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5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6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7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2.xml" ContentType="application/vnd.openxmlformats-officedocument.themeOverride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830"/>
  <workbookPr updateLinks="never"/>
  <mc:AlternateContent xmlns:mc="http://schemas.openxmlformats.org/markup-compatibility/2006">
    <mc:Choice Requires="x15">
      <x15ac:absPath xmlns:x15ac="http://schemas.microsoft.com/office/spreadsheetml/2010/11/ac" url="https://d.docs.live.net/1767bc6245dff04e/Documentos/Projetos/Regressão linear/07 - SETE variáveis independentes/I/"/>
    </mc:Choice>
  </mc:AlternateContent>
  <xr:revisionPtr revIDLastSave="2377" documentId="14_{609CCDA9-F329-4525-881E-F192C7FD7F81}" xr6:coauthVersionLast="47" xr6:coauthVersionMax="47" xr10:uidLastSave="{7D2289F0-5090-4093-8E08-6B38D79CC200}"/>
  <bookViews>
    <workbookView minimized="1" xWindow="1410" yWindow="1410" windowWidth="28770" windowHeight="15450" xr2:uid="{1F4201A7-3895-4FFC-8593-79D99B2E80C2}"/>
  </bookViews>
  <sheets>
    <sheet name="REGRESSÃO LINEAR MÚLTIPLA" sheetId="1" r:id="rId1"/>
    <sheet name="LAUDO DE VISTORIA" sheetId="2" r:id="rId2"/>
  </sheets>
  <externalReferences>
    <externalReference r:id="rId3"/>
  </externalReferences>
  <definedNames>
    <definedName name="_xlnm._FilterDatabase" localSheetId="0" hidden="1">'REGRESSÃO LINEAR MÚLTIPLA'!$A$10:$I$34</definedName>
    <definedName name="_xlchart.v2.0" hidden="1">'REGRESSÃO LINEAR MÚLTIPLA'!$K$613:$L$613</definedName>
    <definedName name="_xlchart.v2.1" hidden="1">'REGRESSÃO LINEAR MÚLTIPLA'!$K$614:$L$614</definedName>
    <definedName name="_xlnm.Print_Area" localSheetId="1">'LAUDO DE VISTORIA'!$A$1:$AL$143</definedName>
    <definedName name="_xlnm.Print_Area" localSheetId="0">'REGRESSÃO LINEAR MÚLTIPLA'!$A$1:$I$637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65" i="1" l="1"/>
  <c r="D525" i="1"/>
  <c r="E525" i="1"/>
  <c r="F525" i="1"/>
  <c r="G525" i="1"/>
  <c r="H525" i="1"/>
  <c r="I525" i="1"/>
  <c r="D526" i="1"/>
  <c r="E526" i="1"/>
  <c r="F526" i="1"/>
  <c r="G526" i="1"/>
  <c r="H526" i="1"/>
  <c r="I526" i="1"/>
  <c r="C526" i="1"/>
  <c r="C525" i="1"/>
  <c r="C222" i="1" l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21" i="1"/>
  <c r="B222" i="1"/>
  <c r="B223" i="1"/>
  <c r="B224" i="1"/>
  <c r="B225" i="1"/>
  <c r="B226" i="1"/>
  <c r="B227" i="1"/>
  <c r="B228" i="1"/>
  <c r="B229" i="1"/>
  <c r="B230" i="1"/>
  <c r="B231" i="1"/>
  <c r="B232" i="1"/>
  <c r="B233" i="1"/>
  <c r="B234" i="1"/>
  <c r="B235" i="1"/>
  <c r="B236" i="1"/>
  <c r="B237" i="1"/>
  <c r="B238" i="1"/>
  <c r="B239" i="1"/>
  <c r="B240" i="1"/>
  <c r="B241" i="1"/>
  <c r="B242" i="1"/>
  <c r="B243" i="1"/>
  <c r="B244" i="1"/>
  <c r="B221" i="1"/>
  <c r="C191" i="1"/>
  <c r="B193" i="1"/>
  <c r="B194" i="1"/>
  <c r="B195" i="1"/>
  <c r="B196" i="1"/>
  <c r="B197" i="1"/>
  <c r="B198" i="1"/>
  <c r="B199" i="1"/>
  <c r="B200" i="1"/>
  <c r="B201" i="1"/>
  <c r="B202" i="1"/>
  <c r="B203" i="1"/>
  <c r="B204" i="1"/>
  <c r="B205" i="1"/>
  <c r="B206" i="1"/>
  <c r="B207" i="1"/>
  <c r="B208" i="1"/>
  <c r="B209" i="1"/>
  <c r="B210" i="1"/>
  <c r="B211" i="1"/>
  <c r="B212" i="1"/>
  <c r="B213" i="1"/>
  <c r="B214" i="1"/>
  <c r="B215" i="1"/>
  <c r="B192" i="1"/>
  <c r="A212" i="1"/>
  <c r="A213" i="1"/>
  <c r="A214" i="1"/>
  <c r="A215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191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63" i="1"/>
  <c r="A393" i="1"/>
  <c r="A392" i="1"/>
  <c r="A391" i="1"/>
  <c r="A390" i="1"/>
  <c r="A389" i="1"/>
  <c r="A388" i="1"/>
  <c r="A387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282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20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62" i="1"/>
  <c r="B115" i="1"/>
  <c r="B114" i="1"/>
  <c r="B113" i="1"/>
  <c r="B112" i="1"/>
  <c r="B111" i="1"/>
  <c r="B110" i="1"/>
  <c r="B109" i="1"/>
  <c r="E550" i="1"/>
  <c r="E549" i="1"/>
  <c r="E548" i="1"/>
  <c r="E547" i="1"/>
  <c r="E546" i="1"/>
  <c r="E545" i="1"/>
  <c r="E544" i="1"/>
  <c r="A65" i="1"/>
  <c r="A64" i="1"/>
  <c r="A63" i="1"/>
  <c r="A62" i="1"/>
  <c r="A61" i="1"/>
  <c r="A60" i="1"/>
  <c r="A59" i="1"/>
  <c r="C58" i="1"/>
  <c r="D58" i="1"/>
  <c r="E58" i="1"/>
  <c r="F58" i="1"/>
  <c r="G58" i="1"/>
  <c r="H58" i="1"/>
  <c r="B58" i="1"/>
  <c r="I343" i="1"/>
  <c r="I344" i="1" s="1"/>
  <c r="F545" i="1"/>
  <c r="F546" i="1"/>
  <c r="F547" i="1"/>
  <c r="F548" i="1"/>
  <c r="F549" i="1"/>
  <c r="F550" i="1"/>
  <c r="F544" i="1"/>
  <c r="I536" i="1"/>
  <c r="H536" i="1"/>
  <c r="G536" i="1"/>
  <c r="F536" i="1"/>
  <c r="E536" i="1"/>
  <c r="D536" i="1"/>
  <c r="C536" i="1"/>
  <c r="A53" i="1"/>
  <c r="A52" i="1"/>
  <c r="A51" i="1"/>
  <c r="A50" i="1"/>
  <c r="A49" i="1"/>
  <c r="A48" i="1"/>
  <c r="A47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D282" i="1"/>
  <c r="Z654" i="1" l="1"/>
  <c r="AA665" i="1"/>
  <c r="AA666" i="1"/>
  <c r="AE666" i="1"/>
  <c r="AE667" i="1"/>
  <c r="AG671" i="1"/>
  <c r="AG672" i="1"/>
  <c r="AG673" i="1"/>
  <c r="AG674" i="1"/>
  <c r="AG675" i="1"/>
  <c r="AG676" i="1"/>
  <c r="AG677" i="1"/>
  <c r="AG678" i="1"/>
  <c r="AG679" i="1"/>
  <c r="AG680" i="1"/>
  <c r="AG681" i="1"/>
  <c r="AG682" i="1"/>
  <c r="AG683" i="1"/>
  <c r="AG684" i="1"/>
  <c r="AG685" i="1"/>
  <c r="AG686" i="1"/>
  <c r="AG687" i="1"/>
  <c r="AG688" i="1"/>
  <c r="AG689" i="1"/>
  <c r="AG690" i="1"/>
  <c r="AG691" i="1"/>
  <c r="AG692" i="1"/>
  <c r="AG693" i="1"/>
  <c r="AG694" i="1"/>
  <c r="AG695" i="1"/>
  <c r="AG696" i="1"/>
  <c r="AG697" i="1"/>
  <c r="AG698" i="1"/>
  <c r="AG699" i="1"/>
  <c r="AG700" i="1"/>
  <c r="AG701" i="1"/>
  <c r="AG702" i="1"/>
  <c r="AG703" i="1"/>
  <c r="AG704" i="1"/>
  <c r="AG705" i="1"/>
  <c r="AG706" i="1"/>
  <c r="AG707" i="1"/>
  <c r="AG708" i="1"/>
  <c r="AG709" i="1"/>
  <c r="AG710" i="1"/>
  <c r="AG711" i="1"/>
  <c r="AG712" i="1"/>
  <c r="AG713" i="1"/>
  <c r="AG714" i="1"/>
  <c r="AG715" i="1"/>
  <c r="AG716" i="1"/>
  <c r="AG717" i="1"/>
  <c r="AG718" i="1"/>
  <c r="AG719" i="1"/>
  <c r="AG720" i="1"/>
  <c r="AG721" i="1"/>
  <c r="AG722" i="1"/>
  <c r="AG723" i="1"/>
  <c r="AG724" i="1"/>
  <c r="AG725" i="1"/>
  <c r="AG726" i="1"/>
  <c r="AG727" i="1"/>
  <c r="AG728" i="1"/>
  <c r="AG729" i="1"/>
  <c r="AG730" i="1"/>
  <c r="AG731" i="1"/>
  <c r="AG732" i="1"/>
  <c r="AG733" i="1"/>
  <c r="AG734" i="1"/>
  <c r="AG735" i="1"/>
  <c r="AG736" i="1"/>
  <c r="AG737" i="1"/>
  <c r="AG738" i="1"/>
  <c r="AG739" i="1"/>
  <c r="AG740" i="1"/>
  <c r="AG741" i="1"/>
  <c r="AG742" i="1"/>
  <c r="AG743" i="1"/>
  <c r="AG744" i="1"/>
  <c r="AG745" i="1"/>
  <c r="AG746" i="1"/>
  <c r="AG747" i="1"/>
  <c r="AG748" i="1"/>
  <c r="AG749" i="1"/>
  <c r="AG750" i="1"/>
  <c r="AG751" i="1"/>
  <c r="AG752" i="1"/>
  <c r="AG753" i="1"/>
  <c r="AG754" i="1"/>
  <c r="AG755" i="1"/>
  <c r="AG756" i="1"/>
  <c r="AG757" i="1"/>
  <c r="AG758" i="1"/>
  <c r="AG759" i="1"/>
  <c r="AG760" i="1"/>
  <c r="AG761" i="1"/>
  <c r="AG762" i="1"/>
  <c r="AG763" i="1"/>
  <c r="AG764" i="1"/>
  <c r="AG765" i="1"/>
  <c r="AG766" i="1"/>
  <c r="AG767" i="1"/>
  <c r="AG768" i="1"/>
  <c r="AG769" i="1"/>
  <c r="AG770" i="1"/>
  <c r="AG771" i="1"/>
  <c r="AG772" i="1"/>
  <c r="AG773" i="1"/>
  <c r="AG774" i="1"/>
  <c r="AG775" i="1"/>
  <c r="AG776" i="1"/>
  <c r="AG777" i="1"/>
  <c r="AG778" i="1"/>
  <c r="AG779" i="1"/>
  <c r="AG780" i="1"/>
  <c r="AG781" i="1"/>
  <c r="AG782" i="1"/>
  <c r="AG783" i="1"/>
  <c r="AG784" i="1"/>
  <c r="AG785" i="1"/>
  <c r="AG786" i="1"/>
  <c r="AG787" i="1"/>
  <c r="AG788" i="1"/>
  <c r="AG789" i="1"/>
  <c r="AG790" i="1"/>
  <c r="AG791" i="1"/>
  <c r="AG792" i="1"/>
  <c r="AG793" i="1"/>
  <c r="AG794" i="1"/>
  <c r="AG795" i="1"/>
  <c r="AG796" i="1"/>
  <c r="AG797" i="1"/>
  <c r="AG798" i="1"/>
  <c r="AG799" i="1"/>
  <c r="AG800" i="1"/>
  <c r="AG801" i="1"/>
  <c r="AG802" i="1"/>
  <c r="AG803" i="1"/>
  <c r="AG804" i="1"/>
  <c r="AG805" i="1"/>
  <c r="AG806" i="1"/>
  <c r="AG807" i="1"/>
  <c r="AG808" i="1"/>
  <c r="AG809" i="1"/>
  <c r="AG810" i="1"/>
  <c r="AG811" i="1"/>
  <c r="AG812" i="1"/>
  <c r="AG813" i="1"/>
  <c r="AG814" i="1"/>
  <c r="AG815" i="1"/>
  <c r="AG816" i="1"/>
  <c r="AG817" i="1"/>
  <c r="AG818" i="1"/>
  <c r="AG819" i="1"/>
  <c r="AG820" i="1"/>
  <c r="AG821" i="1"/>
  <c r="AG822" i="1"/>
  <c r="AG823" i="1"/>
  <c r="AG824" i="1"/>
  <c r="AG825" i="1"/>
  <c r="AG826" i="1"/>
  <c r="AG827" i="1"/>
  <c r="AG828" i="1"/>
  <c r="AG829" i="1"/>
  <c r="AG830" i="1"/>
  <c r="AG831" i="1"/>
  <c r="AG832" i="1"/>
  <c r="AG833" i="1"/>
  <c r="AG834" i="1"/>
  <c r="AG835" i="1"/>
  <c r="AG836" i="1"/>
  <c r="AG837" i="1"/>
  <c r="AG838" i="1"/>
  <c r="AG839" i="1"/>
  <c r="AG840" i="1"/>
  <c r="AG841" i="1"/>
  <c r="AG842" i="1"/>
  <c r="AG843" i="1"/>
  <c r="AG844" i="1"/>
  <c r="AG845" i="1"/>
  <c r="AG846" i="1"/>
  <c r="AG847" i="1"/>
  <c r="AG848" i="1"/>
  <c r="AG849" i="1"/>
  <c r="AG850" i="1"/>
  <c r="AG851" i="1"/>
  <c r="AG852" i="1"/>
  <c r="AG853" i="1"/>
  <c r="AG854" i="1"/>
  <c r="AG855" i="1"/>
  <c r="AG856" i="1"/>
  <c r="AG857" i="1"/>
  <c r="AG858" i="1"/>
  <c r="AG859" i="1"/>
  <c r="AG860" i="1"/>
  <c r="AG861" i="1"/>
  <c r="AG862" i="1"/>
  <c r="AG863" i="1"/>
  <c r="AG864" i="1"/>
  <c r="AG865" i="1"/>
  <c r="AG866" i="1"/>
  <c r="AG867" i="1"/>
  <c r="AG868" i="1"/>
  <c r="AG869" i="1"/>
  <c r="AG870" i="1"/>
  <c r="AG871" i="1"/>
  <c r="AG872" i="1"/>
  <c r="AG873" i="1"/>
  <c r="AG874" i="1"/>
  <c r="AG875" i="1"/>
  <c r="AG876" i="1"/>
  <c r="AG877" i="1"/>
  <c r="AG878" i="1"/>
  <c r="AG879" i="1"/>
  <c r="AG880" i="1"/>
  <c r="AG881" i="1"/>
  <c r="AG882" i="1"/>
  <c r="AG883" i="1"/>
  <c r="AG884" i="1"/>
  <c r="AG885" i="1"/>
  <c r="AG886" i="1"/>
  <c r="AG887" i="1"/>
  <c r="AG888" i="1"/>
  <c r="AG889" i="1"/>
  <c r="AG890" i="1"/>
  <c r="AG891" i="1"/>
  <c r="AG892" i="1"/>
  <c r="AG893" i="1"/>
  <c r="AG894" i="1"/>
  <c r="AG895" i="1"/>
  <c r="AG896" i="1"/>
  <c r="AG897" i="1"/>
  <c r="AG898" i="1"/>
  <c r="AG899" i="1"/>
  <c r="AG900" i="1"/>
  <c r="AG901" i="1"/>
  <c r="AG902" i="1"/>
  <c r="AG903" i="1"/>
  <c r="AG904" i="1"/>
  <c r="AG905" i="1"/>
  <c r="AG906" i="1"/>
  <c r="AG907" i="1"/>
  <c r="AG908" i="1"/>
  <c r="AG909" i="1"/>
  <c r="AG910" i="1"/>
  <c r="AG911" i="1"/>
  <c r="AG912" i="1"/>
  <c r="AG913" i="1"/>
  <c r="AG914" i="1"/>
  <c r="AG915" i="1"/>
  <c r="AG916" i="1"/>
  <c r="AG917" i="1"/>
  <c r="AG918" i="1"/>
  <c r="AG919" i="1"/>
  <c r="AG920" i="1"/>
  <c r="AG921" i="1"/>
  <c r="AG922" i="1"/>
  <c r="AG923" i="1"/>
  <c r="AG924" i="1"/>
  <c r="AG925" i="1"/>
  <c r="AG926" i="1"/>
  <c r="AG927" i="1"/>
  <c r="AG928" i="1"/>
  <c r="AG929" i="1"/>
  <c r="AG930" i="1"/>
  <c r="AG931" i="1"/>
  <c r="AG932" i="1"/>
  <c r="AG933" i="1"/>
  <c r="AG934" i="1"/>
  <c r="AG935" i="1"/>
  <c r="AG936" i="1"/>
  <c r="AG937" i="1"/>
  <c r="AG938" i="1"/>
  <c r="AG939" i="1"/>
  <c r="AG940" i="1"/>
  <c r="AG941" i="1"/>
  <c r="AG942" i="1"/>
  <c r="AG943" i="1"/>
  <c r="AG944" i="1"/>
  <c r="AG945" i="1"/>
  <c r="AG946" i="1"/>
  <c r="AG947" i="1"/>
  <c r="AG948" i="1"/>
  <c r="AG949" i="1"/>
  <c r="AG950" i="1"/>
  <c r="AG951" i="1"/>
  <c r="AG952" i="1"/>
  <c r="AG953" i="1"/>
  <c r="AG954" i="1"/>
  <c r="AG955" i="1"/>
  <c r="AG956" i="1"/>
  <c r="AG957" i="1"/>
  <c r="AG958" i="1"/>
  <c r="AG959" i="1"/>
  <c r="AG960" i="1"/>
  <c r="AG961" i="1"/>
  <c r="AG962" i="1"/>
  <c r="AG963" i="1"/>
  <c r="AG964" i="1"/>
  <c r="AG965" i="1"/>
  <c r="AG966" i="1"/>
  <c r="AG967" i="1"/>
  <c r="AG968" i="1"/>
  <c r="AG969" i="1"/>
  <c r="AG970" i="1"/>
  <c r="AG971" i="1"/>
  <c r="AG972" i="1"/>
  <c r="AG973" i="1"/>
  <c r="AG974" i="1"/>
  <c r="AG975" i="1"/>
  <c r="AG976" i="1"/>
  <c r="AG977" i="1"/>
  <c r="AG978" i="1"/>
  <c r="AG979" i="1"/>
  <c r="AG980" i="1"/>
  <c r="AG981" i="1"/>
  <c r="AG982" i="1"/>
  <c r="AG983" i="1"/>
  <c r="AG984" i="1"/>
  <c r="AG985" i="1"/>
  <c r="AG986" i="1"/>
  <c r="AG987" i="1"/>
  <c r="AG988" i="1"/>
  <c r="AG989" i="1"/>
  <c r="AG990" i="1"/>
  <c r="AG991" i="1"/>
  <c r="AG992" i="1"/>
  <c r="AG993" i="1"/>
  <c r="AG994" i="1"/>
  <c r="AG995" i="1"/>
  <c r="AG996" i="1"/>
  <c r="AG997" i="1"/>
  <c r="AG998" i="1"/>
  <c r="AG999" i="1"/>
  <c r="AG1000" i="1"/>
  <c r="AG1001" i="1"/>
  <c r="AG1002" i="1"/>
  <c r="AG1003" i="1"/>
  <c r="AG1004" i="1"/>
  <c r="AG1005" i="1"/>
  <c r="AG1006" i="1"/>
  <c r="AG1007" i="1"/>
  <c r="AG1008" i="1"/>
  <c r="AG1009" i="1"/>
  <c r="AG1010" i="1"/>
  <c r="AG1011" i="1"/>
  <c r="AG1012" i="1"/>
  <c r="AG1013" i="1"/>
  <c r="AG1014" i="1"/>
  <c r="AG1015" i="1"/>
  <c r="AG1016" i="1"/>
  <c r="AG1017" i="1"/>
  <c r="AG1018" i="1"/>
  <c r="AG1019" i="1"/>
  <c r="AG1020" i="1"/>
  <c r="AG1021" i="1"/>
  <c r="AG1022" i="1"/>
  <c r="AG1023" i="1"/>
  <c r="AG1024" i="1"/>
  <c r="AG1025" i="1"/>
  <c r="AG1026" i="1"/>
  <c r="AG1027" i="1"/>
  <c r="AG1028" i="1"/>
  <c r="AG1029" i="1"/>
  <c r="AG1030" i="1"/>
  <c r="AG1031" i="1"/>
  <c r="AG1032" i="1"/>
  <c r="AG1033" i="1"/>
  <c r="AG1034" i="1"/>
  <c r="AG1035" i="1"/>
  <c r="AG1036" i="1"/>
  <c r="AG1037" i="1"/>
  <c r="AG1038" i="1"/>
  <c r="AG1039" i="1"/>
  <c r="AG1040" i="1"/>
  <c r="AG1041" i="1"/>
  <c r="AG1042" i="1"/>
  <c r="AG1043" i="1"/>
  <c r="AG1044" i="1"/>
  <c r="AG1045" i="1"/>
  <c r="AG1046" i="1"/>
  <c r="AG1047" i="1"/>
  <c r="AG1048" i="1"/>
  <c r="AG1049" i="1"/>
  <c r="AG1050" i="1"/>
  <c r="AG1051" i="1"/>
  <c r="AG1052" i="1"/>
  <c r="AG1053" i="1"/>
  <c r="AG1054" i="1"/>
  <c r="AG1055" i="1"/>
  <c r="AG1056" i="1"/>
  <c r="AG1057" i="1"/>
  <c r="AG1058" i="1"/>
  <c r="AG1059" i="1"/>
  <c r="AG1060" i="1"/>
  <c r="AG1061" i="1"/>
  <c r="AG1062" i="1"/>
  <c r="AG1063" i="1"/>
  <c r="AG1064" i="1"/>
  <c r="AG1065" i="1"/>
  <c r="AG1066" i="1"/>
  <c r="AG1067" i="1"/>
  <c r="AG1068" i="1"/>
  <c r="AG1069" i="1"/>
  <c r="AG1070" i="1"/>
  <c r="AG1071" i="1"/>
  <c r="AG1072" i="1"/>
  <c r="AG1073" i="1"/>
  <c r="AG1074" i="1"/>
  <c r="AG1075" i="1"/>
  <c r="AG1076" i="1"/>
  <c r="AG1077" i="1"/>
  <c r="AG1078" i="1"/>
  <c r="AG1079" i="1"/>
  <c r="AG1080" i="1"/>
  <c r="AG1081" i="1"/>
  <c r="AG1082" i="1"/>
  <c r="AG1083" i="1"/>
  <c r="AG1084" i="1"/>
  <c r="AG1085" i="1"/>
  <c r="AG1086" i="1"/>
  <c r="AG1087" i="1"/>
  <c r="AG1088" i="1"/>
  <c r="AG1089" i="1"/>
  <c r="AG1090" i="1"/>
  <c r="AG1091" i="1"/>
  <c r="AG1092" i="1"/>
  <c r="AG1093" i="1"/>
  <c r="AG1094" i="1"/>
  <c r="AG1095" i="1"/>
  <c r="AG1096" i="1"/>
  <c r="AG1097" i="1"/>
  <c r="AG1098" i="1"/>
  <c r="AG1099" i="1"/>
  <c r="AG1100" i="1"/>
  <c r="AG1101" i="1"/>
  <c r="AG1102" i="1"/>
  <c r="AG1103" i="1"/>
  <c r="AG1104" i="1"/>
  <c r="AG1105" i="1"/>
  <c r="AG1106" i="1"/>
  <c r="AG1107" i="1"/>
  <c r="AG1108" i="1"/>
  <c r="AG1109" i="1"/>
  <c r="AG1110" i="1"/>
  <c r="AG1111" i="1"/>
  <c r="AG1112" i="1"/>
  <c r="AG1113" i="1"/>
  <c r="AG1114" i="1"/>
  <c r="AG1115" i="1"/>
  <c r="AG1116" i="1"/>
  <c r="AG1117" i="1"/>
  <c r="AG1118" i="1"/>
  <c r="AG1119" i="1"/>
  <c r="AG1120" i="1"/>
  <c r="AG1121" i="1"/>
  <c r="AG1122" i="1"/>
  <c r="AG1123" i="1"/>
  <c r="AG1124" i="1"/>
  <c r="AG1125" i="1"/>
  <c r="AG1126" i="1"/>
  <c r="AG1127" i="1"/>
  <c r="AG1128" i="1"/>
  <c r="AG1129" i="1"/>
  <c r="AG1130" i="1"/>
  <c r="AG1131" i="1"/>
  <c r="AG1132" i="1"/>
  <c r="AG1133" i="1"/>
  <c r="AG1134" i="1"/>
  <c r="AG1135" i="1"/>
  <c r="AG1136" i="1"/>
  <c r="AG1137" i="1"/>
  <c r="AG1138" i="1"/>
  <c r="AG1139" i="1"/>
  <c r="AG1140" i="1"/>
  <c r="AG1141" i="1"/>
  <c r="AG1142" i="1"/>
  <c r="AG1143" i="1"/>
  <c r="AG1144" i="1"/>
  <c r="AG1145" i="1"/>
  <c r="AG1146" i="1"/>
  <c r="AG1147" i="1"/>
  <c r="AG1148" i="1"/>
  <c r="AG1149" i="1"/>
  <c r="AG1150" i="1"/>
  <c r="AG1151" i="1"/>
  <c r="AG1152" i="1"/>
  <c r="AG1153" i="1"/>
  <c r="AG1154" i="1"/>
  <c r="AG1155" i="1"/>
  <c r="AG1156" i="1"/>
  <c r="AG1157" i="1"/>
  <c r="AG1158" i="1"/>
  <c r="AG1159" i="1"/>
  <c r="AG1160" i="1"/>
  <c r="AG1161" i="1"/>
  <c r="AG1162" i="1"/>
  <c r="AG1163" i="1"/>
  <c r="AG1164" i="1"/>
  <c r="AG1165" i="1"/>
  <c r="AG1166" i="1"/>
  <c r="AG1167" i="1"/>
  <c r="AG1168" i="1"/>
  <c r="AG1169" i="1"/>
  <c r="AG1170" i="1"/>
  <c r="AG1171" i="1"/>
  <c r="AG1172" i="1"/>
  <c r="AG1173" i="1"/>
  <c r="AG1174" i="1"/>
  <c r="AG1175" i="1"/>
  <c r="AG1176" i="1"/>
  <c r="AG1177" i="1"/>
  <c r="AG1178" i="1"/>
  <c r="AG1179" i="1"/>
  <c r="AG1180" i="1"/>
  <c r="AG1181" i="1"/>
  <c r="AG1182" i="1"/>
  <c r="AG1183" i="1"/>
  <c r="AG1184" i="1"/>
  <c r="AG1185" i="1"/>
  <c r="AG1186" i="1"/>
  <c r="AG1187" i="1"/>
  <c r="AG1188" i="1"/>
  <c r="AG1189" i="1"/>
  <c r="AG1190" i="1"/>
  <c r="AG1191" i="1"/>
  <c r="AG1192" i="1"/>
  <c r="AG1193" i="1"/>
  <c r="AG1194" i="1"/>
  <c r="AG1195" i="1"/>
  <c r="AG1196" i="1"/>
  <c r="AG1197" i="1"/>
  <c r="AG1198" i="1"/>
  <c r="AG1199" i="1"/>
  <c r="AG1200" i="1"/>
  <c r="AG1201" i="1"/>
  <c r="AG1202" i="1"/>
  <c r="AG1203" i="1"/>
  <c r="AG1204" i="1"/>
  <c r="AG1205" i="1"/>
  <c r="AG1206" i="1"/>
  <c r="AG1207" i="1"/>
  <c r="AG1208" i="1"/>
  <c r="AG1209" i="1"/>
  <c r="AG1210" i="1"/>
  <c r="AG1211" i="1"/>
  <c r="AG1212" i="1"/>
  <c r="AG1213" i="1"/>
  <c r="AG1214" i="1"/>
  <c r="AG1215" i="1"/>
  <c r="AG1216" i="1"/>
  <c r="AG1217" i="1"/>
  <c r="AG1218" i="1"/>
  <c r="AG1219" i="1"/>
  <c r="AG1220" i="1"/>
  <c r="AG1221" i="1"/>
  <c r="AG1222" i="1"/>
  <c r="AG1223" i="1"/>
  <c r="AG1224" i="1"/>
  <c r="AG1225" i="1"/>
  <c r="AG1226" i="1"/>
  <c r="AG1227" i="1"/>
  <c r="AG1228" i="1"/>
  <c r="AG1229" i="1"/>
  <c r="AG1230" i="1"/>
  <c r="AG1231" i="1"/>
  <c r="AG1232" i="1"/>
  <c r="AG1233" i="1"/>
  <c r="AG1234" i="1"/>
  <c r="AG1235" i="1"/>
  <c r="AG1236" i="1"/>
  <c r="AG1237" i="1"/>
  <c r="AG1238" i="1"/>
  <c r="AG1239" i="1"/>
  <c r="AG1240" i="1"/>
  <c r="AG1241" i="1"/>
  <c r="AG1242" i="1"/>
  <c r="AG1243" i="1"/>
  <c r="AG1244" i="1"/>
  <c r="AG1245" i="1"/>
  <c r="AG1246" i="1"/>
  <c r="AG1247" i="1"/>
  <c r="AG1248" i="1"/>
  <c r="AG1249" i="1"/>
  <c r="AG1250" i="1"/>
  <c r="AG1251" i="1"/>
  <c r="AG1252" i="1"/>
  <c r="AG1253" i="1"/>
  <c r="AG1254" i="1"/>
  <c r="AG1255" i="1"/>
  <c r="AG1256" i="1"/>
  <c r="AG1257" i="1"/>
  <c r="AG1258" i="1"/>
  <c r="AG1259" i="1"/>
  <c r="AG1260" i="1"/>
  <c r="AG1261" i="1"/>
  <c r="AG1262" i="1"/>
  <c r="AG1263" i="1"/>
  <c r="AG1264" i="1"/>
  <c r="AG1265" i="1"/>
  <c r="AG1266" i="1"/>
  <c r="AG1267" i="1"/>
  <c r="AG1268" i="1"/>
  <c r="AG1269" i="1"/>
  <c r="AG1270" i="1"/>
  <c r="AG1271" i="1"/>
  <c r="AG1272" i="1"/>
  <c r="AG1273" i="1"/>
  <c r="AG1274" i="1"/>
  <c r="AG1275" i="1"/>
  <c r="AG1276" i="1"/>
  <c r="AG1277" i="1"/>
  <c r="AG1278" i="1"/>
  <c r="AG1279" i="1"/>
  <c r="AG1280" i="1"/>
  <c r="AG1281" i="1"/>
  <c r="AG1282" i="1"/>
  <c r="AG1283" i="1"/>
  <c r="AG1284" i="1"/>
  <c r="AG1285" i="1"/>
  <c r="AG1286" i="1"/>
  <c r="AG1287" i="1"/>
  <c r="AG1288" i="1"/>
  <c r="AG1289" i="1"/>
  <c r="AG1290" i="1"/>
  <c r="AG1291" i="1"/>
  <c r="AG1292" i="1"/>
  <c r="AG1293" i="1"/>
  <c r="AG1294" i="1"/>
  <c r="AG1295" i="1"/>
  <c r="AG1296" i="1"/>
  <c r="AG1297" i="1"/>
  <c r="AG1298" i="1"/>
  <c r="AG1299" i="1"/>
  <c r="AG1300" i="1"/>
  <c r="AG1301" i="1"/>
  <c r="AG1302" i="1"/>
  <c r="AG1303" i="1"/>
  <c r="AG1304" i="1"/>
  <c r="AG1305" i="1"/>
  <c r="AG1306" i="1"/>
  <c r="AG1307" i="1"/>
  <c r="AG1308" i="1"/>
  <c r="AG1309" i="1"/>
  <c r="AG1310" i="1"/>
  <c r="AG1311" i="1"/>
  <c r="AG1312" i="1"/>
  <c r="AG1313" i="1"/>
  <c r="AG1314" i="1"/>
  <c r="AG1315" i="1"/>
  <c r="AG1316" i="1"/>
  <c r="AG1317" i="1"/>
  <c r="AG1318" i="1"/>
  <c r="AG1319" i="1"/>
  <c r="AG1320" i="1"/>
  <c r="AG1321" i="1"/>
  <c r="AG1322" i="1"/>
  <c r="AG1323" i="1"/>
  <c r="AG1324" i="1"/>
  <c r="AG1325" i="1"/>
  <c r="AG1326" i="1"/>
  <c r="AG1327" i="1"/>
  <c r="AG1328" i="1"/>
  <c r="AG1329" i="1"/>
  <c r="AG1330" i="1"/>
  <c r="AG1331" i="1"/>
  <c r="AG1332" i="1"/>
  <c r="AG1333" i="1"/>
  <c r="AG1334" i="1"/>
  <c r="AG1335" i="1"/>
  <c r="AG1336" i="1"/>
  <c r="AG1337" i="1"/>
  <c r="AG1338" i="1"/>
  <c r="AG1339" i="1"/>
  <c r="AG1340" i="1"/>
  <c r="AG1341" i="1"/>
  <c r="AG1342" i="1"/>
  <c r="AG1343" i="1"/>
  <c r="AG1344" i="1"/>
  <c r="AG1345" i="1"/>
  <c r="AG1346" i="1"/>
  <c r="AG1347" i="1"/>
  <c r="AG1348" i="1"/>
  <c r="AG1349" i="1"/>
  <c r="AG1350" i="1"/>
  <c r="AG1351" i="1"/>
  <c r="AG1352" i="1"/>
  <c r="AG1353" i="1"/>
  <c r="AG1354" i="1"/>
  <c r="AG1355" i="1"/>
  <c r="AG1356" i="1"/>
  <c r="AG1357" i="1"/>
  <c r="AG1358" i="1"/>
  <c r="AG1359" i="1"/>
  <c r="AG1360" i="1"/>
  <c r="AG1361" i="1"/>
  <c r="AG1362" i="1"/>
  <c r="AG1363" i="1"/>
  <c r="AG1364" i="1"/>
  <c r="AG1365" i="1"/>
  <c r="AG1366" i="1"/>
  <c r="AG1367" i="1"/>
  <c r="AG1368" i="1"/>
  <c r="AG1369" i="1"/>
  <c r="AG1370" i="1"/>
  <c r="AG1371" i="1"/>
  <c r="AG1372" i="1"/>
  <c r="AG1373" i="1"/>
  <c r="AG1374" i="1"/>
  <c r="AG1375" i="1"/>
  <c r="AG1376" i="1"/>
  <c r="AG1377" i="1"/>
  <c r="AG1378" i="1"/>
  <c r="AG1379" i="1"/>
  <c r="AG1380" i="1"/>
  <c r="AG1381" i="1"/>
  <c r="AG1382" i="1"/>
  <c r="AG1383" i="1"/>
  <c r="AG1384" i="1"/>
  <c r="AG1385" i="1"/>
  <c r="AG1386" i="1"/>
  <c r="AG1387" i="1"/>
  <c r="AG1388" i="1"/>
  <c r="AG1389" i="1"/>
  <c r="AG1390" i="1"/>
  <c r="AG1391" i="1"/>
  <c r="AG1392" i="1"/>
  <c r="AG1393" i="1"/>
  <c r="AG1394" i="1"/>
  <c r="AG1395" i="1"/>
  <c r="AG1396" i="1"/>
  <c r="AG1397" i="1"/>
  <c r="AG1398" i="1"/>
  <c r="AG1399" i="1"/>
  <c r="AG1400" i="1"/>
  <c r="AG1401" i="1"/>
  <c r="AG1402" i="1"/>
  <c r="AG1403" i="1"/>
  <c r="AG1404" i="1"/>
  <c r="AG1405" i="1"/>
  <c r="AG1406" i="1"/>
  <c r="AG1407" i="1"/>
  <c r="AG1408" i="1"/>
  <c r="AG1409" i="1"/>
  <c r="AG1410" i="1"/>
  <c r="AG1411" i="1"/>
  <c r="AG1412" i="1"/>
  <c r="AG1413" i="1"/>
  <c r="AG1414" i="1"/>
  <c r="AG1415" i="1"/>
  <c r="AG1416" i="1"/>
  <c r="AG1417" i="1"/>
  <c r="AG1418" i="1"/>
  <c r="AG1419" i="1"/>
  <c r="AG1420" i="1"/>
  <c r="AG1421" i="1"/>
  <c r="AG1422" i="1"/>
  <c r="AG1423" i="1"/>
  <c r="AG1424" i="1"/>
  <c r="AG1425" i="1"/>
  <c r="AG1426" i="1"/>
  <c r="AG1427" i="1"/>
  <c r="AG1428" i="1"/>
  <c r="AG1429" i="1"/>
  <c r="AG1430" i="1"/>
  <c r="AG1431" i="1"/>
  <c r="AG1432" i="1"/>
  <c r="AG1433" i="1"/>
  <c r="AG1434" i="1"/>
  <c r="AG1435" i="1"/>
  <c r="AG1436" i="1"/>
  <c r="AG1437" i="1"/>
  <c r="AG1438" i="1"/>
  <c r="AG1439" i="1"/>
  <c r="AG1440" i="1"/>
  <c r="AG1441" i="1"/>
  <c r="AG1442" i="1"/>
  <c r="AG1443" i="1"/>
  <c r="AG1444" i="1"/>
  <c r="AG1445" i="1"/>
  <c r="AG1446" i="1"/>
  <c r="AG1447" i="1"/>
  <c r="AG1448" i="1"/>
  <c r="AG1449" i="1"/>
  <c r="AG1450" i="1"/>
  <c r="AG1451" i="1"/>
  <c r="AG1452" i="1"/>
  <c r="AG1453" i="1"/>
  <c r="AG1454" i="1"/>
  <c r="AG1455" i="1"/>
  <c r="AG1456" i="1"/>
  <c r="AG1457" i="1"/>
  <c r="AG1458" i="1"/>
  <c r="AG1459" i="1"/>
  <c r="AG1460" i="1"/>
  <c r="AG1461" i="1"/>
  <c r="AG1462" i="1"/>
  <c r="AG1463" i="1"/>
  <c r="AG1464" i="1"/>
  <c r="AG1465" i="1"/>
  <c r="AG1466" i="1"/>
  <c r="AG1467" i="1"/>
  <c r="AG1468" i="1"/>
  <c r="AG1469" i="1"/>
  <c r="AG1470" i="1"/>
  <c r="AG1471" i="1"/>
  <c r="AG1472" i="1"/>
  <c r="AG1473" i="1"/>
  <c r="AG1474" i="1"/>
  <c r="AG1475" i="1"/>
  <c r="AG1476" i="1"/>
  <c r="AG1477" i="1"/>
  <c r="AG1478" i="1"/>
  <c r="AG1479" i="1"/>
  <c r="AG1480" i="1"/>
  <c r="AG1481" i="1"/>
  <c r="AG1482" i="1"/>
  <c r="AG1483" i="1"/>
  <c r="AG1484" i="1"/>
  <c r="AG1485" i="1"/>
  <c r="AG1486" i="1"/>
  <c r="AG1487" i="1"/>
  <c r="AG1488" i="1"/>
  <c r="AG1489" i="1"/>
  <c r="AG1490" i="1"/>
  <c r="AG1491" i="1"/>
  <c r="AG1492" i="1"/>
  <c r="AG1493" i="1"/>
  <c r="AG1494" i="1"/>
  <c r="AG1495" i="1"/>
  <c r="AG1496" i="1"/>
  <c r="AG1497" i="1"/>
  <c r="AG1498" i="1"/>
  <c r="AG1499" i="1"/>
  <c r="AG1500" i="1"/>
  <c r="AG1501" i="1"/>
  <c r="AG1502" i="1"/>
  <c r="AG1503" i="1"/>
  <c r="AG1504" i="1"/>
  <c r="AG1505" i="1"/>
  <c r="AG1506" i="1"/>
  <c r="AG1507" i="1"/>
  <c r="AG1508" i="1"/>
  <c r="AG1509" i="1"/>
  <c r="AG1510" i="1"/>
  <c r="AG1511" i="1"/>
  <c r="AG1512" i="1"/>
  <c r="AG1513" i="1"/>
  <c r="AG1514" i="1"/>
  <c r="AG1515" i="1"/>
  <c r="AG1516" i="1"/>
  <c r="AG1517" i="1"/>
  <c r="AG1518" i="1"/>
  <c r="AG1519" i="1"/>
  <c r="AG1520" i="1"/>
  <c r="AG1521" i="1"/>
  <c r="AG1522" i="1"/>
  <c r="AG1523" i="1"/>
  <c r="AG1524" i="1"/>
  <c r="AG1525" i="1"/>
  <c r="AG1526" i="1"/>
  <c r="AG1527" i="1"/>
  <c r="AG1528" i="1"/>
  <c r="AG1529" i="1"/>
  <c r="AG1530" i="1"/>
  <c r="AG1531" i="1"/>
  <c r="AG1532" i="1"/>
  <c r="AG1533" i="1"/>
  <c r="AG1534" i="1"/>
  <c r="AG1535" i="1"/>
  <c r="AG1536" i="1"/>
  <c r="AG1537" i="1"/>
  <c r="AG1538" i="1"/>
  <c r="AG1539" i="1"/>
  <c r="AG1540" i="1"/>
  <c r="AG1541" i="1"/>
  <c r="AG1542" i="1"/>
  <c r="AG1543" i="1"/>
  <c r="AG1544" i="1"/>
  <c r="AG1545" i="1"/>
  <c r="AG1546" i="1"/>
  <c r="AG1547" i="1"/>
  <c r="AG1548" i="1"/>
  <c r="AG1549" i="1"/>
  <c r="AG1550" i="1"/>
  <c r="AG1551" i="1"/>
  <c r="AG1552" i="1"/>
  <c r="AG1553" i="1"/>
  <c r="AG1554" i="1"/>
  <c r="AG1555" i="1"/>
  <c r="AG1556" i="1"/>
  <c r="AG1557" i="1"/>
  <c r="AG1558" i="1"/>
  <c r="AG1559" i="1"/>
  <c r="AG1560" i="1"/>
  <c r="AG1561" i="1"/>
  <c r="AG1562" i="1"/>
  <c r="AG1563" i="1"/>
  <c r="AG1564" i="1"/>
  <c r="AG1565" i="1"/>
  <c r="AG1566" i="1"/>
  <c r="AG1567" i="1"/>
  <c r="AG1568" i="1"/>
  <c r="AG1569" i="1"/>
  <c r="AG1570" i="1"/>
  <c r="AG1571" i="1"/>
  <c r="AG1572" i="1"/>
  <c r="AG1573" i="1"/>
  <c r="AG1574" i="1"/>
  <c r="AG1575" i="1"/>
  <c r="AG1576" i="1"/>
  <c r="AG1577" i="1"/>
  <c r="AG1578" i="1"/>
  <c r="AG1579" i="1"/>
  <c r="AG1580" i="1"/>
  <c r="AG1581" i="1"/>
  <c r="AG1582" i="1"/>
  <c r="AG1583" i="1"/>
  <c r="AG1584" i="1"/>
  <c r="AG1585" i="1"/>
  <c r="AG1586" i="1"/>
  <c r="AG1587" i="1"/>
  <c r="AG1588" i="1"/>
  <c r="AG1589" i="1"/>
  <c r="AG1590" i="1"/>
  <c r="AG1591" i="1"/>
  <c r="AG1592" i="1"/>
  <c r="AG1593" i="1"/>
  <c r="AG1594" i="1"/>
  <c r="AG1595" i="1"/>
  <c r="AG1596" i="1"/>
  <c r="AG1597" i="1"/>
  <c r="AG1598" i="1"/>
  <c r="AG1599" i="1"/>
  <c r="AG1600" i="1"/>
  <c r="AG1601" i="1"/>
  <c r="AG1602" i="1"/>
  <c r="AG1603" i="1"/>
  <c r="AG1604" i="1"/>
  <c r="AG1605" i="1"/>
  <c r="AG1606" i="1"/>
  <c r="AG1607" i="1"/>
  <c r="AG1608" i="1"/>
  <c r="AG1609" i="1"/>
  <c r="AG1610" i="1"/>
  <c r="AG1611" i="1"/>
  <c r="AG1612" i="1"/>
  <c r="AG1613" i="1"/>
  <c r="AG1614" i="1"/>
  <c r="AG1615" i="1"/>
  <c r="AG1616" i="1"/>
  <c r="AG1617" i="1"/>
  <c r="AG1618" i="1"/>
  <c r="AG1619" i="1"/>
  <c r="AG1620" i="1"/>
  <c r="AG1621" i="1"/>
  <c r="AG1622" i="1"/>
  <c r="AG1623" i="1"/>
  <c r="AG1624" i="1"/>
  <c r="AG1625" i="1"/>
  <c r="AG1626" i="1"/>
  <c r="AG1627" i="1"/>
  <c r="AG1628" i="1"/>
  <c r="AG1629" i="1"/>
  <c r="AG1630" i="1"/>
  <c r="AG1631" i="1"/>
  <c r="AG1632" i="1"/>
  <c r="AG1633" i="1"/>
  <c r="AG1634" i="1"/>
  <c r="AG1635" i="1"/>
  <c r="AG1636" i="1"/>
  <c r="AG1637" i="1"/>
  <c r="AG1638" i="1"/>
  <c r="AG1639" i="1"/>
  <c r="AG1640" i="1"/>
  <c r="AG1641" i="1"/>
  <c r="AG1642" i="1"/>
  <c r="AG1643" i="1"/>
  <c r="AG1644" i="1"/>
  <c r="AG1645" i="1"/>
  <c r="AG1646" i="1"/>
  <c r="AG1647" i="1"/>
  <c r="AG1648" i="1"/>
  <c r="AG1649" i="1"/>
  <c r="AG1650" i="1"/>
  <c r="AG1651" i="1"/>
  <c r="AG1652" i="1"/>
  <c r="AG1653" i="1"/>
  <c r="AG1654" i="1"/>
  <c r="AG1655" i="1"/>
  <c r="AG1656" i="1"/>
  <c r="AG1657" i="1"/>
  <c r="AG1658" i="1"/>
  <c r="AG1659" i="1"/>
  <c r="AG1660" i="1"/>
  <c r="AG1661" i="1"/>
  <c r="AG1662" i="1"/>
  <c r="AG1663" i="1"/>
  <c r="AG1664" i="1"/>
  <c r="AG1665" i="1"/>
  <c r="AG1666" i="1"/>
  <c r="AG1667" i="1"/>
  <c r="AG1668" i="1"/>
  <c r="AG1669" i="1"/>
  <c r="AG1670" i="1"/>
  <c r="AG1671" i="1"/>
  <c r="AG1672" i="1"/>
  <c r="AG1673" i="1"/>
  <c r="AG1674" i="1"/>
  <c r="AG1675" i="1"/>
  <c r="AG1676" i="1"/>
  <c r="AG1677" i="1"/>
  <c r="AG1678" i="1"/>
  <c r="AG1679" i="1"/>
  <c r="AG1680" i="1"/>
  <c r="AG1681" i="1"/>
  <c r="AG1682" i="1"/>
  <c r="AG1683" i="1"/>
  <c r="AG1684" i="1"/>
  <c r="AG1685" i="1"/>
  <c r="AG1686" i="1"/>
  <c r="AG1687" i="1"/>
  <c r="AG1688" i="1"/>
  <c r="AG1689" i="1"/>
  <c r="AG1690" i="1"/>
  <c r="AG1691" i="1"/>
  <c r="AG1692" i="1"/>
  <c r="AG1693" i="1"/>
  <c r="AG1694" i="1"/>
  <c r="AG1695" i="1"/>
  <c r="AG1696" i="1"/>
  <c r="AG1697" i="1"/>
  <c r="AG1698" i="1"/>
  <c r="AG1699" i="1"/>
  <c r="AG1700" i="1"/>
  <c r="AG1701" i="1"/>
  <c r="AG1702" i="1"/>
  <c r="AG1703" i="1"/>
  <c r="AG1704" i="1"/>
  <c r="AG1705" i="1"/>
  <c r="AG1706" i="1"/>
  <c r="AG1707" i="1"/>
  <c r="AG1708" i="1"/>
  <c r="AG1709" i="1"/>
  <c r="AG1710" i="1"/>
  <c r="AG1711" i="1"/>
  <c r="AG1712" i="1"/>
  <c r="AG1713" i="1"/>
  <c r="AG1714" i="1"/>
  <c r="AG1715" i="1"/>
  <c r="AG1716" i="1"/>
  <c r="AG1717" i="1"/>
  <c r="AG1718" i="1"/>
  <c r="AG1719" i="1"/>
  <c r="AG1720" i="1"/>
  <c r="AG1721" i="1"/>
  <c r="AG1722" i="1"/>
  <c r="AG1723" i="1"/>
  <c r="AG1724" i="1"/>
  <c r="AG1725" i="1"/>
  <c r="AG1726" i="1"/>
  <c r="AG1727" i="1"/>
  <c r="AG1728" i="1"/>
  <c r="AG1729" i="1"/>
  <c r="AG1730" i="1"/>
  <c r="AG1731" i="1"/>
  <c r="AG1732" i="1"/>
  <c r="AG1733" i="1"/>
  <c r="AG1734" i="1"/>
  <c r="AG1735" i="1"/>
  <c r="AG1736" i="1"/>
  <c r="AG1737" i="1"/>
  <c r="AG1738" i="1"/>
  <c r="AG1739" i="1"/>
  <c r="AG1740" i="1"/>
  <c r="AG1741" i="1"/>
  <c r="AG1742" i="1"/>
  <c r="AG1743" i="1"/>
  <c r="AG1744" i="1"/>
  <c r="AG1745" i="1"/>
  <c r="AG1746" i="1"/>
  <c r="AG1747" i="1"/>
  <c r="AG1748" i="1"/>
  <c r="AG1749" i="1"/>
  <c r="AG1750" i="1"/>
  <c r="AG1751" i="1"/>
  <c r="AG1752" i="1"/>
  <c r="AG1753" i="1"/>
  <c r="AG1754" i="1"/>
  <c r="AG1755" i="1"/>
  <c r="AG1756" i="1"/>
  <c r="AG1757" i="1"/>
  <c r="AG1758" i="1"/>
  <c r="AG1759" i="1"/>
  <c r="AG1760" i="1"/>
  <c r="AG1761" i="1"/>
  <c r="AG1762" i="1"/>
  <c r="AG1763" i="1"/>
  <c r="AG1764" i="1"/>
  <c r="AG1765" i="1"/>
  <c r="AG1766" i="1"/>
  <c r="AG1767" i="1"/>
  <c r="AG1768" i="1"/>
  <c r="AG1769" i="1"/>
  <c r="AG1770" i="1"/>
  <c r="AG1771" i="1"/>
  <c r="AG1772" i="1"/>
  <c r="AG1773" i="1"/>
  <c r="AG1774" i="1"/>
  <c r="AG1775" i="1"/>
  <c r="AG1776" i="1"/>
  <c r="AG1777" i="1"/>
  <c r="AG1778" i="1"/>
  <c r="AG1779" i="1"/>
  <c r="AG1780" i="1"/>
  <c r="AG1781" i="1"/>
  <c r="AG1782" i="1"/>
  <c r="AG1783" i="1"/>
  <c r="AG1784" i="1"/>
  <c r="AG1785" i="1"/>
  <c r="AG1786" i="1"/>
  <c r="AG1787" i="1"/>
  <c r="AG1788" i="1"/>
  <c r="AG1789" i="1"/>
  <c r="AG1790" i="1"/>
  <c r="AG1791" i="1"/>
  <c r="AG1792" i="1"/>
  <c r="AG1793" i="1"/>
  <c r="AG1794" i="1"/>
  <c r="AG1795" i="1"/>
  <c r="AG1796" i="1"/>
  <c r="AG1797" i="1"/>
  <c r="AG1798" i="1"/>
  <c r="AG1799" i="1"/>
  <c r="AG1800" i="1"/>
  <c r="AG1801" i="1"/>
  <c r="AG1802" i="1"/>
  <c r="AG1803" i="1"/>
  <c r="AG1804" i="1"/>
  <c r="AG1805" i="1"/>
  <c r="AG1806" i="1"/>
  <c r="AG1807" i="1"/>
  <c r="AG1808" i="1"/>
  <c r="AG1809" i="1"/>
  <c r="AG1810" i="1"/>
  <c r="AG1811" i="1"/>
  <c r="AG1812" i="1"/>
  <c r="AG1813" i="1"/>
  <c r="AG1814" i="1"/>
  <c r="AG1815" i="1"/>
  <c r="AG1816" i="1"/>
  <c r="AG1817" i="1"/>
  <c r="AG1818" i="1"/>
  <c r="AG1819" i="1"/>
  <c r="AG1820" i="1"/>
  <c r="AG1821" i="1"/>
  <c r="AG1822" i="1"/>
  <c r="AG1823" i="1"/>
  <c r="AG1824" i="1"/>
  <c r="AG1825" i="1"/>
  <c r="AG1826" i="1"/>
  <c r="AG1827" i="1"/>
  <c r="AG1828" i="1"/>
  <c r="AG1829" i="1"/>
  <c r="AG1830" i="1"/>
  <c r="AG1831" i="1"/>
  <c r="AG1832" i="1"/>
  <c r="AG1833" i="1"/>
  <c r="AG1834" i="1"/>
  <c r="AG1835" i="1"/>
  <c r="AG1836" i="1"/>
  <c r="AG1837" i="1"/>
  <c r="AG1838" i="1"/>
  <c r="AG1839" i="1"/>
  <c r="AG1840" i="1"/>
  <c r="AG1841" i="1"/>
  <c r="AG1842" i="1"/>
  <c r="AG1843" i="1"/>
  <c r="AG1844" i="1"/>
  <c r="AG1845" i="1"/>
  <c r="AG1846" i="1"/>
  <c r="AG1847" i="1"/>
  <c r="AG1848" i="1"/>
  <c r="AG1849" i="1"/>
  <c r="AG1850" i="1"/>
  <c r="AG1851" i="1"/>
  <c r="AG1852" i="1"/>
  <c r="AG1853" i="1"/>
  <c r="AG1854" i="1"/>
  <c r="AG1855" i="1"/>
  <c r="AG1856" i="1"/>
  <c r="AG1857" i="1"/>
  <c r="AG1858" i="1"/>
  <c r="AG1859" i="1"/>
  <c r="AG1860" i="1"/>
  <c r="AG1861" i="1"/>
  <c r="AG1862" i="1"/>
  <c r="AG1863" i="1"/>
  <c r="AG1864" i="1"/>
  <c r="AG1865" i="1"/>
  <c r="AG1866" i="1"/>
  <c r="AG1867" i="1"/>
  <c r="AG1868" i="1"/>
  <c r="AG1869" i="1"/>
  <c r="AG1870" i="1"/>
  <c r="AG1871" i="1"/>
  <c r="AG1872" i="1"/>
  <c r="AG1873" i="1"/>
  <c r="AG1874" i="1"/>
  <c r="AG1875" i="1"/>
  <c r="AG1876" i="1"/>
  <c r="AG1877" i="1"/>
  <c r="AG1878" i="1"/>
  <c r="AG1879" i="1"/>
  <c r="AG1880" i="1"/>
  <c r="AG1881" i="1"/>
  <c r="AG1882" i="1"/>
  <c r="AG1883" i="1"/>
  <c r="AG1884" i="1"/>
  <c r="AG1885" i="1"/>
  <c r="AG1886" i="1"/>
  <c r="AG1887" i="1"/>
  <c r="AG1888" i="1"/>
  <c r="AG1889" i="1"/>
  <c r="AG1890" i="1"/>
  <c r="AG1891" i="1"/>
  <c r="AG1892" i="1"/>
  <c r="AG1893" i="1"/>
  <c r="AG1894" i="1"/>
  <c r="AG1895" i="1"/>
  <c r="AG1896" i="1"/>
  <c r="AG1897" i="1"/>
  <c r="AG1898" i="1"/>
  <c r="AG1899" i="1"/>
  <c r="AG1900" i="1"/>
  <c r="AG1901" i="1"/>
  <c r="AG1902" i="1"/>
  <c r="AG1903" i="1"/>
  <c r="AG1904" i="1"/>
  <c r="AG1905" i="1"/>
  <c r="AG1906" i="1"/>
  <c r="AG1907" i="1"/>
  <c r="AG1908" i="1"/>
  <c r="AG1909" i="1"/>
  <c r="AG1910" i="1"/>
  <c r="AG1911" i="1"/>
  <c r="AG1912" i="1"/>
  <c r="AG1913" i="1"/>
  <c r="AG1914" i="1"/>
  <c r="AG1915" i="1"/>
  <c r="AG1916" i="1"/>
  <c r="AG1917" i="1"/>
  <c r="AG1918" i="1"/>
  <c r="AG1919" i="1"/>
  <c r="AG1920" i="1"/>
  <c r="AG1921" i="1"/>
  <c r="AG1922" i="1"/>
  <c r="AG1923" i="1"/>
  <c r="AG1924" i="1"/>
  <c r="AG1925" i="1"/>
  <c r="AG1926" i="1"/>
  <c r="AG1927" i="1"/>
  <c r="AG1928" i="1"/>
  <c r="AG1929" i="1"/>
  <c r="AG1930" i="1"/>
  <c r="AG1931" i="1"/>
  <c r="AG1932" i="1"/>
  <c r="AG1933" i="1"/>
  <c r="AG1934" i="1"/>
  <c r="AG1935" i="1"/>
  <c r="AG1936" i="1"/>
  <c r="AG1937" i="1"/>
  <c r="AG1938" i="1"/>
  <c r="AG1939" i="1"/>
  <c r="AG1940" i="1"/>
  <c r="AG1941" i="1"/>
  <c r="AG1942" i="1"/>
  <c r="AG1943" i="1"/>
  <c r="AG1944" i="1"/>
  <c r="AG1945" i="1"/>
  <c r="AG1946" i="1"/>
  <c r="AG1947" i="1"/>
  <c r="AG1948" i="1"/>
  <c r="AG1949" i="1"/>
  <c r="AG1950" i="1"/>
  <c r="AG1951" i="1"/>
  <c r="AG1952" i="1"/>
  <c r="AG1953" i="1"/>
  <c r="AG1954" i="1"/>
  <c r="AG1955" i="1"/>
  <c r="AG1956" i="1"/>
  <c r="AG1957" i="1"/>
  <c r="AG1958" i="1"/>
  <c r="AG1959" i="1"/>
  <c r="AG1960" i="1"/>
  <c r="AG1961" i="1"/>
  <c r="AG1962" i="1"/>
  <c r="AG1963" i="1"/>
  <c r="AG1964" i="1"/>
  <c r="AG1965" i="1"/>
  <c r="AG1966" i="1"/>
  <c r="AG1967" i="1"/>
  <c r="AG1968" i="1"/>
  <c r="AG1969" i="1"/>
  <c r="AG1970" i="1"/>
  <c r="AG1971" i="1"/>
  <c r="AG1972" i="1"/>
  <c r="AG1973" i="1"/>
  <c r="AG1974" i="1"/>
  <c r="AG1975" i="1"/>
  <c r="AG1976" i="1"/>
  <c r="AG1977" i="1"/>
  <c r="AG1978" i="1"/>
  <c r="AG1979" i="1"/>
  <c r="AG1980" i="1"/>
  <c r="AG1981" i="1"/>
  <c r="AG1982" i="1"/>
  <c r="AG1983" i="1"/>
  <c r="AG1984" i="1"/>
  <c r="AG1985" i="1"/>
  <c r="AG1986" i="1"/>
  <c r="AG1987" i="1"/>
  <c r="AG1988" i="1"/>
  <c r="AG1989" i="1"/>
  <c r="AG1990" i="1"/>
  <c r="AG1991" i="1"/>
  <c r="AG1992" i="1"/>
  <c r="AG1993" i="1"/>
  <c r="AG1994" i="1"/>
  <c r="AG1995" i="1"/>
  <c r="AG1996" i="1"/>
  <c r="AG1997" i="1"/>
  <c r="AG1998" i="1"/>
  <c r="AG1999" i="1"/>
  <c r="AG2000" i="1"/>
  <c r="AG2001" i="1"/>
  <c r="AG2002" i="1"/>
  <c r="AG2003" i="1"/>
  <c r="AG2004" i="1"/>
  <c r="AG2005" i="1"/>
  <c r="AG2006" i="1"/>
  <c r="AG2007" i="1"/>
  <c r="AG2008" i="1"/>
  <c r="AG2009" i="1"/>
  <c r="AG2010" i="1"/>
  <c r="AG2011" i="1"/>
  <c r="AG2012" i="1"/>
  <c r="AG2013" i="1"/>
  <c r="AG2014" i="1"/>
  <c r="AG2015" i="1"/>
  <c r="AG2016" i="1"/>
  <c r="AG2017" i="1"/>
  <c r="AG2018" i="1"/>
  <c r="AG2019" i="1"/>
  <c r="AG2020" i="1"/>
  <c r="AG2021" i="1"/>
  <c r="AG2022" i="1"/>
  <c r="AG2023" i="1"/>
  <c r="AG2024" i="1"/>
  <c r="AG2025" i="1"/>
  <c r="AG2026" i="1"/>
  <c r="AG2027" i="1"/>
  <c r="AG2028" i="1"/>
  <c r="AG2029" i="1"/>
  <c r="AG2030" i="1"/>
  <c r="AG2031" i="1"/>
  <c r="AG2032" i="1"/>
  <c r="AG2033" i="1"/>
  <c r="AG2034" i="1"/>
  <c r="AG2035" i="1"/>
  <c r="AG2036" i="1"/>
  <c r="AG2037" i="1"/>
  <c r="AG2038" i="1"/>
  <c r="AG2039" i="1"/>
  <c r="AG2040" i="1"/>
  <c r="AG2041" i="1"/>
  <c r="AG2042" i="1"/>
  <c r="AG2043" i="1"/>
  <c r="AG2044" i="1"/>
  <c r="AG2045" i="1"/>
  <c r="AG2046" i="1"/>
  <c r="AG2047" i="1"/>
  <c r="AG2048" i="1"/>
  <c r="AG2049" i="1"/>
  <c r="AG2050" i="1"/>
  <c r="AG2051" i="1"/>
  <c r="AG2052" i="1"/>
  <c r="AG2053" i="1"/>
  <c r="AG2054" i="1"/>
  <c r="AG2055" i="1"/>
  <c r="AG2056" i="1"/>
  <c r="AG2057" i="1"/>
  <c r="AG2058" i="1"/>
  <c r="AG2059" i="1"/>
  <c r="AG2060" i="1"/>
  <c r="AG2061" i="1"/>
  <c r="AG2062" i="1"/>
  <c r="AG2063" i="1"/>
  <c r="AG2064" i="1"/>
  <c r="AG2065" i="1"/>
  <c r="AG2066" i="1"/>
  <c r="AG2067" i="1"/>
  <c r="AG2068" i="1"/>
  <c r="AG2069" i="1"/>
  <c r="AG2070" i="1"/>
  <c r="AG2071" i="1"/>
  <c r="AG2072" i="1"/>
  <c r="AG2073" i="1"/>
  <c r="AG2074" i="1"/>
  <c r="AG2075" i="1"/>
  <c r="AG2076" i="1"/>
  <c r="AG2077" i="1"/>
  <c r="AG2078" i="1"/>
  <c r="AG2079" i="1"/>
  <c r="AG2080" i="1"/>
  <c r="AG2081" i="1"/>
  <c r="AG2082" i="1"/>
  <c r="AG2083" i="1"/>
  <c r="AG2084" i="1"/>
  <c r="AG2085" i="1"/>
  <c r="AG2086" i="1"/>
  <c r="AG2087" i="1"/>
  <c r="AG2088" i="1"/>
  <c r="AG2089" i="1"/>
  <c r="AG2090" i="1"/>
  <c r="AG2091" i="1"/>
  <c r="AG2092" i="1"/>
  <c r="AG2093" i="1"/>
  <c r="AG2094" i="1"/>
  <c r="AG2095" i="1"/>
  <c r="AG2096" i="1"/>
  <c r="AG2097" i="1"/>
  <c r="AG2098" i="1"/>
  <c r="AG2099" i="1"/>
  <c r="AG2100" i="1"/>
  <c r="AG2101" i="1"/>
  <c r="AG2102" i="1"/>
  <c r="AG2103" i="1"/>
  <c r="AG2104" i="1"/>
  <c r="AG2105" i="1"/>
  <c r="AG2106" i="1"/>
  <c r="AG2107" i="1"/>
  <c r="AG2108" i="1"/>
  <c r="AG2109" i="1"/>
  <c r="AG2110" i="1"/>
  <c r="AG2111" i="1"/>
  <c r="AG2112" i="1"/>
  <c r="AG2113" i="1"/>
  <c r="AG2114" i="1"/>
  <c r="AG2115" i="1"/>
  <c r="AG2116" i="1"/>
  <c r="AG2117" i="1"/>
  <c r="AG2118" i="1"/>
  <c r="AG2119" i="1"/>
  <c r="AG2120" i="1"/>
  <c r="AG2121" i="1"/>
  <c r="AG2122" i="1"/>
  <c r="AG2123" i="1"/>
  <c r="AG2124" i="1"/>
  <c r="AG2125" i="1"/>
  <c r="AG2126" i="1"/>
  <c r="AG2127" i="1"/>
  <c r="AG2128" i="1"/>
  <c r="AG2129" i="1"/>
  <c r="AG2130" i="1"/>
  <c r="AG2131" i="1"/>
  <c r="AG2132" i="1"/>
  <c r="AG2133" i="1"/>
  <c r="AG2134" i="1"/>
  <c r="AG2135" i="1"/>
  <c r="AG2136" i="1"/>
  <c r="AG2137" i="1"/>
  <c r="AG2138" i="1"/>
  <c r="AG2139" i="1"/>
  <c r="AG2140" i="1"/>
  <c r="AG2141" i="1"/>
  <c r="AG2142" i="1"/>
  <c r="AG2143" i="1"/>
  <c r="AG2144" i="1"/>
  <c r="AG2145" i="1"/>
  <c r="AG2146" i="1"/>
  <c r="AG2147" i="1"/>
  <c r="AG2148" i="1"/>
  <c r="AG2149" i="1"/>
  <c r="AG2150" i="1"/>
  <c r="AG2151" i="1"/>
  <c r="AG2152" i="1"/>
  <c r="AG2153" i="1"/>
  <c r="AG2154" i="1"/>
  <c r="AG2155" i="1"/>
  <c r="AG2156" i="1"/>
  <c r="AG2157" i="1"/>
  <c r="AG2158" i="1"/>
  <c r="AG2159" i="1"/>
  <c r="AG2160" i="1"/>
  <c r="AG2161" i="1"/>
  <c r="AG2162" i="1"/>
  <c r="AG2163" i="1"/>
  <c r="AG2164" i="1"/>
  <c r="AG2165" i="1"/>
  <c r="AG2166" i="1"/>
  <c r="AG2167" i="1"/>
  <c r="AG2168" i="1"/>
  <c r="AG2169" i="1"/>
  <c r="AG2170" i="1"/>
  <c r="AG2171" i="1"/>
  <c r="AG2172" i="1"/>
  <c r="AG2173" i="1"/>
  <c r="AG2174" i="1"/>
  <c r="AG2175" i="1"/>
  <c r="AG2176" i="1"/>
  <c r="AG2177" i="1"/>
  <c r="AG2178" i="1"/>
  <c r="AG2179" i="1"/>
  <c r="AG2180" i="1"/>
  <c r="AG2181" i="1"/>
  <c r="AG2182" i="1"/>
  <c r="AG2183" i="1"/>
  <c r="AG2184" i="1"/>
  <c r="AG2185" i="1"/>
  <c r="AG2186" i="1"/>
  <c r="AG2187" i="1"/>
  <c r="AG2188" i="1"/>
  <c r="AG2189" i="1"/>
  <c r="AG2190" i="1"/>
  <c r="AG2191" i="1"/>
  <c r="AG2192" i="1"/>
  <c r="AG2193" i="1"/>
  <c r="AG2194" i="1"/>
  <c r="AG2195" i="1"/>
  <c r="AG2196" i="1"/>
  <c r="AG2197" i="1"/>
  <c r="AG2198" i="1"/>
  <c r="AG2199" i="1"/>
  <c r="AG2200" i="1"/>
  <c r="AG2201" i="1"/>
  <c r="AG2202" i="1"/>
  <c r="AG2203" i="1"/>
  <c r="AG2204" i="1"/>
  <c r="AG2205" i="1"/>
  <c r="AG2206" i="1"/>
  <c r="AG2207" i="1"/>
  <c r="AG2208" i="1"/>
  <c r="AG2209" i="1"/>
  <c r="AG2210" i="1"/>
  <c r="AG2211" i="1"/>
  <c r="AG2212" i="1"/>
  <c r="AG2213" i="1"/>
  <c r="AG2214" i="1"/>
  <c r="AG2215" i="1"/>
  <c r="AG2216" i="1"/>
  <c r="AG2217" i="1"/>
  <c r="AG2218" i="1"/>
  <c r="AG2219" i="1"/>
  <c r="AG2220" i="1"/>
  <c r="AG2221" i="1"/>
  <c r="AG2222" i="1"/>
  <c r="AG2223" i="1"/>
  <c r="AG2224" i="1"/>
  <c r="AG2225" i="1"/>
  <c r="AG2226" i="1"/>
  <c r="AG2227" i="1"/>
  <c r="AG2228" i="1"/>
  <c r="AG2229" i="1"/>
  <c r="AG2230" i="1"/>
  <c r="AG2231" i="1"/>
  <c r="AG2232" i="1"/>
  <c r="AG2233" i="1"/>
  <c r="AG2234" i="1"/>
  <c r="AG2235" i="1"/>
  <c r="AG2236" i="1"/>
  <c r="AG2237" i="1"/>
  <c r="AG2238" i="1"/>
  <c r="AG2239" i="1"/>
  <c r="AG2240" i="1"/>
  <c r="AG2241" i="1"/>
  <c r="AG2242" i="1"/>
  <c r="AG2243" i="1"/>
  <c r="AG2244" i="1"/>
  <c r="AG2245" i="1"/>
  <c r="AG2246" i="1"/>
  <c r="AG2247" i="1"/>
  <c r="AG2248" i="1"/>
  <c r="AG2249" i="1"/>
  <c r="AG2250" i="1"/>
  <c r="AG2251" i="1"/>
  <c r="AG2252" i="1"/>
  <c r="AG2253" i="1"/>
  <c r="AG2254" i="1"/>
  <c r="AG2255" i="1"/>
  <c r="AG2256" i="1"/>
  <c r="AG2257" i="1"/>
  <c r="AG2258" i="1"/>
  <c r="AG2259" i="1"/>
  <c r="AG2260" i="1"/>
  <c r="AG2261" i="1"/>
  <c r="AG2262" i="1"/>
  <c r="AG2263" i="1"/>
  <c r="AG2264" i="1"/>
  <c r="AG2265" i="1"/>
  <c r="AG2266" i="1"/>
  <c r="AG2267" i="1"/>
  <c r="AG2268" i="1"/>
  <c r="AG2269" i="1"/>
  <c r="AG2270" i="1"/>
  <c r="AG2271" i="1"/>
  <c r="AG2272" i="1"/>
  <c r="AG2273" i="1"/>
  <c r="AG2274" i="1"/>
  <c r="AG2275" i="1"/>
  <c r="AG2276" i="1"/>
  <c r="AG2277" i="1"/>
  <c r="AG2278" i="1"/>
  <c r="AG2279" i="1"/>
  <c r="AG2280" i="1"/>
  <c r="AG2281" i="1"/>
  <c r="AG2282" i="1"/>
  <c r="AG2283" i="1"/>
  <c r="AG2284" i="1"/>
  <c r="AG2285" i="1"/>
  <c r="AG2286" i="1"/>
  <c r="AG2287" i="1"/>
  <c r="AG2288" i="1"/>
  <c r="AG2289" i="1"/>
  <c r="AG2290" i="1"/>
  <c r="AG2291" i="1"/>
  <c r="AG2292" i="1"/>
  <c r="AG2293" i="1"/>
  <c r="AG2294" i="1"/>
  <c r="AG2295" i="1"/>
  <c r="AG2296" i="1"/>
  <c r="AG2297" i="1"/>
  <c r="AG2298" i="1"/>
  <c r="AG2299" i="1"/>
  <c r="AG2300" i="1"/>
  <c r="AG2301" i="1"/>
  <c r="AG2302" i="1"/>
  <c r="AG2303" i="1"/>
  <c r="AG2304" i="1"/>
  <c r="AG2305" i="1"/>
  <c r="AG2306" i="1"/>
  <c r="AG2307" i="1"/>
  <c r="AG2308" i="1"/>
  <c r="AG2309" i="1"/>
  <c r="AG2310" i="1"/>
  <c r="AG2311" i="1"/>
  <c r="AG2312" i="1"/>
  <c r="AG2313" i="1"/>
  <c r="AG2314" i="1"/>
  <c r="AG2315" i="1"/>
  <c r="AG2316" i="1"/>
  <c r="AG2317" i="1"/>
  <c r="AG2318" i="1"/>
  <c r="AG2319" i="1"/>
  <c r="AG2320" i="1"/>
  <c r="AG2321" i="1"/>
  <c r="AG2322" i="1"/>
  <c r="AG2323" i="1"/>
  <c r="AG2324" i="1"/>
  <c r="AG2325" i="1"/>
  <c r="AG2326" i="1"/>
  <c r="AG2327" i="1"/>
  <c r="AG2328" i="1"/>
  <c r="AG2329" i="1"/>
  <c r="AG2330" i="1"/>
  <c r="AG2331" i="1"/>
  <c r="AG2332" i="1"/>
  <c r="AG2333" i="1"/>
  <c r="AG2334" i="1"/>
  <c r="AG2335" i="1"/>
  <c r="AG2336" i="1"/>
  <c r="AG2337" i="1"/>
  <c r="AG2338" i="1"/>
  <c r="AG2339" i="1"/>
  <c r="AG2340" i="1"/>
  <c r="AG2341" i="1"/>
  <c r="AG2342" i="1"/>
  <c r="AG2343" i="1"/>
  <c r="AG2344" i="1"/>
  <c r="AG2345" i="1"/>
  <c r="AG2346" i="1"/>
  <c r="AG2347" i="1"/>
  <c r="AG2348" i="1"/>
  <c r="AG2349" i="1"/>
  <c r="AG2350" i="1"/>
  <c r="AG2351" i="1"/>
  <c r="AG2352" i="1"/>
  <c r="AG2353" i="1"/>
  <c r="AG2354" i="1"/>
  <c r="AG2355" i="1"/>
  <c r="AG2356" i="1"/>
  <c r="AG2357" i="1"/>
  <c r="AG2358" i="1"/>
  <c r="AG2359" i="1"/>
  <c r="AG2360" i="1"/>
  <c r="AG2361" i="1"/>
  <c r="AG2362" i="1"/>
  <c r="AG2363" i="1"/>
  <c r="AG2364" i="1"/>
  <c r="AG2365" i="1"/>
  <c r="AG2366" i="1"/>
  <c r="AG2367" i="1"/>
  <c r="AG2368" i="1"/>
  <c r="AG2369" i="1"/>
  <c r="AG2370" i="1"/>
  <c r="AG2371" i="1"/>
  <c r="AG2372" i="1"/>
  <c r="AG2373" i="1"/>
  <c r="AG2374" i="1"/>
  <c r="AG2375" i="1"/>
  <c r="AG2376" i="1"/>
  <c r="AG2377" i="1"/>
  <c r="AG2378" i="1"/>
  <c r="AG2379" i="1"/>
  <c r="AG2380" i="1"/>
  <c r="AG2381" i="1"/>
  <c r="AG2382" i="1"/>
  <c r="AG2383" i="1"/>
  <c r="AG2384" i="1"/>
  <c r="AG2385" i="1"/>
  <c r="AG2386" i="1"/>
  <c r="AG2387" i="1"/>
  <c r="AG2388" i="1"/>
  <c r="AG2389" i="1"/>
  <c r="AG2390" i="1"/>
  <c r="AG2391" i="1"/>
  <c r="AG2392" i="1"/>
  <c r="AG2393" i="1"/>
  <c r="AG2394" i="1"/>
  <c r="AG2395" i="1"/>
  <c r="AG2396" i="1"/>
  <c r="AG2397" i="1"/>
  <c r="AG2398" i="1"/>
  <c r="AG2399" i="1"/>
  <c r="AG2400" i="1"/>
  <c r="AG2401" i="1"/>
  <c r="AG2402" i="1"/>
  <c r="AG2403" i="1"/>
  <c r="AG2404" i="1"/>
  <c r="AG2405" i="1"/>
  <c r="AG2406" i="1"/>
  <c r="AG2407" i="1"/>
  <c r="AG2408" i="1"/>
  <c r="AG2409" i="1"/>
  <c r="AG2410" i="1"/>
  <c r="AG2411" i="1"/>
  <c r="AG2412" i="1"/>
  <c r="AG2413" i="1"/>
  <c r="AG2414" i="1"/>
  <c r="AG2415" i="1"/>
  <c r="AG2416" i="1"/>
  <c r="AG2417" i="1"/>
  <c r="AG2418" i="1"/>
  <c r="AG2419" i="1"/>
  <c r="AG2420" i="1"/>
  <c r="AG2421" i="1"/>
  <c r="AG2422" i="1"/>
  <c r="AG2423" i="1"/>
  <c r="AG2424" i="1"/>
  <c r="AG2425" i="1"/>
  <c r="AG2426" i="1"/>
  <c r="AG2427" i="1"/>
  <c r="AG2428" i="1"/>
  <c r="AG2429" i="1"/>
  <c r="AG2430" i="1"/>
  <c r="AG2431" i="1"/>
  <c r="AG2432" i="1"/>
  <c r="AG2433" i="1"/>
  <c r="AG2434" i="1"/>
  <c r="AG2435" i="1"/>
  <c r="AG2436" i="1"/>
  <c r="AG2437" i="1"/>
  <c r="AG2438" i="1"/>
  <c r="AG2439" i="1"/>
  <c r="AG2440" i="1"/>
  <c r="AG2441" i="1"/>
  <c r="AG2442" i="1"/>
  <c r="AG2443" i="1"/>
  <c r="AG2444" i="1"/>
  <c r="AG2445" i="1"/>
  <c r="AG2446" i="1"/>
  <c r="AG2447" i="1"/>
  <c r="AG2448" i="1"/>
  <c r="AG2449" i="1"/>
  <c r="AG2450" i="1"/>
  <c r="AG2451" i="1"/>
  <c r="AG2452" i="1"/>
  <c r="AG2453" i="1"/>
  <c r="AG2454" i="1"/>
  <c r="AG2455" i="1"/>
  <c r="AG2456" i="1"/>
  <c r="AG2457" i="1"/>
  <c r="AG2458" i="1"/>
  <c r="AG2459" i="1"/>
  <c r="AG2460" i="1"/>
  <c r="AG2461" i="1"/>
  <c r="AG2462" i="1"/>
  <c r="AG2463" i="1"/>
  <c r="AG2464" i="1"/>
  <c r="AG2465" i="1"/>
  <c r="AG2466" i="1"/>
  <c r="AG2467" i="1"/>
  <c r="AG2468" i="1"/>
  <c r="AG2469" i="1"/>
  <c r="AG2470" i="1"/>
  <c r="AG2471" i="1"/>
  <c r="AG2472" i="1"/>
  <c r="AG2473" i="1"/>
  <c r="AG2474" i="1"/>
  <c r="AG2475" i="1"/>
  <c r="AG2476" i="1"/>
  <c r="AG2477" i="1"/>
  <c r="AG2478" i="1"/>
  <c r="AG2479" i="1"/>
  <c r="AG2480" i="1"/>
  <c r="AG2481" i="1"/>
  <c r="AG2482" i="1"/>
  <c r="AG2483" i="1"/>
  <c r="AG2484" i="1"/>
  <c r="AG2485" i="1"/>
  <c r="AG2486" i="1"/>
  <c r="AG2487" i="1"/>
  <c r="AG2488" i="1"/>
  <c r="AG2489" i="1"/>
  <c r="AG2490" i="1"/>
  <c r="AG2491" i="1"/>
  <c r="AG2492" i="1"/>
  <c r="AG2493" i="1"/>
  <c r="AG2494" i="1"/>
  <c r="AG2495" i="1"/>
  <c r="AG2496" i="1"/>
  <c r="AG2497" i="1"/>
  <c r="AG2498" i="1"/>
  <c r="AG2499" i="1"/>
  <c r="AG2500" i="1"/>
  <c r="AG2501" i="1"/>
  <c r="AG2502" i="1"/>
  <c r="AG2503" i="1"/>
  <c r="AG2504" i="1"/>
  <c r="AG2505" i="1"/>
  <c r="AG2506" i="1"/>
  <c r="AG2507" i="1"/>
  <c r="AG2508" i="1"/>
  <c r="AG2509" i="1"/>
  <c r="AG2510" i="1"/>
  <c r="AG2511" i="1"/>
  <c r="AG2512" i="1"/>
  <c r="AG2513" i="1"/>
  <c r="AG2514" i="1"/>
  <c r="AG2515" i="1"/>
  <c r="AG2516" i="1"/>
  <c r="AG2517" i="1"/>
  <c r="AG2518" i="1"/>
  <c r="AG2519" i="1"/>
  <c r="AG2520" i="1"/>
  <c r="AG2521" i="1"/>
  <c r="AG2522" i="1"/>
  <c r="AG2523" i="1"/>
  <c r="AG2524" i="1"/>
  <c r="AG2525" i="1"/>
  <c r="AG2526" i="1"/>
  <c r="AG2527" i="1"/>
  <c r="AG2528" i="1"/>
  <c r="AG2529" i="1"/>
  <c r="AG2530" i="1"/>
  <c r="AG2531" i="1"/>
  <c r="AG2532" i="1"/>
  <c r="AG2533" i="1"/>
  <c r="AG2534" i="1"/>
  <c r="AG2535" i="1"/>
  <c r="AG2536" i="1"/>
  <c r="AG2537" i="1"/>
  <c r="AG2538" i="1"/>
  <c r="AG2539" i="1"/>
  <c r="AG2540" i="1"/>
  <c r="AG2541" i="1"/>
  <c r="AG2542" i="1"/>
  <c r="AG2543" i="1"/>
  <c r="AG2544" i="1"/>
  <c r="AG2545" i="1"/>
  <c r="AG2546" i="1"/>
  <c r="AG2547" i="1"/>
  <c r="AG2548" i="1"/>
  <c r="AG2549" i="1"/>
  <c r="AG2550" i="1"/>
  <c r="AG2551" i="1"/>
  <c r="AG2552" i="1"/>
  <c r="AG2553" i="1"/>
  <c r="AG2554" i="1"/>
  <c r="AG2555" i="1"/>
  <c r="AG2556" i="1"/>
  <c r="AG2557" i="1"/>
  <c r="AG2558" i="1"/>
  <c r="AG2559" i="1"/>
  <c r="AG2560" i="1"/>
  <c r="AG2561" i="1"/>
  <c r="AG2562" i="1"/>
  <c r="AG2563" i="1"/>
  <c r="AG2564" i="1"/>
  <c r="AG2565" i="1"/>
  <c r="AG2566" i="1"/>
  <c r="AG2567" i="1"/>
  <c r="AG2568" i="1"/>
  <c r="AG2569" i="1"/>
  <c r="AG2570" i="1"/>
  <c r="AG2571" i="1"/>
  <c r="AG2572" i="1"/>
  <c r="AG2573" i="1"/>
  <c r="AG2574" i="1"/>
  <c r="AG2575" i="1"/>
  <c r="AG2576" i="1"/>
  <c r="AG2577" i="1"/>
  <c r="AG2578" i="1"/>
  <c r="AG2579" i="1"/>
  <c r="AG2580" i="1"/>
  <c r="AG2581" i="1"/>
  <c r="AG2582" i="1"/>
  <c r="AG2583" i="1"/>
  <c r="AG2584" i="1"/>
  <c r="AG2585" i="1"/>
  <c r="AG2586" i="1"/>
  <c r="AG2587" i="1"/>
  <c r="AG2588" i="1"/>
  <c r="AG2589" i="1"/>
  <c r="AG2590" i="1"/>
  <c r="AG2591" i="1"/>
  <c r="AG2592" i="1"/>
  <c r="AG2593" i="1"/>
  <c r="AG2594" i="1"/>
  <c r="AG2595" i="1"/>
  <c r="AG2596" i="1"/>
  <c r="AG2597" i="1"/>
  <c r="AG2598" i="1"/>
  <c r="AG2599" i="1"/>
  <c r="AG2600" i="1"/>
  <c r="AG2601" i="1"/>
  <c r="AG2602" i="1"/>
  <c r="AG2603" i="1"/>
  <c r="AG2604" i="1"/>
  <c r="AG2605" i="1"/>
  <c r="AG2606" i="1"/>
  <c r="AG2607" i="1"/>
  <c r="AG2608" i="1"/>
  <c r="AG2609" i="1"/>
  <c r="AG2610" i="1"/>
  <c r="AG2611" i="1"/>
  <c r="AG2612" i="1"/>
  <c r="AG2613" i="1"/>
  <c r="AG2614" i="1"/>
  <c r="AG2615" i="1"/>
  <c r="AG2616" i="1"/>
  <c r="AG2617" i="1"/>
  <c r="AG2618" i="1"/>
  <c r="AG2619" i="1"/>
  <c r="AG2620" i="1"/>
  <c r="AG2621" i="1"/>
  <c r="AG2622" i="1"/>
  <c r="AG2623" i="1"/>
  <c r="AG2624" i="1"/>
  <c r="AG2625" i="1"/>
  <c r="AG2626" i="1"/>
  <c r="AG2627" i="1"/>
  <c r="AG2628" i="1"/>
  <c r="AG2629" i="1"/>
  <c r="AG2630" i="1"/>
  <c r="AG2631" i="1"/>
  <c r="AG2632" i="1"/>
  <c r="AG2633" i="1"/>
  <c r="AG2634" i="1"/>
  <c r="AG2635" i="1"/>
  <c r="AG2636" i="1"/>
  <c r="AG2637" i="1"/>
  <c r="AG2638" i="1"/>
  <c r="AG2639" i="1"/>
  <c r="AG2640" i="1"/>
  <c r="AG2641" i="1"/>
  <c r="AG2642" i="1"/>
  <c r="AG2643" i="1"/>
  <c r="AG2644" i="1"/>
  <c r="AG2645" i="1"/>
  <c r="AG2646" i="1"/>
  <c r="AG2647" i="1"/>
  <c r="AG2648" i="1"/>
  <c r="AG2649" i="1"/>
  <c r="AG2650" i="1"/>
  <c r="AG2651" i="1"/>
  <c r="AG2652" i="1"/>
  <c r="AG2653" i="1"/>
  <c r="AG2654" i="1"/>
  <c r="AG2655" i="1"/>
  <c r="AG2656" i="1"/>
  <c r="AG2657" i="1"/>
  <c r="AG2658" i="1"/>
  <c r="AG2659" i="1"/>
  <c r="AG2660" i="1"/>
  <c r="AG2661" i="1"/>
  <c r="AG2662" i="1"/>
  <c r="AG2663" i="1"/>
  <c r="AG2664" i="1"/>
  <c r="AG2665" i="1"/>
  <c r="AG2666" i="1"/>
  <c r="AG2667" i="1"/>
  <c r="AG2668" i="1"/>
  <c r="AG2669" i="1"/>
  <c r="AG2670" i="1"/>
  <c r="AG2671" i="1"/>
  <c r="AE668" i="1" l="1"/>
  <c r="AA668" i="1"/>
  <c r="AA1035" i="1" s="1"/>
  <c r="AH2546" i="1"/>
  <c r="AH1563" i="1"/>
  <c r="AH2423" i="1"/>
  <c r="AH2421" i="1"/>
  <c r="AH2608" i="1"/>
  <c r="AH2651" i="1"/>
  <c r="AH2336" i="1"/>
  <c r="AH2468" i="1"/>
  <c r="AH2431" i="1"/>
  <c r="AH2259" i="1"/>
  <c r="AH2091" i="1"/>
  <c r="AH2491" i="1"/>
  <c r="AH2235" i="1"/>
  <c r="AH2580" i="1"/>
  <c r="AH2627" i="1"/>
  <c r="AH1875" i="1"/>
  <c r="AH2321" i="1"/>
  <c r="AH2635" i="1"/>
  <c r="AH1961" i="1"/>
  <c r="AH2610" i="1"/>
  <c r="AH2345" i="1"/>
  <c r="AH2528" i="1"/>
  <c r="AH2603" i="1"/>
  <c r="AH2568" i="1"/>
  <c r="AH2165" i="1"/>
  <c r="AH2155" i="1"/>
  <c r="AH2585" i="1"/>
  <c r="AH2439" i="1"/>
  <c r="AH2355" i="1"/>
  <c r="AH2128" i="1"/>
  <c r="AH2027" i="1"/>
  <c r="AH2020" i="1"/>
  <c r="AH2236" i="1"/>
  <c r="AH2616" i="1"/>
  <c r="AH2537" i="1"/>
  <c r="AH2476" i="1"/>
  <c r="AH2395" i="1"/>
  <c r="AH920" i="1"/>
  <c r="AH2505" i="1"/>
  <c r="AH2543" i="1"/>
  <c r="AH2571" i="1"/>
  <c r="AH2644" i="1"/>
  <c r="AH2333" i="1"/>
  <c r="AH2453" i="1"/>
  <c r="AH2494" i="1"/>
  <c r="AH2619" i="1"/>
  <c r="AH2628" i="1"/>
  <c r="AH1925" i="1"/>
  <c r="AH1218" i="1"/>
  <c r="AH1912" i="1"/>
  <c r="AH2279" i="1"/>
  <c r="AH2323" i="1"/>
  <c r="AH2510" i="1"/>
  <c r="AH2135" i="1"/>
  <c r="AH2215" i="1"/>
  <c r="AH2462" i="1"/>
  <c r="AH2530" i="1"/>
  <c r="AH2564" i="1"/>
  <c r="AH2583" i="1"/>
  <c r="AH2618" i="1"/>
  <c r="AH2497" i="1"/>
  <c r="AH2461" i="1"/>
  <c r="AH2349" i="1"/>
  <c r="AH2127" i="1"/>
  <c r="AH1733" i="1"/>
  <c r="AH2573" i="1"/>
  <c r="AH1973" i="1"/>
  <c r="AH2601" i="1"/>
  <c r="AH2467" i="1"/>
  <c r="AH2090" i="1"/>
  <c r="AH1211" i="1"/>
  <c r="AH2665" i="1"/>
  <c r="AH2624" i="1"/>
  <c r="AH2622" i="1"/>
  <c r="AH2611" i="1"/>
  <c r="AH2581" i="1"/>
  <c r="AH2499" i="1"/>
  <c r="AH2018" i="1"/>
  <c r="AH2009" i="1"/>
  <c r="AH2599" i="1"/>
  <c r="AH2480" i="1"/>
  <c r="AH2436" i="1"/>
  <c r="AH2295" i="1"/>
  <c r="AH2126" i="1"/>
  <c r="AH2522" i="1"/>
  <c r="AH2108" i="1"/>
  <c r="AH1495" i="1"/>
  <c r="AH2604" i="1"/>
  <c r="AH2574" i="1"/>
  <c r="AH2405" i="1"/>
  <c r="AH2296" i="1"/>
  <c r="AH1055" i="1"/>
  <c r="AH2657" i="1"/>
  <c r="AH2445" i="1"/>
  <c r="AH2289" i="1"/>
  <c r="AH1996" i="1"/>
  <c r="AH1975" i="1"/>
  <c r="AH1118" i="1"/>
  <c r="AH809" i="1"/>
  <c r="AH895" i="1"/>
  <c r="AH957" i="1"/>
  <c r="AH1029" i="1"/>
  <c r="AH1090" i="1"/>
  <c r="AH1154" i="1"/>
  <c r="AH1157" i="1"/>
  <c r="AH1294" i="1"/>
  <c r="AH1315" i="1"/>
  <c r="AH1339" i="1"/>
  <c r="AH1363" i="1"/>
  <c r="AH1387" i="1"/>
  <c r="AH1012" i="1"/>
  <c r="AH1036" i="1"/>
  <c r="AH1056" i="1"/>
  <c r="AH1122" i="1"/>
  <c r="AH1134" i="1"/>
  <c r="AH1180" i="1"/>
  <c r="AH1248" i="1"/>
  <c r="AH1272" i="1"/>
  <c r="AH1310" i="1"/>
  <c r="AH1311" i="1"/>
  <c r="AH1185" i="1"/>
  <c r="AH1286" i="1"/>
  <c r="AH1313" i="1"/>
  <c r="AH1337" i="1"/>
  <c r="AH1361" i="1"/>
  <c r="AH880" i="1"/>
  <c r="AH907" i="1"/>
  <c r="AH996" i="1"/>
  <c r="AH1124" i="1"/>
  <c r="AH1179" i="1"/>
  <c r="AH1191" i="1"/>
  <c r="AH1212" i="1"/>
  <c r="AH1227" i="1"/>
  <c r="AH1242" i="1"/>
  <c r="AH1247" i="1"/>
  <c r="AH1270" i="1"/>
  <c r="AH1099" i="1"/>
  <c r="AH1104" i="1"/>
  <c r="AH1166" i="1"/>
  <c r="AH1182" i="1"/>
  <c r="AH1251" i="1"/>
  <c r="AH1325" i="1"/>
  <c r="AH1349" i="1"/>
  <c r="AH867" i="1"/>
  <c r="AH953" i="1"/>
  <c r="AH1020" i="1"/>
  <c r="AH1158" i="1"/>
  <c r="AH1176" i="1"/>
  <c r="AH1193" i="1"/>
  <c r="AH1245" i="1"/>
  <c r="AH1257" i="1"/>
  <c r="AH1265" i="1"/>
  <c r="AH828" i="1"/>
  <c r="AH940" i="1"/>
  <c r="AH1222" i="1"/>
  <c r="AH1304" i="1"/>
  <c r="AH1331" i="1"/>
  <c r="AH1359" i="1"/>
  <c r="AH1401" i="1"/>
  <c r="AH1416" i="1"/>
  <c r="AH1440" i="1"/>
  <c r="AH1464" i="1"/>
  <c r="AH1488" i="1"/>
  <c r="AH1512" i="1"/>
  <c r="AH1550" i="1"/>
  <c r="AH1598" i="1"/>
  <c r="AH1688" i="1"/>
  <c r="AH804" i="1"/>
  <c r="AH1023" i="1"/>
  <c r="AH1068" i="1"/>
  <c r="AH1117" i="1"/>
  <c r="AH1133" i="1"/>
  <c r="AH1202" i="1"/>
  <c r="AH1204" i="1"/>
  <c r="AH1250" i="1"/>
  <c r="AH1258" i="1"/>
  <c r="AH1266" i="1"/>
  <c r="AH1283" i="1"/>
  <c r="AH1341" i="1"/>
  <c r="AH1347" i="1"/>
  <c r="AH1358" i="1"/>
  <c r="AH1375" i="1"/>
  <c r="AH854" i="1"/>
  <c r="AH1142" i="1"/>
  <c r="AH1187" i="1"/>
  <c r="AH1239" i="1"/>
  <c r="AH1320" i="1"/>
  <c r="AH1399" i="1"/>
  <c r="AH1700" i="1"/>
  <c r="AH781" i="1"/>
  <c r="AH1018" i="1"/>
  <c r="AH1102" i="1"/>
  <c r="AH1209" i="1"/>
  <c r="AH1221" i="1"/>
  <c r="AH1299" i="1"/>
  <c r="AH1335" i="1"/>
  <c r="AH1346" i="1"/>
  <c r="AH1382" i="1"/>
  <c r="AH1407" i="1"/>
  <c r="AH1017" i="1"/>
  <c r="AH1112" i="1"/>
  <c r="AH1240" i="1"/>
  <c r="AH1280" i="1"/>
  <c r="AH1403" i="1"/>
  <c r="AH1229" i="1"/>
  <c r="AH1295" i="1"/>
  <c r="AH1327" i="1"/>
  <c r="AH1397" i="1"/>
  <c r="AH1442" i="1"/>
  <c r="AH1502" i="1"/>
  <c r="AH1558" i="1"/>
  <c r="AH1603" i="1"/>
  <c r="AH1689" i="1"/>
  <c r="AH1712" i="1"/>
  <c r="AH1736" i="1"/>
  <c r="AH1742" i="1"/>
  <c r="AH808" i="1"/>
  <c r="AH1080" i="1"/>
  <c r="AH1178" i="1"/>
  <c r="AH1224" i="1"/>
  <c r="AH1307" i="1"/>
  <c r="AH1351" i="1"/>
  <c r="AH1394" i="1"/>
  <c r="AH1411" i="1"/>
  <c r="AH1446" i="1"/>
  <c r="AH1516" i="1"/>
  <c r="AH1533" i="1"/>
  <c r="AH1542" i="1"/>
  <c r="AH1557" i="1"/>
  <c r="AH1050" i="1"/>
  <c r="AH1110" i="1"/>
  <c r="AH1400" i="1"/>
  <c r="AH1410" i="1"/>
  <c r="AH1430" i="1"/>
  <c r="AH1459" i="1"/>
  <c r="AH1556" i="1"/>
  <c r="AH1634" i="1"/>
  <c r="AH1206" i="1"/>
  <c r="AH1323" i="1"/>
  <c r="AH1329" i="1"/>
  <c r="AH1353" i="1"/>
  <c r="AH1376" i="1"/>
  <c r="AH1406" i="1"/>
  <c r="AH1420" i="1"/>
  <c r="AH1425" i="1"/>
  <c r="AH1452" i="1"/>
  <c r="AH1458" i="1"/>
  <c r="AH1479" i="1"/>
  <c r="AH1494" i="1"/>
  <c r="AH1062" i="1"/>
  <c r="AH1132" i="1"/>
  <c r="AH1143" i="1"/>
  <c r="AH1238" i="1"/>
  <c r="AH1284" i="1"/>
  <c r="AH1319" i="1"/>
  <c r="AH1343" i="1"/>
  <c r="AH1355" i="1"/>
  <c r="AH1418" i="1"/>
  <c r="AH1428" i="1"/>
  <c r="AH1483" i="1"/>
  <c r="AH1562" i="1"/>
  <c r="AH1216" i="1"/>
  <c r="AH1328" i="1"/>
  <c r="AH1454" i="1"/>
  <c r="AH1586" i="1"/>
  <c r="AH1604" i="1"/>
  <c r="AH1610" i="1"/>
  <c r="AH1668" i="1"/>
  <c r="AH1718" i="1"/>
  <c r="AH1748" i="1"/>
  <c r="AH1772" i="1"/>
  <c r="AH1796" i="1"/>
  <c r="AH1820" i="1"/>
  <c r="AH1844" i="1"/>
  <c r="AH927" i="1"/>
  <c r="AH1073" i="1"/>
  <c r="AH1081" i="1"/>
  <c r="AH1259" i="1"/>
  <c r="AH1264" i="1"/>
  <c r="AH1332" i="1"/>
  <c r="AH1531" i="1"/>
  <c r="AH1591" i="1"/>
  <c r="AH1620" i="1"/>
  <c r="AH1639" i="1"/>
  <c r="AH1646" i="1"/>
  <c r="AH1675" i="1"/>
  <c r="AH1702" i="1"/>
  <c r="AH1703" i="1"/>
  <c r="AH995" i="1"/>
  <c r="AH1025" i="1"/>
  <c r="AH1155" i="1"/>
  <c r="AH1253" i="1"/>
  <c r="AH1334" i="1"/>
  <c r="AH1490" i="1"/>
  <c r="AH1538" i="1"/>
  <c r="AH1560" i="1"/>
  <c r="AH1564" i="1"/>
  <c r="AH1615" i="1"/>
  <c r="AH1680" i="1"/>
  <c r="AH1770" i="1"/>
  <c r="AH1794" i="1"/>
  <c r="AH1818" i="1"/>
  <c r="AH1842" i="1"/>
  <c r="AH1381" i="1"/>
  <c r="AH1393" i="1"/>
  <c r="AH1444" i="1"/>
  <c r="AH1482" i="1"/>
  <c r="AH1498" i="1"/>
  <c r="AH1514" i="1"/>
  <c r="AH1590" i="1"/>
  <c r="AH1614" i="1"/>
  <c r="AH1632" i="1"/>
  <c r="AH1197" i="1"/>
  <c r="AH1246" i="1"/>
  <c r="AH1282" i="1"/>
  <c r="AH1308" i="1"/>
  <c r="AH1356" i="1"/>
  <c r="AH1431" i="1"/>
  <c r="AH1461" i="1"/>
  <c r="AH1566" i="1"/>
  <c r="AH1587" i="1"/>
  <c r="AH1622" i="1"/>
  <c r="AH1653" i="1"/>
  <c r="AH1683" i="1"/>
  <c r="AH1048" i="1"/>
  <c r="AH1317" i="1"/>
  <c r="AH1371" i="1"/>
  <c r="AH1506" i="1"/>
  <c r="AH1520" i="1"/>
  <c r="AH1530" i="1"/>
  <c r="AH1540" i="1"/>
  <c r="AH1618" i="1"/>
  <c r="AH1637" i="1"/>
  <c r="AH1656" i="1"/>
  <c r="AH1699" i="1"/>
  <c r="AH1766" i="1"/>
  <c r="AH1838" i="1"/>
  <c r="AH1846" i="1"/>
  <c r="AH1870" i="1"/>
  <c r="AH1894" i="1"/>
  <c r="AH1918" i="1"/>
  <c r="AH1942" i="1"/>
  <c r="AH1966" i="1"/>
  <c r="AH1990" i="1"/>
  <c r="AH2031" i="1"/>
  <c r="AH2032" i="1"/>
  <c r="AH2055" i="1"/>
  <c r="AH2056" i="1"/>
  <c r="AH2079" i="1"/>
  <c r="AH2080" i="1"/>
  <c r="AH2139" i="1"/>
  <c r="AH2140" i="1"/>
  <c r="AH1139" i="1"/>
  <c r="AH1181" i="1"/>
  <c r="AH1584" i="1"/>
  <c r="AH1676" i="1"/>
  <c r="AH1721" i="1"/>
  <c r="AH1758" i="1"/>
  <c r="AH1765" i="1"/>
  <c r="AH1051" i="1"/>
  <c r="AH1145" i="1"/>
  <c r="AH1435" i="1"/>
  <c r="AH1606" i="1"/>
  <c r="AH1612" i="1"/>
  <c r="AH1652" i="1"/>
  <c r="AH1655" i="1"/>
  <c r="AH1658" i="1"/>
  <c r="AH1709" i="1"/>
  <c r="AH1732" i="1"/>
  <c r="AH1764" i="1"/>
  <c r="AH1836" i="1"/>
  <c r="AH2109" i="1"/>
  <c r="AH2110" i="1"/>
  <c r="AH2145" i="1"/>
  <c r="AH2146" i="1"/>
  <c r="AH1111" i="1"/>
  <c r="AH1344" i="1"/>
  <c r="AH1373" i="1"/>
  <c r="AH1395" i="1"/>
  <c r="AH1449" i="1"/>
  <c r="AH1466" i="1"/>
  <c r="AH1471" i="1"/>
  <c r="AH1503" i="1"/>
  <c r="AH1515" i="1"/>
  <c r="AH1574" i="1"/>
  <c r="AH1588" i="1"/>
  <c r="AH1623" i="1"/>
  <c r="AH1642" i="1"/>
  <c r="AH1649" i="1"/>
  <c r="AH1662" i="1"/>
  <c r="AH1692" i="1"/>
  <c r="AH1713" i="1"/>
  <c r="AH1720" i="1"/>
  <c r="AH1724" i="1"/>
  <c r="AH1749" i="1"/>
  <c r="AH1205" i="1"/>
  <c r="AH1380" i="1"/>
  <c r="AH1450" i="1"/>
  <c r="AH1455" i="1"/>
  <c r="AH1526" i="1"/>
  <c r="AH1760" i="1"/>
  <c r="AH1782" i="1"/>
  <c r="AH1789" i="1"/>
  <c r="AH1097" i="1"/>
  <c r="AH1640" i="1"/>
  <c r="AH1660" i="1"/>
  <c r="AH1670" i="1"/>
  <c r="AH1722" i="1"/>
  <c r="AH1734" i="1"/>
  <c r="AH1858" i="1"/>
  <c r="AH1864" i="1"/>
  <c r="AH1872" i="1"/>
  <c r="AH1930" i="1"/>
  <c r="AH1936" i="1"/>
  <c r="AH1944" i="1"/>
  <c r="AH2002" i="1"/>
  <c r="AH2049" i="1"/>
  <c r="AH2059" i="1"/>
  <c r="AH2084" i="1"/>
  <c r="AH2098" i="1"/>
  <c r="AH2115" i="1"/>
  <c r="AH2151" i="1"/>
  <c r="AH2163" i="1"/>
  <c r="AH1292" i="1"/>
  <c r="AH1437" i="1"/>
  <c r="AH1468" i="1"/>
  <c r="AH1677" i="1"/>
  <c r="AH1754" i="1"/>
  <c r="AH1763" i="1"/>
  <c r="AH1811" i="1"/>
  <c r="AH1821" i="1"/>
  <c r="AH1885" i="1"/>
  <c r="AH1957" i="1"/>
  <c r="AH1392" i="1"/>
  <c r="AH1492" i="1"/>
  <c r="AH1521" i="1"/>
  <c r="AH1830" i="1"/>
  <c r="AH1914" i="1"/>
  <c r="AH1986" i="1"/>
  <c r="AH2097" i="1"/>
  <c r="AH1241" i="1"/>
  <c r="AH1368" i="1"/>
  <c r="AH1507" i="1"/>
  <c r="AH1567" i="1"/>
  <c r="AH1578" i="1"/>
  <c r="AH1644" i="1"/>
  <c r="AH1747" i="1"/>
  <c r="AH1814" i="1"/>
  <c r="AH1825" i="1"/>
  <c r="AH1877" i="1"/>
  <c r="AH1878" i="1"/>
  <c r="AH1884" i="1"/>
  <c r="AH1913" i="1"/>
  <c r="AH1949" i="1"/>
  <c r="AH1950" i="1"/>
  <c r="AH1956" i="1"/>
  <c r="AH1476" i="1"/>
  <c r="AH1500" i="1"/>
  <c r="AH1518" i="1"/>
  <c r="AH1545" i="1"/>
  <c r="AH1605" i="1"/>
  <c r="AH1706" i="1"/>
  <c r="AH1708" i="1"/>
  <c r="AH1784" i="1"/>
  <c r="AH1788" i="1"/>
  <c r="AH1812" i="1"/>
  <c r="AH1832" i="1"/>
  <c r="AH1909" i="1"/>
  <c r="AH1981" i="1"/>
  <c r="AH1173" i="1"/>
  <c r="AH1645" i="1"/>
  <c r="AH1654" i="1"/>
  <c r="AH1711" i="1"/>
  <c r="AH1730" i="1"/>
  <c r="AH1752" i="1"/>
  <c r="AH1778" i="1"/>
  <c r="AH1806" i="1"/>
  <c r="AH1876" i="1"/>
  <c r="AH1888" i="1"/>
  <c r="AH1938" i="1"/>
  <c r="AH1984" i="1"/>
  <c r="AH2007" i="1"/>
  <c r="AH2011" i="1"/>
  <c r="AH2025" i="1"/>
  <c r="AH2036" i="1"/>
  <c r="AH2063" i="1"/>
  <c r="AH2096" i="1"/>
  <c r="AH2125" i="1"/>
  <c r="AH2227" i="1"/>
  <c r="AH1448" i="1"/>
  <c r="AH1608" i="1"/>
  <c r="AH1707" i="1"/>
  <c r="AH1728" i="1"/>
  <c r="AH1860" i="1"/>
  <c r="AH1873" i="1"/>
  <c r="AH1962" i="1"/>
  <c r="AH2068" i="1"/>
  <c r="AH2106" i="1"/>
  <c r="AH2124" i="1"/>
  <c r="AH2134" i="1"/>
  <c r="AH2148" i="1"/>
  <c r="AH2152" i="1"/>
  <c r="AH2182" i="1"/>
  <c r="AH2183" i="1"/>
  <c r="AH2204" i="1"/>
  <c r="AH2225" i="1"/>
  <c r="AH2245" i="1"/>
  <c r="AH2265" i="1"/>
  <c r="AH2287" i="1"/>
  <c r="AH2306" i="1"/>
  <c r="AH2307" i="1"/>
  <c r="AH2309" i="1"/>
  <c r="AH1434" i="1"/>
  <c r="AH1486" i="1"/>
  <c r="AH1570" i="1"/>
  <c r="AH1593" i="1"/>
  <c r="AH1882" i="1"/>
  <c r="AH1906" i="1"/>
  <c r="AH1937" i="1"/>
  <c r="AH1978" i="1"/>
  <c r="AH2045" i="1"/>
  <c r="AH2074" i="1"/>
  <c r="AH2105" i="1"/>
  <c r="AH2123" i="1"/>
  <c r="AH2162" i="1"/>
  <c r="AH2203" i="1"/>
  <c r="AH2285" i="1"/>
  <c r="AH2311" i="1"/>
  <c r="AH2359" i="1"/>
  <c r="AH1630" i="1"/>
  <c r="AH1648" i="1"/>
  <c r="AH1682" i="1"/>
  <c r="AH1694" i="1"/>
  <c r="AH1813" i="1"/>
  <c r="AH1853" i="1"/>
  <c r="AH1924" i="1"/>
  <c r="AH1968" i="1"/>
  <c r="AH2035" i="1"/>
  <c r="AH2039" i="1"/>
  <c r="AH2040" i="1"/>
  <c r="AH2062" i="1"/>
  <c r="AH2067" i="1"/>
  <c r="AH2118" i="1"/>
  <c r="AH2133" i="1"/>
  <c r="AH2156" i="1"/>
  <c r="AH2172" i="1"/>
  <c r="AH2173" i="1"/>
  <c r="AH2180" i="1"/>
  <c r="AH2201" i="1"/>
  <c r="AH2221" i="1"/>
  <c r="AH2241" i="1"/>
  <c r="AH2263" i="1"/>
  <c r="AH1594" i="1"/>
  <c r="AH1611" i="1"/>
  <c r="AH1837" i="1"/>
  <c r="AH1848" i="1"/>
  <c r="AH1889" i="1"/>
  <c r="AH1932" i="1"/>
  <c r="AH1945" i="1"/>
  <c r="AH1985" i="1"/>
  <c r="AH1992" i="1"/>
  <c r="AH2026" i="1"/>
  <c r="AH2037" i="1"/>
  <c r="AH2048" i="1"/>
  <c r="AH2070" i="1"/>
  <c r="AH2086" i="1"/>
  <c r="AH2158" i="1"/>
  <c r="AH2164" i="1"/>
  <c r="AH2191" i="1"/>
  <c r="AH2273" i="1"/>
  <c r="AH1933" i="1"/>
  <c r="AH1960" i="1"/>
  <c r="AH2038" i="1"/>
  <c r="AH2083" i="1"/>
  <c r="AH2094" i="1"/>
  <c r="AH2099" i="1"/>
  <c r="AH2132" i="1"/>
  <c r="AH2175" i="1"/>
  <c r="AH2198" i="1"/>
  <c r="AH2213" i="1"/>
  <c r="AH2299" i="1"/>
  <c r="AH2302" i="1"/>
  <c r="AH2481" i="1"/>
  <c r="AH2482" i="1"/>
  <c r="AH2517" i="1"/>
  <c r="AH2518" i="1"/>
  <c r="AH2553" i="1"/>
  <c r="AH2554" i="1"/>
  <c r="AH2589" i="1"/>
  <c r="AH2590" i="1"/>
  <c r="AH2625" i="1"/>
  <c r="AH2626" i="1"/>
  <c r="AH2661" i="1"/>
  <c r="AH2662" i="1"/>
  <c r="AH1803" i="1"/>
  <c r="AH1865" i="1"/>
  <c r="AH2016" i="1"/>
  <c r="AH2019" i="1"/>
  <c r="AH2061" i="1"/>
  <c r="AH2089" i="1"/>
  <c r="AH2102" i="1"/>
  <c r="AH2112" i="1"/>
  <c r="AH2153" i="1"/>
  <c r="AH2189" i="1"/>
  <c r="AH2237" i="1"/>
  <c r="AH2325" i="1"/>
  <c r="AH2338" i="1"/>
  <c r="AH2373" i="1"/>
  <c r="AH2385" i="1"/>
  <c r="AH2386" i="1"/>
  <c r="AH2414" i="1"/>
  <c r="AH2428" i="1"/>
  <c r="AH2443" i="1"/>
  <c r="AH1664" i="1"/>
  <c r="AH1785" i="1"/>
  <c r="AH1855" i="1"/>
  <c r="AH1890" i="1"/>
  <c r="AH1926" i="1"/>
  <c r="AH1948" i="1"/>
  <c r="AH1969" i="1"/>
  <c r="AH2219" i="1"/>
  <c r="AH2320" i="1"/>
  <c r="AH2487" i="1"/>
  <c r="AH2488" i="1"/>
  <c r="AH2523" i="1"/>
  <c r="AH2524" i="1"/>
  <c r="AH2559" i="1"/>
  <c r="AH2560" i="1"/>
  <c r="AH2595" i="1"/>
  <c r="AH2596" i="1"/>
  <c r="AH2631" i="1"/>
  <c r="AH2632" i="1"/>
  <c r="AH2667" i="1"/>
  <c r="AH2668" i="1"/>
  <c r="AH1156" i="1"/>
  <c r="AH1635" i="1"/>
  <c r="AH1735" i="1"/>
  <c r="AH1755" i="1"/>
  <c r="AH1775" i="1"/>
  <c r="AH1790" i="1"/>
  <c r="AH1808" i="1"/>
  <c r="AH1923" i="1"/>
  <c r="AH2071" i="1"/>
  <c r="AH2085" i="1"/>
  <c r="AH2093" i="1"/>
  <c r="AH2104" i="1"/>
  <c r="AH2166" i="1"/>
  <c r="AH2169" i="1"/>
  <c r="AH2171" i="1"/>
  <c r="AH2194" i="1"/>
  <c r="AH2276" i="1"/>
  <c r="AH2324" i="1"/>
  <c r="AH2337" i="1"/>
  <c r="AH2371" i="1"/>
  <c r="AH2383" i="1"/>
  <c r="AH2397" i="1"/>
  <c r="AH2398" i="1"/>
  <c r="AH1539" i="1"/>
  <c r="AH1555" i="1"/>
  <c r="AH1809" i="1"/>
  <c r="AH1954" i="1"/>
  <c r="AH1980" i="1"/>
  <c r="AH1995" i="1"/>
  <c r="AH2075" i="1"/>
  <c r="AH2103" i="1"/>
  <c r="AH2130" i="1"/>
  <c r="AH2159" i="1"/>
  <c r="AH2249" i="1"/>
  <c r="AH2270" i="1"/>
  <c r="AH2282" i="1"/>
  <c r="AH2317" i="1"/>
  <c r="AH2335" i="1"/>
  <c r="AH2366" i="1"/>
  <c r="AH2390" i="1"/>
  <c r="AH1628" i="1"/>
  <c r="AH1866" i="1"/>
  <c r="AH1920" i="1"/>
  <c r="AH2179" i="1"/>
  <c r="AH2283" i="1"/>
  <c r="AH2301" i="1"/>
  <c r="AH2426" i="1"/>
  <c r="AH2542" i="1"/>
  <c r="AH2578" i="1"/>
  <c r="AH2614" i="1"/>
  <c r="AH2650" i="1"/>
  <c r="AH1306" i="1"/>
  <c r="AH1478" i="1"/>
  <c r="AH1579" i="1"/>
  <c r="AH1753" i="1"/>
  <c r="AH1851" i="1"/>
  <c r="AH2044" i="1"/>
  <c r="AH2193" i="1"/>
  <c r="AH2290" i="1"/>
  <c r="AH2327" i="1"/>
  <c r="AH2357" i="1"/>
  <c r="AH2378" i="1"/>
  <c r="AH2450" i="1"/>
  <c r="AH2459" i="1"/>
  <c r="AH2490" i="1"/>
  <c r="AH2496" i="1"/>
  <c r="AH2501" i="1"/>
  <c r="AH2527" i="1"/>
  <c r="AH2533" i="1"/>
  <c r="AH2541" i="1"/>
  <c r="AH2577" i="1"/>
  <c r="AH2613" i="1"/>
  <c r="AH2649" i="1"/>
  <c r="AH1485" i="1"/>
  <c r="AH1673" i="1"/>
  <c r="AH1861" i="1"/>
  <c r="AH2014" i="1"/>
  <c r="AH2073" i="1"/>
  <c r="AH2088" i="1"/>
  <c r="AH2170" i="1"/>
  <c r="AH2218" i="1"/>
  <c r="AH2240" i="1"/>
  <c r="AH2319" i="1"/>
  <c r="AH2347" i="1"/>
  <c r="AH2484" i="1"/>
  <c r="AH2526" i="1"/>
  <c r="AH2566" i="1"/>
  <c r="AH2602" i="1"/>
  <c r="AH2638" i="1"/>
  <c r="AH2004" i="1"/>
  <c r="AH2042" i="1"/>
  <c r="AH2149" i="1"/>
  <c r="AH2157" i="1"/>
  <c r="AH2207" i="1"/>
  <c r="AH2216" i="1"/>
  <c r="AH2330" i="1"/>
  <c r="AH2365" i="1"/>
  <c r="AH2368" i="1"/>
  <c r="AH2396" i="1"/>
  <c r="AH2403" i="1"/>
  <c r="AH2408" i="1"/>
  <c r="AH2440" i="1"/>
  <c r="AH2464" i="1"/>
  <c r="AH2478" i="1"/>
  <c r="AH2507" i="1"/>
  <c r="AH2520" i="1"/>
  <c r="AH2531" i="1"/>
  <c r="AH2540" i="1"/>
  <c r="AH2548" i="1"/>
  <c r="AH2576" i="1"/>
  <c r="AH2584" i="1"/>
  <c r="AH2612" i="1"/>
  <c r="AH2620" i="1"/>
  <c r="AH2648" i="1"/>
  <c r="AH2656" i="1"/>
  <c r="AH1761" i="1"/>
  <c r="AH1908" i="1"/>
  <c r="AH2005" i="1"/>
  <c r="AH2154" i="1"/>
  <c r="AH2229" i="1"/>
  <c r="AH2261" i="1"/>
  <c r="AH2291" i="1"/>
  <c r="AH2297" i="1"/>
  <c r="AH2474" i="1"/>
  <c r="AH2529" i="1"/>
  <c r="AH2562" i="1"/>
  <c r="AH2598" i="1"/>
  <c r="AH2634" i="1"/>
  <c r="AH2670" i="1"/>
  <c r="AH1896" i="1"/>
  <c r="AH2176" i="1"/>
  <c r="AH2318" i="1"/>
  <c r="AH2458" i="1"/>
  <c r="AH2470" i="1"/>
  <c r="AH2473" i="1"/>
  <c r="AH2513" i="1"/>
  <c r="AH2637" i="1"/>
  <c r="AH2217" i="1"/>
  <c r="AH2402" i="1"/>
  <c r="AH2410" i="1"/>
  <c r="AH2509" i="1"/>
  <c r="AH2535" i="1"/>
  <c r="AH2538" i="1"/>
  <c r="AH2545" i="1"/>
  <c r="AH2575" i="1"/>
  <c r="AH2582" i="1"/>
  <c r="AH2592" i="1"/>
  <c r="AH2609" i="1"/>
  <c r="AH2643" i="1"/>
  <c r="AH2646" i="1"/>
  <c r="AH2653" i="1"/>
  <c r="AH2122" i="1"/>
  <c r="AH2142" i="1"/>
  <c r="AH2258" i="1"/>
  <c r="AH2367" i="1"/>
  <c r="AH2422" i="1"/>
  <c r="AH2463" i="1"/>
  <c r="AH2493" i="1"/>
  <c r="AH2500" i="1"/>
  <c r="AH2547" i="1"/>
  <c r="AH2572" i="1"/>
  <c r="AH2606" i="1"/>
  <c r="AH2615" i="1"/>
  <c r="AH2655" i="1"/>
  <c r="AH1685" i="1"/>
  <c r="AH2043" i="1"/>
  <c r="AH2060" i="1"/>
  <c r="AH2092" i="1"/>
  <c r="AH2209" i="1"/>
  <c r="AH2251" i="1"/>
  <c r="AH2253" i="1"/>
  <c r="AH2326" i="1"/>
  <c r="AH2329" i="1"/>
  <c r="AH2392" i="1"/>
  <c r="AH2407" i="1"/>
  <c r="AH2417" i="1"/>
  <c r="AH2455" i="1"/>
  <c r="AH2469" i="1"/>
  <c r="AH2506" i="1"/>
  <c r="AH2512" i="1"/>
  <c r="AH2563" i="1"/>
  <c r="AH1696" i="1"/>
  <c r="AH1927" i="1"/>
  <c r="AH2087" i="1"/>
  <c r="AH2233" i="1"/>
  <c r="AH2254" i="1"/>
  <c r="AH2257" i="1"/>
  <c r="AH2275" i="1"/>
  <c r="AH2303" i="1"/>
  <c r="AH2391" i="1"/>
  <c r="AH2438" i="1"/>
  <c r="AH2446" i="1"/>
  <c r="AH2556" i="1"/>
  <c r="AH2607" i="1"/>
  <c r="AH2664" i="1"/>
  <c r="AH1671" i="1"/>
  <c r="AH2492" i="1"/>
  <c r="AH2511" i="1"/>
  <c r="AH2536" i="1"/>
  <c r="AH1472" i="1"/>
  <c r="AH2116" i="1"/>
  <c r="AH2136" i="1"/>
  <c r="AH2332" i="1"/>
  <c r="AH2350" i="1"/>
  <c r="AH2457" i="1"/>
  <c r="AH2477" i="1"/>
  <c r="AH2645" i="1"/>
  <c r="AH1422" i="1"/>
  <c r="AH2050" i="1"/>
  <c r="AH2064" i="1"/>
  <c r="AH2197" i="1"/>
  <c r="AH2199" i="1"/>
  <c r="AH2239" i="1"/>
  <c r="AH2300" i="1"/>
  <c r="AH2432" i="1"/>
  <c r="AH2565" i="1"/>
  <c r="AH2579" i="1"/>
  <c r="AH1510" i="1"/>
  <c r="AH1617" i="1"/>
  <c r="AH1997" i="1"/>
  <c r="AH2022" i="1"/>
  <c r="AH2177" i="1"/>
  <c r="AH2452" i="1"/>
  <c r="AH2475" i="1"/>
  <c r="AH2570" i="1"/>
  <c r="AH2642" i="1"/>
  <c r="AH1636" i="1"/>
  <c r="AH1723" i="1"/>
  <c r="AH2120" i="1"/>
  <c r="AH2187" i="1"/>
  <c r="AH2409" i="1"/>
  <c r="AH2514" i="1"/>
  <c r="AH2534" i="1"/>
  <c r="AH2671" i="1"/>
  <c r="AH1701" i="1"/>
  <c r="AH2113" i="1"/>
  <c r="AH2167" i="1"/>
  <c r="AH2206" i="1"/>
  <c r="AH2271" i="1"/>
  <c r="AH2374" i="1"/>
  <c r="AH2380" i="1"/>
  <c r="AH2451" i="1"/>
  <c r="AH758" i="1"/>
  <c r="AH2636" i="1"/>
  <c r="AH2555" i="1"/>
  <c r="AH2331" i="1"/>
  <c r="AH2539" i="1"/>
  <c r="AH2416" i="1"/>
  <c r="AH2394" i="1"/>
  <c r="AH2466" i="1"/>
  <c r="AH2435" i="1"/>
  <c r="AH2372" i="1"/>
  <c r="AH2131" i="1"/>
  <c r="AH2017" i="1"/>
  <c r="AH1599" i="1"/>
  <c r="AH2339" i="1"/>
  <c r="AH2567" i="1"/>
  <c r="AH2379" i="1"/>
  <c r="AH2375" i="1"/>
  <c r="AH2360" i="1"/>
  <c r="AH2342" i="1"/>
  <c r="AH2272" i="1"/>
  <c r="AH2186" i="1"/>
  <c r="AH2101" i="1"/>
  <c r="AH2033" i="1"/>
  <c r="AH1424" i="1"/>
  <c r="AH1414" i="1"/>
  <c r="AH2663" i="1"/>
  <c r="AH2654" i="1"/>
  <c r="AH2586" i="1"/>
  <c r="AH2348" i="1"/>
  <c r="AH2243" i="1"/>
  <c r="AH2666" i="1"/>
  <c r="AH2647" i="1"/>
  <c r="AH2605" i="1"/>
  <c r="AH2600" i="1"/>
  <c r="AH2557" i="1"/>
  <c r="AH2549" i="1"/>
  <c r="AH2504" i="1"/>
  <c r="AH2430" i="1"/>
  <c r="AH2406" i="1"/>
  <c r="AH2316" i="1"/>
  <c r="AH2308" i="1"/>
  <c r="AH2294" i="1"/>
  <c r="AH2052" i="1"/>
  <c r="AH1974" i="1"/>
  <c r="AH1947" i="1"/>
  <c r="AH1852" i="1"/>
  <c r="AH1835" i="1"/>
  <c r="AH1527" i="1"/>
  <c r="AH2617" i="1"/>
  <c r="AH2502" i="1"/>
  <c r="AH2471" i="1"/>
  <c r="AH2415" i="1"/>
  <c r="AH2364" i="1"/>
  <c r="AH2082" i="1"/>
  <c r="AH1678" i="1"/>
  <c r="AH2660" i="1"/>
  <c r="AH2641" i="1"/>
  <c r="AH2593" i="1"/>
  <c r="AH2552" i="1"/>
  <c r="AH2456" i="1"/>
  <c r="AH2393" i="1"/>
  <c r="AH2377" i="1"/>
  <c r="AH2361" i="1"/>
  <c r="AH2223" i="1"/>
  <c r="AH2137" i="1"/>
  <c r="AH2095" i="1"/>
  <c r="AH2076" i="1"/>
  <c r="AH2021" i="1"/>
  <c r="AH1902" i="1"/>
  <c r="AH1881" i="1"/>
  <c r="AH1823" i="1"/>
  <c r="AH1797" i="1"/>
  <c r="AH1793" i="1"/>
  <c r="AH2658" i="1"/>
  <c r="AH2652" i="1"/>
  <c r="AH2639" i="1"/>
  <c r="AH2550" i="1"/>
  <c r="AH2544" i="1"/>
  <c r="AH2503" i="1"/>
  <c r="AH2472" i="1"/>
  <c r="AH2465" i="1"/>
  <c r="AH2460" i="1"/>
  <c r="AH2381" i="1"/>
  <c r="AH2313" i="1"/>
  <c r="AH2269" i="1"/>
  <c r="AH2248" i="1"/>
  <c r="AH2246" i="1"/>
  <c r="AH2066" i="1"/>
  <c r="AH1869" i="1"/>
  <c r="AH1824" i="1"/>
  <c r="AH2621" i="1"/>
  <c r="AH2591" i="1"/>
  <c r="AH2495" i="1"/>
  <c r="AH2369" i="1"/>
  <c r="AH2351" i="1"/>
  <c r="AH2234" i="1"/>
  <c r="AH2028" i="1"/>
  <c r="AH1697" i="1"/>
  <c r="AH1663" i="1"/>
  <c r="AH1547" i="1"/>
  <c r="AH2629" i="1"/>
  <c r="AH2588" i="1"/>
  <c r="AH2569" i="1"/>
  <c r="AH2532" i="1"/>
  <c r="AH2498" i="1"/>
  <c r="AH2434" i="1"/>
  <c r="AH2427" i="1"/>
  <c r="AH2420" i="1"/>
  <c r="AH2267" i="1"/>
  <c r="AH1976" i="1"/>
  <c r="AH1802" i="1"/>
  <c r="AH1777" i="1"/>
  <c r="AH1768" i="1"/>
  <c r="AH2640" i="1"/>
  <c r="AH2516" i="1"/>
  <c r="AH2292" i="1"/>
  <c r="AH2278" i="1"/>
  <c r="AH2192" i="1"/>
  <c r="AH2072" i="1"/>
  <c r="AH1998" i="1"/>
  <c r="AH2669" i="1"/>
  <c r="AH2633" i="1"/>
  <c r="AH2597" i="1"/>
  <c r="AH2561" i="1"/>
  <c r="AH2486" i="1"/>
  <c r="AH2424" i="1"/>
  <c r="AH2412" i="1"/>
  <c r="AH2401" i="1"/>
  <c r="AH2376" i="1"/>
  <c r="AH2344" i="1"/>
  <c r="AH2281" i="1"/>
  <c r="AH2266" i="1"/>
  <c r="AH2231" i="1"/>
  <c r="AH2211" i="1"/>
  <c r="AH2160" i="1"/>
  <c r="AH2041" i="1"/>
  <c r="AH1955" i="1"/>
  <c r="AH1904" i="1"/>
  <c r="AH1687" i="1"/>
  <c r="AH2630" i="1"/>
  <c r="AH2594" i="1"/>
  <c r="AH2558" i="1"/>
  <c r="AH2519" i="1"/>
  <c r="AH2444" i="1"/>
  <c r="AH2425" i="1"/>
  <c r="AH2280" i="1"/>
  <c r="AH2277" i="1"/>
  <c r="AH2242" i="1"/>
  <c r="AH2220" i="1"/>
  <c r="AH2210" i="1"/>
  <c r="AH2195" i="1"/>
  <c r="AH2100" i="1"/>
  <c r="AH2081" i="1"/>
  <c r="AH1993" i="1"/>
  <c r="AH1737" i="1"/>
  <c r="AH1704" i="1"/>
  <c r="AH1571" i="1"/>
  <c r="AH2525" i="1"/>
  <c r="AH2483" i="1"/>
  <c r="AH2449" i="1"/>
  <c r="AH2387" i="1"/>
  <c r="AH2356" i="1"/>
  <c r="AH2228" i="1"/>
  <c r="AH2168" i="1"/>
  <c r="AH2117" i="1"/>
  <c r="AH1983" i="1"/>
  <c r="AH1573" i="1"/>
  <c r="AH2521" i="1"/>
  <c r="AH2515" i="1"/>
  <c r="AH2489" i="1"/>
  <c r="AH2433" i="1"/>
  <c r="AH2429" i="1"/>
  <c r="AH2411" i="1"/>
  <c r="AH2384" i="1"/>
  <c r="AH2341" i="1"/>
  <c r="AH2328" i="1"/>
  <c r="AH2065" i="1"/>
  <c r="AH2034" i="1"/>
  <c r="AH1970" i="1"/>
  <c r="AH1940" i="1"/>
  <c r="AH1903" i="1"/>
  <c r="AH1901" i="1"/>
  <c r="AH1868" i="1"/>
  <c r="AH2659" i="1"/>
  <c r="AH2623" i="1"/>
  <c r="AH2587" i="1"/>
  <c r="AH2551" i="1"/>
  <c r="AH2508" i="1"/>
  <c r="AH2485" i="1"/>
  <c r="AH2479" i="1"/>
  <c r="AH2454" i="1"/>
  <c r="AH2441" i="1"/>
  <c r="AH2437" i="1"/>
  <c r="AH2419" i="1"/>
  <c r="AH2404" i="1"/>
  <c r="AH2388" i="1"/>
  <c r="AH2314" i="1"/>
  <c r="AH2304" i="1"/>
  <c r="AH2255" i="1"/>
  <c r="AH2205" i="1"/>
  <c r="AH2196" i="1"/>
  <c r="AH2181" i="1"/>
  <c r="AH2053" i="1"/>
  <c r="AH2047" i="1"/>
  <c r="AH1952" i="1"/>
  <c r="AH1849" i="1"/>
  <c r="AH1833" i="1"/>
  <c r="AH1800" i="1"/>
  <c r="AH1716" i="1"/>
  <c r="AH2448" i="1"/>
  <c r="AH2447" i="1"/>
  <c r="AH2418" i="1"/>
  <c r="AH2389" i="1"/>
  <c r="AH2312" i="1"/>
  <c r="AH2185" i="1"/>
  <c r="AH2138" i="1"/>
  <c r="AH2078" i="1"/>
  <c r="AH1951" i="1"/>
  <c r="AH1939" i="1"/>
  <c r="AH1919" i="1"/>
  <c r="AH1905" i="1"/>
  <c r="AH1854" i="1"/>
  <c r="AH1746" i="1"/>
  <c r="AH1727" i="1"/>
  <c r="AH1496" i="1"/>
  <c r="AH1402" i="1"/>
  <c r="AH1194" i="1"/>
  <c r="AH2305" i="1"/>
  <c r="AH2293" i="1"/>
  <c r="AH2264" i="1"/>
  <c r="AH2247" i="1"/>
  <c r="AH2150" i="1"/>
  <c r="AH2107" i="1"/>
  <c r="AH1911" i="1"/>
  <c r="AH1899" i="1"/>
  <c r="AH1650" i="1"/>
  <c r="AH1076" i="1"/>
  <c r="AH2362" i="1"/>
  <c r="AH2288" i="1"/>
  <c r="AH2230" i="1"/>
  <c r="AH2222" i="1"/>
  <c r="AH2208" i="1"/>
  <c r="AH2174" i="1"/>
  <c r="AH2077" i="1"/>
  <c r="AH2051" i="1"/>
  <c r="AH1999" i="1"/>
  <c r="AH1946" i="1"/>
  <c r="AH1897" i="1"/>
  <c r="AH1867" i="1"/>
  <c r="AH1826" i="1"/>
  <c r="AH1741" i="1"/>
  <c r="AH2442" i="1"/>
  <c r="AH2413" i="1"/>
  <c r="AH2400" i="1"/>
  <c r="AH2399" i="1"/>
  <c r="AH2353" i="1"/>
  <c r="AH2343" i="1"/>
  <c r="AH2315" i="1"/>
  <c r="AH2256" i="1"/>
  <c r="AH2252" i="1"/>
  <c r="AH2212" i="1"/>
  <c r="AH2054" i="1"/>
  <c r="AH1972" i="1"/>
  <c r="AH1916" i="1"/>
  <c r="AH1874" i="1"/>
  <c r="AH1762" i="1"/>
  <c r="AH1641" i="1"/>
  <c r="AH1581" i="1"/>
  <c r="AH2363" i="1"/>
  <c r="AH2354" i="1"/>
  <c r="AH2129" i="1"/>
  <c r="AH2119" i="1"/>
  <c r="AH1977" i="1"/>
  <c r="AH1643" i="1"/>
  <c r="AH1298" i="1"/>
  <c r="AH2340" i="1"/>
  <c r="AH2232" i="1"/>
  <c r="AH2188" i="1"/>
  <c r="AH2111" i="1"/>
  <c r="AH2069" i="1"/>
  <c r="AH2000" i="1"/>
  <c r="AH1898" i="1"/>
  <c r="AH1883" i="1"/>
  <c r="AH1880" i="1"/>
  <c r="AH1787" i="1"/>
  <c r="AH1714" i="1"/>
  <c r="AH1681" i="1"/>
  <c r="AH1369" i="1"/>
  <c r="AH1340" i="1"/>
  <c r="AH2260" i="1"/>
  <c r="AH2161" i="1"/>
  <c r="AH2143" i="1"/>
  <c r="AH2029" i="1"/>
  <c r="AH2010" i="1"/>
  <c r="AH1971" i="1"/>
  <c r="AH1827" i="1"/>
  <c r="AH1822" i="1"/>
  <c r="AH1815" i="1"/>
  <c r="AH1801" i="1"/>
  <c r="AH1799" i="1"/>
  <c r="AH1759" i="1"/>
  <c r="AH1624" i="1"/>
  <c r="AH1580" i="1"/>
  <c r="AH1541" i="1"/>
  <c r="AH1438" i="1"/>
  <c r="AH1426" i="1"/>
  <c r="AH1014" i="1"/>
  <c r="AH2244" i="1"/>
  <c r="AH2200" i="1"/>
  <c r="AH2147" i="1"/>
  <c r="AH2114" i="1"/>
  <c r="AH2023" i="1"/>
  <c r="AH1991" i="1"/>
  <c r="AH1987" i="1"/>
  <c r="AH1941" i="1"/>
  <c r="AH1847" i="1"/>
  <c r="AH1805" i="1"/>
  <c r="AH1791" i="1"/>
  <c r="AH2284" i="1"/>
  <c r="AH2184" i="1"/>
  <c r="AH1921" i="1"/>
  <c r="AH1828" i="1"/>
  <c r="AH1773" i="1"/>
  <c r="AH1745" i="1"/>
  <c r="AH1616" i="1"/>
  <c r="AH1528" i="1"/>
  <c r="AH1519" i="1"/>
  <c r="AH1484" i="1"/>
  <c r="AH1460" i="1"/>
  <c r="AH2352" i="1"/>
  <c r="AH2268" i="1"/>
  <c r="AH2224" i="1"/>
  <c r="AH2144" i="1"/>
  <c r="AH2046" i="1"/>
  <c r="AH2030" i="1"/>
  <c r="AH2015" i="1"/>
  <c r="AH1988" i="1"/>
  <c r="AH1953" i="1"/>
  <c r="AH1915" i="1"/>
  <c r="AH1900" i="1"/>
  <c r="AH1879" i="1"/>
  <c r="AH1841" i="1"/>
  <c r="AH1831" i="1"/>
  <c r="AH1776" i="1"/>
  <c r="AH1743" i="1"/>
  <c r="AH1684" i="1"/>
  <c r="AH1413" i="1"/>
  <c r="AH1291" i="1"/>
  <c r="AH2003" i="1"/>
  <c r="AH1989" i="1"/>
  <c r="AH1967" i="1"/>
  <c r="AH1959" i="1"/>
  <c r="AH1931" i="1"/>
  <c r="AH1917" i="1"/>
  <c r="AH1895" i="1"/>
  <c r="AH1887" i="1"/>
  <c r="AH1859" i="1"/>
  <c r="AH1845" i="1"/>
  <c r="AH1804" i="1"/>
  <c r="AH1792" i="1"/>
  <c r="AH1751" i="1"/>
  <c r="AH1725" i="1"/>
  <c r="AH1575" i="1"/>
  <c r="AH1462" i="1"/>
  <c r="AH1226" i="1"/>
  <c r="AH1964" i="1"/>
  <c r="AH1963" i="1"/>
  <c r="AH1928" i="1"/>
  <c r="AH1892" i="1"/>
  <c r="AH1891" i="1"/>
  <c r="AH1856" i="1"/>
  <c r="AH1829" i="1"/>
  <c r="AH1798" i="1"/>
  <c r="AH1769" i="1"/>
  <c r="AH1756" i="1"/>
  <c r="AH1726" i="1"/>
  <c r="AH1674" i="1"/>
  <c r="AH1576" i="1"/>
  <c r="AH1509" i="1"/>
  <c r="AH1470" i="1"/>
  <c r="AH1432" i="1"/>
  <c r="AH1405" i="1"/>
  <c r="AH1267" i="1"/>
  <c r="AH2382" i="1"/>
  <c r="AH2370" i="1"/>
  <c r="AH2358" i="1"/>
  <c r="AH2346" i="1"/>
  <c r="AH2334" i="1"/>
  <c r="AH2322" i="1"/>
  <c r="AH2310" i="1"/>
  <c r="AH2298" i="1"/>
  <c r="AH2286" i="1"/>
  <c r="AH2274" i="1"/>
  <c r="AH2262" i="1"/>
  <c r="AH2250" i="1"/>
  <c r="AH2238" i="1"/>
  <c r="AH2226" i="1"/>
  <c r="AH2214" i="1"/>
  <c r="AH2202" i="1"/>
  <c r="AH2190" i="1"/>
  <c r="AH2178" i="1"/>
  <c r="AH2141" i="1"/>
  <c r="AH1834" i="1"/>
  <c r="AH1786" i="1"/>
  <c r="AH1731" i="1"/>
  <c r="AH1691" i="1"/>
  <c r="AH1657" i="1"/>
  <c r="AH1633" i="1"/>
  <c r="AH1592" i="1"/>
  <c r="AH1565" i="1"/>
  <c r="AH1352" i="1"/>
  <c r="AH1322" i="1"/>
  <c r="AH1979" i="1"/>
  <c r="AH1965" i="1"/>
  <c r="AH1943" i="1"/>
  <c r="AH1935" i="1"/>
  <c r="AH1907" i="1"/>
  <c r="AH1893" i="1"/>
  <c r="AH1871" i="1"/>
  <c r="AH1863" i="1"/>
  <c r="AH1839" i="1"/>
  <c r="AH1719" i="1"/>
  <c r="AH1693" i="1"/>
  <c r="AH1667" i="1"/>
  <c r="AH1651" i="1"/>
  <c r="AH1627" i="1"/>
  <c r="AH1477" i="1"/>
  <c r="AH1364" i="1"/>
  <c r="AH1190" i="1"/>
  <c r="AH1188" i="1"/>
  <c r="AH1083" i="1"/>
  <c r="AH2058" i="1"/>
  <c r="AH2057" i="1"/>
  <c r="AH2024" i="1"/>
  <c r="AH2008" i="1"/>
  <c r="AH2001" i="1"/>
  <c r="AH1994" i="1"/>
  <c r="AH1929" i="1"/>
  <c r="AH1922" i="1"/>
  <c r="AH1857" i="1"/>
  <c r="AH1850" i="1"/>
  <c r="AH1840" i="1"/>
  <c r="AH1783" i="1"/>
  <c r="AH1779" i="1"/>
  <c r="AH1715" i="1"/>
  <c r="AH1672" i="1"/>
  <c r="AH1629" i="1"/>
  <c r="AH1497" i="1"/>
  <c r="AH1445" i="1"/>
  <c r="AH1370" i="1"/>
  <c r="AH1262" i="1"/>
  <c r="AH1203" i="1"/>
  <c r="AH1817" i="1"/>
  <c r="AH1810" i="1"/>
  <c r="AH1781" i="1"/>
  <c r="AH1774" i="1"/>
  <c r="AH1767" i="1"/>
  <c r="AH1690" i="1"/>
  <c r="AH1666" i="1"/>
  <c r="AH1546" i="1"/>
  <c r="AH1465" i="1"/>
  <c r="AH1271" i="1"/>
  <c r="AH1199" i="1"/>
  <c r="AH1738" i="1"/>
  <c r="AH1705" i="1"/>
  <c r="AH1698" i="1"/>
  <c r="AH1695" i="1"/>
  <c r="AH1631" i="1"/>
  <c r="AH1582" i="1"/>
  <c r="AH1568" i="1"/>
  <c r="AH1350" i="1"/>
  <c r="AH1232" i="1"/>
  <c r="AH2012" i="1"/>
  <c r="AH2006" i="1"/>
  <c r="AH1982" i="1"/>
  <c r="AH1958" i="1"/>
  <c r="AH1934" i="1"/>
  <c r="AH1910" i="1"/>
  <c r="AH1886" i="1"/>
  <c r="AH1862" i="1"/>
  <c r="AH1807" i="1"/>
  <c r="AH1739" i="1"/>
  <c r="AH1597" i="1"/>
  <c r="AH1583" i="1"/>
  <c r="AH1577" i="1"/>
  <c r="AH1513" i="1"/>
  <c r="AH1491" i="1"/>
  <c r="AH1417" i="1"/>
  <c r="AH1377" i="1"/>
  <c r="AH1276" i="1"/>
  <c r="AH1183" i="1"/>
  <c r="AH1757" i="1"/>
  <c r="AH1750" i="1"/>
  <c r="AH1740" i="1"/>
  <c r="AH1717" i="1"/>
  <c r="AH1679" i="1"/>
  <c r="AH1665" i="1"/>
  <c r="AH1595" i="1"/>
  <c r="AH1572" i="1"/>
  <c r="AH1544" i="1"/>
  <c r="AH1525" i="1"/>
  <c r="AH1522" i="1"/>
  <c r="AH1429" i="1"/>
  <c r="AH1383" i="1"/>
  <c r="AH1208" i="1"/>
  <c r="AH1177" i="1"/>
  <c r="AH1151" i="1"/>
  <c r="AH966" i="1"/>
  <c r="AH2013" i="1"/>
  <c r="AH1816" i="1"/>
  <c r="AH1780" i="1"/>
  <c r="AH1744" i="1"/>
  <c r="AH1686" i="1"/>
  <c r="AH1626" i="1"/>
  <c r="AH1621" i="1"/>
  <c r="AH1551" i="1"/>
  <c r="AH1469" i="1"/>
  <c r="AH1404" i="1"/>
  <c r="AH1172" i="1"/>
  <c r="AH1669" i="1"/>
  <c r="AH1661" i="1"/>
  <c r="AH1647" i="1"/>
  <c r="AH1536" i="1"/>
  <c r="AH1532" i="1"/>
  <c r="AH1529" i="1"/>
  <c r="AH1474" i="1"/>
  <c r="AH1423" i="1"/>
  <c r="AH1391" i="1"/>
  <c r="AH1378" i="1"/>
  <c r="AH984" i="1"/>
  <c r="AH1638" i="1"/>
  <c r="AH1602" i="1"/>
  <c r="AH1596" i="1"/>
  <c r="AH1585" i="1"/>
  <c r="AH1543" i="1"/>
  <c r="AH1504" i="1"/>
  <c r="AH1372" i="1"/>
  <c r="AH1274" i="1"/>
  <c r="AH1249" i="1"/>
  <c r="AH1235" i="1"/>
  <c r="AH1186" i="1"/>
  <c r="AH1619" i="1"/>
  <c r="AH1549" i="1"/>
  <c r="AH1534" i="1"/>
  <c r="AH1473" i="1"/>
  <c r="AH1456" i="1"/>
  <c r="AH1447" i="1"/>
  <c r="AH1301" i="1"/>
  <c r="AH1200" i="1"/>
  <c r="AH1163" i="1"/>
  <c r="AH1659" i="1"/>
  <c r="AH1569" i="1"/>
  <c r="AH1552" i="1"/>
  <c r="AH1493" i="1"/>
  <c r="AH1467" i="1"/>
  <c r="AH1379" i="1"/>
  <c r="AH1316" i="1"/>
  <c r="AH1278" i="1"/>
  <c r="AH1268" i="1"/>
  <c r="AH1230" i="1"/>
  <c r="AH1086" i="1"/>
  <c r="AH983" i="1"/>
  <c r="AH1843" i="1"/>
  <c r="AH1819" i="1"/>
  <c r="AH1795" i="1"/>
  <c r="AH1771" i="1"/>
  <c r="AH1729" i="1"/>
  <c r="AH1710" i="1"/>
  <c r="AH1524" i="1"/>
  <c r="AH1419" i="1"/>
  <c r="AH1015" i="1"/>
  <c r="AH1013" i="1"/>
  <c r="AH1548" i="1"/>
  <c r="AH1537" i="1"/>
  <c r="AH1443" i="1"/>
  <c r="AH1412" i="1"/>
  <c r="AH1365" i="1"/>
  <c r="AH1288" i="1"/>
  <c r="AH1074" i="1"/>
  <c r="AH1058" i="1"/>
  <c r="AH1389" i="1"/>
  <c r="AH1277" i="1"/>
  <c r="AH1275" i="1"/>
  <c r="AH1189" i="1"/>
  <c r="AH1175" i="1"/>
  <c r="AH1067" i="1"/>
  <c r="AH955" i="1"/>
  <c r="AH1613" i="1"/>
  <c r="AH1554" i="1"/>
  <c r="AH1501" i="1"/>
  <c r="AH1318" i="1"/>
  <c r="AH1030" i="1"/>
  <c r="AH1508" i="1"/>
  <c r="AH1441" i="1"/>
  <c r="AH1421" i="1"/>
  <c r="AH1367" i="1"/>
  <c r="AH1345" i="1"/>
  <c r="AH1309" i="1"/>
  <c r="AH1302" i="1"/>
  <c r="AH1300" i="1"/>
  <c r="AH1625" i="1"/>
  <c r="AH1600" i="1"/>
  <c r="AH1589" i="1"/>
  <c r="AH1535" i="1"/>
  <c r="AH1523" i="1"/>
  <c r="AH1517" i="1"/>
  <c r="AH1489" i="1"/>
  <c r="AH1480" i="1"/>
  <c r="AH1453" i="1"/>
  <c r="AH1436" i="1"/>
  <c r="AH1333" i="1"/>
  <c r="AH1321" i="1"/>
  <c r="AH1305" i="1"/>
  <c r="AH1082" i="1"/>
  <c r="AH994" i="1"/>
  <c r="AH936" i="1"/>
  <c r="AH926" i="1"/>
  <c r="AH1388" i="1"/>
  <c r="AH1354" i="1"/>
  <c r="AH1297" i="1"/>
  <c r="AH1290" i="1"/>
  <c r="AH1256" i="1"/>
  <c r="AH1223" i="1"/>
  <c r="AH1215" i="1"/>
  <c r="AH1210" i="1"/>
  <c r="AH1138" i="1"/>
  <c r="AH1042" i="1"/>
  <c r="AH1032" i="1"/>
  <c r="AH1006" i="1"/>
  <c r="AH1384" i="1"/>
  <c r="AH1330" i="1"/>
  <c r="AH1263" i="1"/>
  <c r="AH1244" i="1"/>
  <c r="AH1214" i="1"/>
  <c r="AH1195" i="1"/>
  <c r="AH1144" i="1"/>
  <c r="AH1113" i="1"/>
  <c r="AH956" i="1"/>
  <c r="AH935" i="1"/>
  <c r="AH1609" i="1"/>
  <c r="AH1607" i="1"/>
  <c r="AH1561" i="1"/>
  <c r="AH1559" i="1"/>
  <c r="AH1505" i="1"/>
  <c r="AH1481" i="1"/>
  <c r="AH1457" i="1"/>
  <c r="AH1433" i="1"/>
  <c r="AH1409" i="1"/>
  <c r="AH1408" i="1"/>
  <c r="AH1385" i="1"/>
  <c r="AH1374" i="1"/>
  <c r="AH1366" i="1"/>
  <c r="AH1357" i="1"/>
  <c r="AH1285" i="1"/>
  <c r="AH1252" i="1"/>
  <c r="AH1228" i="1"/>
  <c r="AH1225" i="1"/>
  <c r="AH1192" i="1"/>
  <c r="AH1115" i="1"/>
  <c r="AH989" i="1"/>
  <c r="AH1303" i="1"/>
  <c r="AH1269" i="1"/>
  <c r="AH1260" i="1"/>
  <c r="AH1219" i="1"/>
  <c r="AH1198" i="1"/>
  <c r="AH1052" i="1"/>
  <c r="AH1041" i="1"/>
  <c r="AH1038" i="1"/>
  <c r="AH1601" i="1"/>
  <c r="AH1553" i="1"/>
  <c r="AH1386" i="1"/>
  <c r="AH1342" i="1"/>
  <c r="AH1326" i="1"/>
  <c r="AH1296" i="1"/>
  <c r="AH1217" i="1"/>
  <c r="AH1196" i="1"/>
  <c r="AH1174" i="1"/>
  <c r="AH1072" i="1"/>
  <c r="AH877" i="1"/>
  <c r="AH1236" i="1"/>
  <c r="AH1171" i="1"/>
  <c r="AH1135" i="1"/>
  <c r="AH1129" i="1"/>
  <c r="AH1126" i="1"/>
  <c r="AH1005" i="1"/>
  <c r="AH974" i="1"/>
  <c r="AH963" i="1"/>
  <c r="AH919" i="1"/>
  <c r="AH853" i="1"/>
  <c r="AH851" i="1"/>
  <c r="AH747" i="1"/>
  <c r="AH1289" i="1"/>
  <c r="AH1096" i="1"/>
  <c r="AH1070" i="1"/>
  <c r="AH1065" i="1"/>
  <c r="AH1243" i="1"/>
  <c r="AH1213" i="1"/>
  <c r="AH1184" i="1"/>
  <c r="AH1089" i="1"/>
  <c r="AH1049" i="1"/>
  <c r="AH1047" i="1"/>
  <c r="AH1016" i="1"/>
  <c r="AH949" i="1"/>
  <c r="AH790" i="1"/>
  <c r="AH1398" i="1"/>
  <c r="AH1396" i="1"/>
  <c r="AH1234" i="1"/>
  <c r="AH1207" i="1"/>
  <c r="AH1152" i="1"/>
  <c r="AH1116" i="1"/>
  <c r="AH1105" i="1"/>
  <c r="AH1059" i="1"/>
  <c r="AH1024" i="1"/>
  <c r="AH979" i="1"/>
  <c r="AH954" i="1"/>
  <c r="AH1293" i="1"/>
  <c r="AH1273" i="1"/>
  <c r="AH1254" i="1"/>
  <c r="AH1220" i="1"/>
  <c r="AH1164" i="1"/>
  <c r="AH1148" i="1"/>
  <c r="AH1141" i="1"/>
  <c r="AH1109" i="1"/>
  <c r="AH1100" i="1"/>
  <c r="AH1098" i="1"/>
  <c r="AH1085" i="1"/>
  <c r="AH1078" i="1"/>
  <c r="AH1031" i="1"/>
  <c r="AH982" i="1"/>
  <c r="AH793" i="1"/>
  <c r="AH933" i="1"/>
  <c r="AH1137" i="1"/>
  <c r="AH911" i="1"/>
  <c r="AH988" i="1"/>
  <c r="AH1054" i="1"/>
  <c r="AH1060" i="1"/>
  <c r="AH1064" i="1"/>
  <c r="AH1120" i="1"/>
  <c r="AH1121" i="1"/>
  <c r="AH1146" i="1"/>
  <c r="AH1168" i="1"/>
  <c r="AH1169" i="1"/>
  <c r="AH1170" i="1"/>
  <c r="AH1167" i="1"/>
  <c r="AH848" i="1"/>
  <c r="AH897" i="1"/>
  <c r="AH930" i="1"/>
  <c r="AH942" i="1"/>
  <c r="AH981" i="1"/>
  <c r="AH990" i="1"/>
  <c r="AH1008" i="1"/>
  <c r="AH1053" i="1"/>
  <c r="AH1063" i="1"/>
  <c r="AH1075" i="1"/>
  <c r="AH1087" i="1"/>
  <c r="AH1106" i="1"/>
  <c r="AH1114" i="1"/>
  <c r="AH795" i="1"/>
  <c r="AH797" i="1"/>
  <c r="AH825" i="1"/>
  <c r="AH1044" i="1"/>
  <c r="AH1061" i="1"/>
  <c r="AH1066" i="1"/>
  <c r="AH1084" i="1"/>
  <c r="AH1130" i="1"/>
  <c r="AH1140" i="1"/>
  <c r="AH1511" i="1"/>
  <c r="AH1499" i="1"/>
  <c r="AH1487" i="1"/>
  <c r="AH1475" i="1"/>
  <c r="AH1463" i="1"/>
  <c r="AH1451" i="1"/>
  <c r="AH1439" i="1"/>
  <c r="AH1427" i="1"/>
  <c r="AH1415" i="1"/>
  <c r="AH1390" i="1"/>
  <c r="AH1362" i="1"/>
  <c r="AH1338" i="1"/>
  <c r="AH1314" i="1"/>
  <c r="AH1287" i="1"/>
  <c r="AH1261" i="1"/>
  <c r="AH1201" i="1"/>
  <c r="AH1010" i="1"/>
  <c r="AH1007" i="1"/>
  <c r="AH1001" i="1"/>
  <c r="AH987" i="1"/>
  <c r="AH947" i="1"/>
  <c r="AH945" i="1"/>
  <c r="AH716" i="1"/>
  <c r="AH1079" i="1"/>
  <c r="AH1071" i="1"/>
  <c r="AH998" i="1"/>
  <c r="AH847" i="1"/>
  <c r="AH734" i="1"/>
  <c r="AH846" i="1"/>
  <c r="AH869" i="1"/>
  <c r="AH875" i="1"/>
  <c r="AH894" i="1"/>
  <c r="AH904" i="1"/>
  <c r="AH910" i="1"/>
  <c r="AH782" i="1"/>
  <c r="AH822" i="1"/>
  <c r="AH852" i="1"/>
  <c r="AH879" i="1"/>
  <c r="AH909" i="1"/>
  <c r="AH917" i="1"/>
  <c r="AH802" i="1"/>
  <c r="AH806" i="1"/>
  <c r="AH868" i="1"/>
  <c r="AH883" i="1"/>
  <c r="AH903" i="1"/>
  <c r="AH916" i="1"/>
  <c r="AH753" i="1"/>
  <c r="AH871" i="1"/>
  <c r="AH891" i="1"/>
  <c r="AH799" i="1"/>
  <c r="AH844" i="1"/>
  <c r="AH861" i="1"/>
  <c r="AH886" i="1"/>
  <c r="AH905" i="1"/>
  <c r="AH922" i="1"/>
  <c r="AH924" i="1"/>
  <c r="AH829" i="1"/>
  <c r="AH887" i="1"/>
  <c r="AH898" i="1"/>
  <c r="AH906" i="1"/>
  <c r="AH921" i="1"/>
  <c r="AH1108" i="1"/>
  <c r="AH1128" i="1"/>
  <c r="AH1149" i="1"/>
  <c r="AH873" i="1"/>
  <c r="AH912" i="1"/>
  <c r="AH948" i="1"/>
  <c r="AH959" i="1"/>
  <c r="AH960" i="1"/>
  <c r="AH976" i="1"/>
  <c r="AH993" i="1"/>
  <c r="AH1000" i="1"/>
  <c r="AH1011" i="1"/>
  <c r="AH1027" i="1"/>
  <c r="AH855" i="1"/>
  <c r="AH870" i="1"/>
  <c r="AH881" i="1"/>
  <c r="AH1092" i="1"/>
  <c r="AH1161" i="1"/>
  <c r="AH1233" i="1"/>
  <c r="AH688" i="1"/>
  <c r="AH841" i="1"/>
  <c r="AH862" i="1"/>
  <c r="AH892" i="1"/>
  <c r="AH941" i="1"/>
  <c r="AH946" i="1"/>
  <c r="AH958" i="1"/>
  <c r="AH964" i="1"/>
  <c r="AH975" i="1"/>
  <c r="AH991" i="1"/>
  <c r="AH1019" i="1"/>
  <c r="AH1026" i="1"/>
  <c r="AH680" i="1"/>
  <c r="AH885" i="1"/>
  <c r="AH972" i="1"/>
  <c r="AH842" i="1"/>
  <c r="AH863" i="1"/>
  <c r="AH882" i="1"/>
  <c r="AH939" i="1"/>
  <c r="AH943" i="1"/>
  <c r="AH978" i="1"/>
  <c r="AH1162" i="1"/>
  <c r="AH1150" i="1"/>
  <c r="AH1131" i="1"/>
  <c r="AH1123" i="1"/>
  <c r="AH1057" i="1"/>
  <c r="AH1039" i="1"/>
  <c r="AH950" i="1"/>
  <c r="AH931" i="1"/>
  <c r="AH915" i="1"/>
  <c r="AH818" i="1"/>
  <c r="AH1119" i="1"/>
  <c r="AH1093" i="1"/>
  <c r="AH1033" i="1"/>
  <c r="AH961" i="1"/>
  <c r="AH770" i="1"/>
  <c r="AH676" i="1"/>
  <c r="AH1069" i="1"/>
  <c r="AH977" i="1"/>
  <c r="AH971" i="1"/>
  <c r="AH914" i="1"/>
  <c r="AH872" i="1"/>
  <c r="AH826" i="1"/>
  <c r="AH1136" i="1"/>
  <c r="AH1094" i="1"/>
  <c r="AH1077" i="1"/>
  <c r="AH967" i="1"/>
  <c r="AH918" i="1"/>
  <c r="AH1360" i="1"/>
  <c r="AH1348" i="1"/>
  <c r="AH1336" i="1"/>
  <c r="AH1324" i="1"/>
  <c r="AH1312" i="1"/>
  <c r="AH1281" i="1"/>
  <c r="AH1279" i="1"/>
  <c r="AH1255" i="1"/>
  <c r="AH1160" i="1"/>
  <c r="AH1088" i="1"/>
  <c r="AH1043" i="1"/>
  <c r="AH985" i="1"/>
  <c r="AH962" i="1"/>
  <c r="AH923" i="1"/>
  <c r="AH779" i="1"/>
  <c r="AH742" i="1"/>
  <c r="AH1002" i="1"/>
  <c r="AH969" i="1"/>
  <c r="AH902" i="1"/>
  <c r="AH888" i="1"/>
  <c r="AH834" i="1"/>
  <c r="AH805" i="1"/>
  <c r="AH773" i="1"/>
  <c r="AH1037" i="1"/>
  <c r="AH1003" i="1"/>
  <c r="AH997" i="1"/>
  <c r="AH980" i="1"/>
  <c r="AH970" i="1"/>
  <c r="AH944" i="1"/>
  <c r="AH934" i="1"/>
  <c r="AH929" i="1"/>
  <c r="AH858" i="1"/>
  <c r="AH815" i="1"/>
  <c r="AH737" i="1"/>
  <c r="AH1034" i="1"/>
  <c r="AH986" i="1"/>
  <c r="AH951" i="1"/>
  <c r="AH937" i="1"/>
  <c r="AH878" i="1"/>
  <c r="AH787" i="1"/>
  <c r="AH726" i="1"/>
  <c r="AH1237" i="1"/>
  <c r="AH1231" i="1"/>
  <c r="AH1165" i="1"/>
  <c r="AH1159" i="1"/>
  <c r="AH1125" i="1"/>
  <c r="AH1095" i="1"/>
  <c r="AH1091" i="1"/>
  <c r="AH1046" i="1"/>
  <c r="AH1021" i="1"/>
  <c r="AH999" i="1"/>
  <c r="AH992" i="1"/>
  <c r="AH1022" i="1"/>
  <c r="AH938" i="1"/>
  <c r="AH932" i="1"/>
  <c r="AH925" i="1"/>
  <c r="AH837" i="1"/>
  <c r="AH776" i="1"/>
  <c r="AH1153" i="1"/>
  <c r="AH1147" i="1"/>
  <c r="AH1127" i="1"/>
  <c r="AH1107" i="1"/>
  <c r="AH1035" i="1"/>
  <c r="AH1028" i="1"/>
  <c r="AH965" i="1"/>
  <c r="AH952" i="1"/>
  <c r="AH928" i="1"/>
  <c r="AH890" i="1"/>
  <c r="AH876" i="1"/>
  <c r="AH901" i="1"/>
  <c r="AH866" i="1"/>
  <c r="AH751" i="1"/>
  <c r="AH913" i="1"/>
  <c r="AH896" i="1"/>
  <c r="AH857" i="1"/>
  <c r="AH810" i="1"/>
  <c r="AH801" i="1"/>
  <c r="AH791" i="1"/>
  <c r="AH721" i="1"/>
  <c r="AH850" i="1"/>
  <c r="AH759" i="1"/>
  <c r="AH771" i="1"/>
  <c r="AH807" i="1"/>
  <c r="AH824" i="1"/>
  <c r="AH750" i="1"/>
  <c r="AH780" i="1"/>
  <c r="AH794" i="1"/>
  <c r="AH823" i="1"/>
  <c r="AH831" i="1"/>
  <c r="AH832" i="1"/>
  <c r="AH821" i="1"/>
  <c r="AH845" i="1"/>
  <c r="AH772" i="1"/>
  <c r="AH800" i="1"/>
  <c r="AH843" i="1"/>
  <c r="AH856" i="1"/>
  <c r="AH860" i="1"/>
  <c r="AH908" i="1"/>
  <c r="AH864" i="1"/>
  <c r="AH798" i="1"/>
  <c r="AH675" i="1"/>
  <c r="AH1103" i="1"/>
  <c r="AH1101" i="1"/>
  <c r="AH899" i="1"/>
  <c r="AH893" i="1"/>
  <c r="AH889" i="1"/>
  <c r="AH874" i="1"/>
  <c r="AH796" i="1"/>
  <c r="AH735" i="1"/>
  <c r="AH884" i="1"/>
  <c r="AH811" i="1"/>
  <c r="AH1045" i="1"/>
  <c r="AH1040" i="1"/>
  <c r="AH1009" i="1"/>
  <c r="AH1004" i="1"/>
  <c r="AH973" i="1"/>
  <c r="AH968" i="1"/>
  <c r="AH900" i="1"/>
  <c r="AH865" i="1"/>
  <c r="AH830" i="1"/>
  <c r="AH732" i="1"/>
  <c r="AH682" i="1"/>
  <c r="AH859" i="1"/>
  <c r="AH835" i="1"/>
  <c r="AH819" i="1"/>
  <c r="AH775" i="1"/>
  <c r="AH740" i="1"/>
  <c r="AH706" i="1"/>
  <c r="AH836" i="1"/>
  <c r="AH788" i="1"/>
  <c r="AH785" i="1"/>
  <c r="AH691" i="1"/>
  <c r="AH684" i="1"/>
  <c r="AH704" i="1"/>
  <c r="AH814" i="1"/>
  <c r="AH816" i="1"/>
  <c r="AH820" i="1"/>
  <c r="AH748" i="1"/>
  <c r="AH762" i="1"/>
  <c r="AH769" i="1"/>
  <c r="AH786" i="1"/>
  <c r="AH702" i="1"/>
  <c r="AH717" i="1"/>
  <c r="AH672" i="1"/>
  <c r="AH760" i="1"/>
  <c r="AH778" i="1"/>
  <c r="AH746" i="1"/>
  <c r="AH812" i="1"/>
  <c r="AH789" i="1"/>
  <c r="AH774" i="1"/>
  <c r="AH727" i="1"/>
  <c r="AH849" i="1"/>
  <c r="AH839" i="1"/>
  <c r="AH833" i="1"/>
  <c r="AH817" i="1"/>
  <c r="AH803" i="1"/>
  <c r="AH783" i="1"/>
  <c r="AH752" i="1"/>
  <c r="AH720" i="1"/>
  <c r="AH700" i="1"/>
  <c r="AH692" i="1"/>
  <c r="AH687" i="1"/>
  <c r="AH813" i="1"/>
  <c r="AH792" i="1"/>
  <c r="AH766" i="1"/>
  <c r="AH755" i="1"/>
  <c r="AH736" i="1"/>
  <c r="AH714" i="1"/>
  <c r="AH674" i="1"/>
  <c r="AH763" i="1"/>
  <c r="AH712" i="1"/>
  <c r="AH777" i="1"/>
  <c r="AH764" i="1"/>
  <c r="AH761" i="1"/>
  <c r="AH730" i="1"/>
  <c r="AH724" i="1"/>
  <c r="AH713" i="1"/>
  <c r="AH707" i="1"/>
  <c r="AH840" i="1"/>
  <c r="AH838" i="1"/>
  <c r="AH784" i="1"/>
  <c r="AH768" i="1"/>
  <c r="AH767" i="1"/>
  <c r="AH827" i="1"/>
  <c r="AH741" i="1"/>
  <c r="AH731" i="1"/>
  <c r="AH699" i="1"/>
  <c r="AH693" i="1"/>
  <c r="AH681" i="1"/>
  <c r="AH744" i="1"/>
  <c r="AH765" i="1"/>
  <c r="AH683" i="1"/>
  <c r="AH698" i="1"/>
  <c r="AH705" i="1"/>
  <c r="AH708" i="1"/>
  <c r="AH749" i="1"/>
  <c r="AH690" i="1"/>
  <c r="AH701" i="1"/>
  <c r="AH718" i="1"/>
  <c r="AH728" i="1"/>
  <c r="AH696" i="1"/>
  <c r="AH757" i="1"/>
  <c r="AH745" i="1"/>
  <c r="AH695" i="1"/>
  <c r="AH711" i="1"/>
  <c r="AH723" i="1"/>
  <c r="AH729" i="1"/>
  <c r="AH754" i="1"/>
  <c r="AH671" i="1"/>
  <c r="AH677" i="1"/>
  <c r="AH756" i="1"/>
  <c r="AH710" i="1"/>
  <c r="AH703" i="1"/>
  <c r="AH689" i="1"/>
  <c r="AH733" i="1"/>
  <c r="AH725" i="1"/>
  <c r="AH694" i="1"/>
  <c r="AH686" i="1"/>
  <c r="AH678" i="1"/>
  <c r="AH743" i="1"/>
  <c r="AH738" i="1"/>
  <c r="AH722" i="1"/>
  <c r="AH719" i="1"/>
  <c r="AH715" i="1"/>
  <c r="AA835" i="1"/>
  <c r="AA829" i="1"/>
  <c r="AA823" i="1"/>
  <c r="AA817" i="1"/>
  <c r="AA811" i="1"/>
  <c r="AA805" i="1"/>
  <c r="AA799" i="1"/>
  <c r="AA793" i="1"/>
  <c r="AA787" i="1"/>
  <c r="AA781" i="1"/>
  <c r="AA775" i="1"/>
  <c r="AA769" i="1"/>
  <c r="AA762" i="1"/>
  <c r="AA732" i="1"/>
  <c r="AH697" i="1"/>
  <c r="AA695" i="1"/>
  <c r="AH685" i="1"/>
  <c r="AA683" i="1"/>
  <c r="AH673" i="1"/>
  <c r="AA672" i="1"/>
  <c r="AA686" i="1"/>
  <c r="AA700" i="1"/>
  <c r="AA701" i="1"/>
  <c r="AA715" i="1"/>
  <c r="AA729" i="1"/>
  <c r="AA674" i="1"/>
  <c r="AA688" i="1"/>
  <c r="AA689" i="1"/>
  <c r="AA703" i="1"/>
  <c r="AA717" i="1"/>
  <c r="AA673" i="1"/>
  <c r="AA685" i="1"/>
  <c r="AA694" i="1"/>
  <c r="AA704" i="1"/>
  <c r="AA725" i="1"/>
  <c r="AA726" i="1"/>
  <c r="AA751" i="1"/>
  <c r="AA757" i="1"/>
  <c r="AA763" i="1"/>
  <c r="AH739" i="1"/>
  <c r="AA727" i="1"/>
  <c r="AA720" i="1"/>
  <c r="AA702" i="1"/>
  <c r="AA696" i="1"/>
  <c r="AA684" i="1"/>
  <c r="AH709" i="1"/>
  <c r="AH679" i="1"/>
  <c r="AA982" i="1" l="1"/>
  <c r="AB982" i="1" s="1"/>
  <c r="AA914" i="1"/>
  <c r="AC914" i="1" s="1"/>
  <c r="AE914" i="1" s="1"/>
  <c r="AA1182" i="1"/>
  <c r="AC1182" i="1" s="1"/>
  <c r="AE1182" i="1" s="1"/>
  <c r="AA881" i="1"/>
  <c r="AB881" i="1" s="1"/>
  <c r="AA1202" i="1"/>
  <c r="AB1202" i="1" s="1"/>
  <c r="AA776" i="1"/>
  <c r="AB776" i="1" s="1"/>
  <c r="AA903" i="1"/>
  <c r="AB903" i="1" s="1"/>
  <c r="AA838" i="1"/>
  <c r="AC838" i="1" s="1"/>
  <c r="AE838" i="1" s="1"/>
  <c r="AA693" i="1"/>
  <c r="AC693" i="1" s="1"/>
  <c r="AE693" i="1" s="1"/>
  <c r="AA1056" i="1"/>
  <c r="AC1056" i="1" s="1"/>
  <c r="AE1056" i="1" s="1"/>
  <c r="AA1906" i="1"/>
  <c r="AC1906" i="1" s="1"/>
  <c r="AA924" i="1"/>
  <c r="AC924" i="1" s="1"/>
  <c r="AE924" i="1" s="1"/>
  <c r="AA1376" i="1"/>
  <c r="AC1376" i="1" s="1"/>
  <c r="AE1376" i="1" s="1"/>
  <c r="AA1360" i="1"/>
  <c r="AB1360" i="1" s="1"/>
  <c r="AA1290" i="1"/>
  <c r="AB1290" i="1" s="1"/>
  <c r="AA790" i="1"/>
  <c r="AC790" i="1" s="1"/>
  <c r="AE790" i="1" s="1"/>
  <c r="AA1617" i="1"/>
  <c r="AC1617" i="1" s="1"/>
  <c r="AA743" i="1"/>
  <c r="AA1411" i="1"/>
  <c r="AC1411" i="1" s="1"/>
  <c r="AE1411" i="1" s="1"/>
  <c r="AA739" i="1"/>
  <c r="AB739" i="1" s="1"/>
  <c r="AA1150" i="1"/>
  <c r="AB1150" i="1" s="1"/>
  <c r="AA784" i="1"/>
  <c r="AC784" i="1" s="1"/>
  <c r="AE784" i="1" s="1"/>
  <c r="AA1310" i="1"/>
  <c r="AC1310" i="1" s="1"/>
  <c r="AE1310" i="1" s="1"/>
  <c r="AA1483" i="1"/>
  <c r="AB1483" i="1" s="1"/>
  <c r="AA1081" i="1"/>
  <c r="AB1081" i="1" s="1"/>
  <c r="AA957" i="1"/>
  <c r="AC957" i="1" s="1"/>
  <c r="AE957" i="1" s="1"/>
  <c r="AA734" i="1"/>
  <c r="AC734" i="1" s="1"/>
  <c r="AE734" i="1" s="1"/>
  <c r="AA1917" i="1"/>
  <c r="AB1917" i="1" s="1"/>
  <c r="AA936" i="1"/>
  <c r="AB936" i="1" s="1"/>
  <c r="AA958" i="1"/>
  <c r="AB958" i="1" s="1"/>
  <c r="AA1594" i="1"/>
  <c r="AB1594" i="1" s="1"/>
  <c r="AA1273" i="1"/>
  <c r="AC1273" i="1" s="1"/>
  <c r="AE1273" i="1" s="1"/>
  <c r="AA747" i="1"/>
  <c r="AC747" i="1" s="1"/>
  <c r="AE747" i="1" s="1"/>
  <c r="AA1130" i="1"/>
  <c r="AB1130" i="1" s="1"/>
  <c r="AA1103" i="1"/>
  <c r="AB1103" i="1" s="1"/>
  <c r="AA858" i="1"/>
  <c r="AC858" i="1" s="1"/>
  <c r="AE858" i="1" s="1"/>
  <c r="AA1100" i="1"/>
  <c r="AA866" i="1"/>
  <c r="AB866" i="1" s="1"/>
  <c r="AA943" i="1"/>
  <c r="AB943" i="1" s="1"/>
  <c r="AA973" i="1"/>
  <c r="AC973" i="1" s="1"/>
  <c r="AE973" i="1" s="1"/>
  <c r="AA1502" i="1"/>
  <c r="AA1087" i="1"/>
  <c r="AB1087" i="1" s="1"/>
  <c r="AA777" i="1"/>
  <c r="AB777" i="1" s="1"/>
  <c r="AA825" i="1"/>
  <c r="AC825" i="1" s="1"/>
  <c r="AE825" i="1" s="1"/>
  <c r="AA1588" i="1"/>
  <c r="AB1588" i="1" s="1"/>
  <c r="AA1272" i="1"/>
  <c r="AB1272" i="1" s="1"/>
  <c r="AA843" i="1"/>
  <c r="AA952" i="1"/>
  <c r="AB952" i="1" s="1"/>
  <c r="AA699" i="1"/>
  <c r="AB699" i="1" s="1"/>
  <c r="AA1511" i="1"/>
  <c r="AB1511" i="1" s="1"/>
  <c r="AA1426" i="1"/>
  <c r="AA1163" i="1"/>
  <c r="AB1163" i="1" s="1"/>
  <c r="AA1015" i="1"/>
  <c r="AC1015" i="1" s="1"/>
  <c r="AE1015" i="1" s="1"/>
  <c r="AA1126" i="1"/>
  <c r="AB1126" i="1" s="1"/>
  <c r="AA709" i="1"/>
  <c r="AC709" i="1" s="1"/>
  <c r="AE709" i="1" s="1"/>
  <c r="AA893" i="1"/>
  <c r="AB893" i="1" s="1"/>
  <c r="AA997" i="1"/>
  <c r="AB997" i="1" s="1"/>
  <c r="AA1331" i="1"/>
  <c r="AB1331" i="1" s="1"/>
  <c r="AA1289" i="1"/>
  <c r="AB1289" i="1" s="1"/>
  <c r="AA919" i="1"/>
  <c r="AB919" i="1" s="1"/>
  <c r="AA1346" i="1"/>
  <c r="AC1346" i="1" s="1"/>
  <c r="AE1346" i="1" s="1"/>
  <c r="AA1267" i="1"/>
  <c r="AB1267" i="1" s="1"/>
  <c r="AA1309" i="1"/>
  <c r="AB1309" i="1" s="1"/>
  <c r="AA1270" i="1"/>
  <c r="AC1270" i="1" s="1"/>
  <c r="AE1270" i="1" s="1"/>
  <c r="AA1243" i="1"/>
  <c r="AC1243" i="1" s="1"/>
  <c r="AE1243" i="1" s="1"/>
  <c r="AA807" i="1"/>
  <c r="AB807" i="1" s="1"/>
  <c r="AA839" i="1"/>
  <c r="AB839" i="1" s="1"/>
  <c r="AA771" i="1"/>
  <c r="AA951" i="1"/>
  <c r="AC951" i="1" s="1"/>
  <c r="AE951" i="1" s="1"/>
  <c r="AA1121" i="1"/>
  <c r="AB1121" i="1" s="1"/>
  <c r="AA1251" i="1"/>
  <c r="AB1251" i="1" s="1"/>
  <c r="AA1276" i="1"/>
  <c r="AB1276" i="1" s="1"/>
  <c r="AA728" i="1"/>
  <c r="AB728" i="1" s="1"/>
  <c r="AA1199" i="1"/>
  <c r="AB1199" i="1" s="1"/>
  <c r="AA1053" i="1"/>
  <c r="AC1053" i="1" s="1"/>
  <c r="AE1053" i="1" s="1"/>
  <c r="AA874" i="1"/>
  <c r="AB874" i="1" s="1"/>
  <c r="AA1084" i="1"/>
  <c r="AB1084" i="1" s="1"/>
  <c r="AA849" i="1"/>
  <c r="AB849" i="1" s="1"/>
  <c r="AA1109" i="1"/>
  <c r="AC1109" i="1" s="1"/>
  <c r="AE1109" i="1" s="1"/>
  <c r="AA1159" i="1"/>
  <c r="AB1159" i="1" s="1"/>
  <c r="AA1107" i="1"/>
  <c r="AC1107" i="1" s="1"/>
  <c r="AE1107" i="1" s="1"/>
  <c r="AA1418" i="1"/>
  <c r="AB1418" i="1" s="1"/>
  <c r="AA1027" i="1"/>
  <c r="AB1027" i="1" s="1"/>
  <c r="AA765" i="1"/>
  <c r="AB765" i="1" s="1"/>
  <c r="AA1980" i="1"/>
  <c r="AC1980" i="1" s="1"/>
  <c r="AE1980" i="1" s="1"/>
  <c r="AA895" i="1"/>
  <c r="AB895" i="1" s="1"/>
  <c r="AA1941" i="1"/>
  <c r="AC1941" i="1" s="1"/>
  <c r="AE1941" i="1" s="1"/>
  <c r="AA1409" i="1"/>
  <c r="AC1409" i="1" s="1"/>
  <c r="AE1409" i="1" s="1"/>
  <c r="AA1367" i="1"/>
  <c r="AB1367" i="1" s="1"/>
  <c r="AA1943" i="1"/>
  <c r="AC1943" i="1" s="1"/>
  <c r="AE1943" i="1" s="1"/>
  <c r="AA1340" i="1"/>
  <c r="AC1340" i="1" s="1"/>
  <c r="AE1340" i="1" s="1"/>
  <c r="AA1925" i="1"/>
  <c r="AB1925" i="1" s="1"/>
  <c r="AA847" i="1"/>
  <c r="AB847" i="1" s="1"/>
  <c r="AA904" i="1"/>
  <c r="AB904" i="1" s="1"/>
  <c r="AA773" i="1"/>
  <c r="AC773" i="1" s="1"/>
  <c r="AE773" i="1" s="1"/>
  <c r="AA1067" i="1"/>
  <c r="AC1067" i="1" s="1"/>
  <c r="AE1067" i="1" s="1"/>
  <c r="AA1066" i="1"/>
  <c r="AA1187" i="1"/>
  <c r="AC1187" i="1" s="1"/>
  <c r="AE1187" i="1" s="1"/>
  <c r="AA1605" i="1"/>
  <c r="AB1605" i="1" s="1"/>
  <c r="AA1492" i="1"/>
  <c r="AA1531" i="1"/>
  <c r="AB1531" i="1" s="1"/>
  <c r="AA1509" i="1"/>
  <c r="AB1509" i="1" s="1"/>
  <c r="AA1420" i="1"/>
  <c r="AC1420" i="1" s="1"/>
  <c r="AA1118" i="1"/>
  <c r="AC1118" i="1" s="1"/>
  <c r="AE1118" i="1" s="1"/>
  <c r="AA933" i="1"/>
  <c r="AC933" i="1" s="1"/>
  <c r="AE933" i="1" s="1"/>
  <c r="AA836" i="1"/>
  <c r="AB836" i="1" s="1"/>
  <c r="AA1088" i="1"/>
  <c r="AB1088" i="1" s="1"/>
  <c r="AA945" i="1"/>
  <c r="AB945" i="1" s="1"/>
  <c r="AA980" i="1"/>
  <c r="AB980" i="1" s="1"/>
  <c r="AA1160" i="1"/>
  <c r="AB1160" i="1" s="1"/>
  <c r="AA749" i="1"/>
  <c r="AA1431" i="1"/>
  <c r="AC1431" i="1" s="1"/>
  <c r="AA1011" i="1"/>
  <c r="AC1011" i="1" s="1"/>
  <c r="AE1011" i="1" s="1"/>
  <c r="AA1196" i="1"/>
  <c r="AB1196" i="1" s="1"/>
  <c r="AA764" i="1"/>
  <c r="AB764" i="1" s="1"/>
  <c r="AA1438" i="1"/>
  <c r="AB1438" i="1" s="1"/>
  <c r="AA1151" i="1"/>
  <c r="AC1151" i="1" s="1"/>
  <c r="AE1151" i="1" s="1"/>
  <c r="AA1071" i="1"/>
  <c r="AA845" i="1"/>
  <c r="AB845" i="1" s="1"/>
  <c r="AA1412" i="1"/>
  <c r="AB1412" i="1" s="1"/>
  <c r="AA1886" i="1"/>
  <c r="AB1886" i="1" s="1"/>
  <c r="AA1247" i="1"/>
  <c r="AB1247" i="1" s="1"/>
  <c r="AA1282" i="1"/>
  <c r="AA1513" i="1"/>
  <c r="AB1513" i="1" s="1"/>
  <c r="AA1884" i="1"/>
  <c r="AC1884" i="1" s="1"/>
  <c r="AA998" i="1"/>
  <c r="AB998" i="1" s="1"/>
  <c r="AA1370" i="1"/>
  <c r="AC1370" i="1" s="1"/>
  <c r="AE1370" i="1" s="1"/>
  <c r="AA1869" i="1"/>
  <c r="AC1869" i="1" s="1"/>
  <c r="AA1181" i="1"/>
  <c r="AC1181" i="1" s="1"/>
  <c r="AE1181" i="1" s="1"/>
  <c r="AA1029" i="1"/>
  <c r="AB1029" i="1" s="1"/>
  <c r="AA1505" i="1"/>
  <c r="AC1505" i="1" s="1"/>
  <c r="AA1735" i="1"/>
  <c r="AC1735" i="1" s="1"/>
  <c r="AA942" i="1"/>
  <c r="AC942" i="1" s="1"/>
  <c r="AE942" i="1" s="1"/>
  <c r="AA1288" i="1"/>
  <c r="AA1286" i="1"/>
  <c r="AB1286" i="1" s="1"/>
  <c r="AA925" i="1"/>
  <c r="AC925" i="1" s="1"/>
  <c r="AE925" i="1" s="1"/>
  <c r="AA861" i="1"/>
  <c r="AB861" i="1" s="1"/>
  <c r="AA834" i="1"/>
  <c r="AC834" i="1" s="1"/>
  <c r="AE834" i="1" s="1"/>
  <c r="AA1019" i="1"/>
  <c r="AB1019" i="1" s="1"/>
  <c r="AA746" i="1"/>
  <c r="AB746" i="1" s="1"/>
  <c r="AA1321" i="1"/>
  <c r="AB1321" i="1" s="1"/>
  <c r="AA1789" i="1"/>
  <c r="AB1789" i="1" s="1"/>
  <c r="AA975" i="1"/>
  <c r="AA1000" i="1"/>
  <c r="AB1000" i="1" s="1"/>
  <c r="AA1469" i="1"/>
  <c r="AB1469" i="1" s="1"/>
  <c r="AA1699" i="1"/>
  <c r="AB1699" i="1" s="1"/>
  <c r="AA1448" i="1"/>
  <c r="AC1448" i="1" s="1"/>
  <c r="AA1226" i="1"/>
  <c r="AB1226" i="1" s="1"/>
  <c r="AA1329" i="1"/>
  <c r="AC1329" i="1" s="1"/>
  <c r="AE1329" i="1" s="1"/>
  <c r="AA1281" i="1"/>
  <c r="AB1281" i="1" s="1"/>
  <c r="AA875" i="1"/>
  <c r="AB875" i="1" s="1"/>
  <c r="AA854" i="1"/>
  <c r="AA803" i="1"/>
  <c r="AC803" i="1" s="1"/>
  <c r="AE803" i="1" s="1"/>
  <c r="AA1016" i="1"/>
  <c r="AB1016" i="1" s="1"/>
  <c r="AA738" i="1"/>
  <c r="AB738" i="1" s="1"/>
  <c r="AA1176" i="1"/>
  <c r="AB1176" i="1" s="1"/>
  <c r="AA1716" i="1"/>
  <c r="AC1716" i="1" s="1"/>
  <c r="AA1385" i="1"/>
  <c r="AB1385" i="1" s="1"/>
  <c r="AA993" i="1"/>
  <c r="AC993" i="1" s="1"/>
  <c r="AE993" i="1" s="1"/>
  <c r="AA1384" i="1"/>
  <c r="AB1384" i="1" s="1"/>
  <c r="AA1695" i="1"/>
  <c r="AB1695" i="1" s="1"/>
  <c r="AA1444" i="1"/>
  <c r="AA1170" i="1"/>
  <c r="AB1170" i="1" s="1"/>
  <c r="AA767" i="1"/>
  <c r="AA1557" i="1"/>
  <c r="AB1557" i="1" s="1"/>
  <c r="AA1149" i="1"/>
  <c r="AC1149" i="1" s="1"/>
  <c r="AE1149" i="1" s="1"/>
  <c r="AA1266" i="1"/>
  <c r="AA894" i="1"/>
  <c r="AB894" i="1" s="1"/>
  <c r="AA1500" i="1"/>
  <c r="AC1500" i="1" s="1"/>
  <c r="AA1191" i="1"/>
  <c r="AA1086" i="1"/>
  <c r="AA1117" i="1"/>
  <c r="AA862" i="1"/>
  <c r="AC862" i="1" s="1"/>
  <c r="AE862" i="1" s="1"/>
  <c r="AA818" i="1"/>
  <c r="AC818" i="1" s="1"/>
  <c r="AE818" i="1" s="1"/>
  <c r="AA1062" i="1"/>
  <c r="AA1044" i="1"/>
  <c r="AB1044" i="1" s="1"/>
  <c r="AA1001" i="1"/>
  <c r="AB1001" i="1" s="1"/>
  <c r="AA841" i="1"/>
  <c r="AC841" i="1" s="1"/>
  <c r="AE841" i="1" s="1"/>
  <c r="AA1050" i="1"/>
  <c r="AC1050" i="1" s="1"/>
  <c r="AE1050" i="1" s="1"/>
  <c r="AA970" i="1"/>
  <c r="AB970" i="1" s="1"/>
  <c r="AA1688" i="1"/>
  <c r="AB1688" i="1" s="1"/>
  <c r="AA1197" i="1"/>
  <c r="AB1197" i="1" s="1"/>
  <c r="AA882" i="1"/>
  <c r="AC882" i="1" s="1"/>
  <c r="AE882" i="1" s="1"/>
  <c r="AA1443" i="1"/>
  <c r="AB1443" i="1" s="1"/>
  <c r="AA1379" i="1"/>
  <c r="AA1831" i="1"/>
  <c r="AB1831" i="1" s="1"/>
  <c r="AA1349" i="1"/>
  <c r="AB1349" i="1" s="1"/>
  <c r="AA1265" i="1"/>
  <c r="AC1265" i="1" s="1"/>
  <c r="AE1265" i="1" s="1"/>
  <c r="AA1123" i="1"/>
  <c r="AC1123" i="1" s="1"/>
  <c r="AE1123" i="1" s="1"/>
  <c r="AA989" i="1"/>
  <c r="AB989" i="1" s="1"/>
  <c r="AA1102" i="1"/>
  <c r="AA806" i="1"/>
  <c r="AA897" i="1"/>
  <c r="AB897" i="1" s="1"/>
  <c r="AA1058" i="1"/>
  <c r="AC1058" i="1" s="1"/>
  <c r="AE1058" i="1" s="1"/>
  <c r="AA1037" i="1"/>
  <c r="AB1037" i="1" s="1"/>
  <c r="AA923" i="1"/>
  <c r="AC923" i="1" s="1"/>
  <c r="AE923" i="1" s="1"/>
  <c r="AA783" i="1"/>
  <c r="AB783" i="1" s="1"/>
  <c r="AA1537" i="1"/>
  <c r="AC1537" i="1" s="1"/>
  <c r="AA785" i="1"/>
  <c r="AC785" i="1" s="1"/>
  <c r="AE785" i="1" s="1"/>
  <c r="AA1676" i="1"/>
  <c r="AA1186" i="1"/>
  <c r="AA1380" i="1"/>
  <c r="AB1380" i="1" s="1"/>
  <c r="AA1304" i="1"/>
  <c r="AB1304" i="1" s="1"/>
  <c r="AA1369" i="1"/>
  <c r="AB1369" i="1" s="1"/>
  <c r="AA1767" i="1"/>
  <c r="AB1767" i="1" s="1"/>
  <c r="AA1344" i="1"/>
  <c r="AB1344" i="1" s="1"/>
  <c r="AA1209" i="1"/>
  <c r="AC1209" i="1" s="1"/>
  <c r="AE1209" i="1" s="1"/>
  <c r="AA930" i="1"/>
  <c r="AC930" i="1" s="1"/>
  <c r="AE930" i="1" s="1"/>
  <c r="AA1287" i="1"/>
  <c r="AB1287" i="1" s="1"/>
  <c r="AA1390" i="1"/>
  <c r="AC1390" i="1" s="1"/>
  <c r="AE1390" i="1" s="1"/>
  <c r="AA719" i="1"/>
  <c r="AB719" i="1" s="1"/>
  <c r="AA865" i="1"/>
  <c r="AB865" i="1" s="1"/>
  <c r="AA798" i="1"/>
  <c r="AA900" i="1"/>
  <c r="AB900" i="1" s="1"/>
  <c r="AA830" i="1"/>
  <c r="AA1008" i="1"/>
  <c r="AB1008" i="1" s="1"/>
  <c r="AA716" i="1"/>
  <c r="AA1381" i="1"/>
  <c r="AB1381" i="1" s="1"/>
  <c r="AA1951" i="1"/>
  <c r="AB1951" i="1" s="1"/>
  <c r="AA1568" i="1"/>
  <c r="AB1568" i="1" s="1"/>
  <c r="AA1294" i="1"/>
  <c r="AC1294" i="1" s="1"/>
  <c r="AE1294" i="1" s="1"/>
  <c r="AA1113" i="1"/>
  <c r="AA1119" i="1"/>
  <c r="AB1119" i="1" s="1"/>
  <c r="AA1046" i="1"/>
  <c r="AC1046" i="1" s="1"/>
  <c r="AE1046" i="1" s="1"/>
  <c r="AA1599" i="1"/>
  <c r="AC1599" i="1" s="1"/>
  <c r="AA967" i="1"/>
  <c r="AB967" i="1" s="1"/>
  <c r="AA1430" i="1"/>
  <c r="AB1430" i="1" s="1"/>
  <c r="AA1361" i="1"/>
  <c r="AB1361" i="1" s="1"/>
  <c r="AA1023" i="1"/>
  <c r="AA1214" i="1"/>
  <c r="AC1214" i="1" s="1"/>
  <c r="AE1214" i="1" s="1"/>
  <c r="AA1021" i="1"/>
  <c r="AB1021" i="1" s="1"/>
  <c r="AA705" i="1"/>
  <c r="AB705" i="1" s="1"/>
  <c r="AA772" i="1"/>
  <c r="AB772" i="1" s="1"/>
  <c r="AA708" i="1"/>
  <c r="AB708" i="1" s="1"/>
  <c r="AA867" i="1"/>
  <c r="AB867" i="1" s="1"/>
  <c r="AA941" i="1"/>
  <c r="AA948" i="1"/>
  <c r="AB948" i="1" s="1"/>
  <c r="AA937" i="1"/>
  <c r="AB937" i="1" s="1"/>
  <c r="AA1316" i="1"/>
  <c r="AC1316" i="1" s="1"/>
  <c r="AE1316" i="1" s="1"/>
  <c r="AA1484" i="1"/>
  <c r="AA963" i="1"/>
  <c r="AB963" i="1" s="1"/>
  <c r="AA1801" i="1"/>
  <c r="AC1801" i="1" s="1"/>
  <c r="AA1541" i="1"/>
  <c r="AB1541" i="1" s="1"/>
  <c r="AA812" i="1"/>
  <c r="AB812" i="1" s="1"/>
  <c r="AA852" i="1"/>
  <c r="AC852" i="1" s="1"/>
  <c r="AE852" i="1" s="1"/>
  <c r="AA692" i="1"/>
  <c r="AC692" i="1" s="1"/>
  <c r="AE692" i="1" s="1"/>
  <c r="AA1074" i="1"/>
  <c r="AA1230" i="1"/>
  <c r="AB1230" i="1" s="1"/>
  <c r="AA1810" i="1"/>
  <c r="AC1810" i="1" s="1"/>
  <c r="AA1491" i="1"/>
  <c r="AB1491" i="1" s="1"/>
  <c r="AA918" i="1"/>
  <c r="AC918" i="1" s="1"/>
  <c r="AE918" i="1" s="1"/>
  <c r="AA1079" i="1"/>
  <c r="AB1079" i="1" s="1"/>
  <c r="AA1112" i="1"/>
  <c r="AA1357" i="1"/>
  <c r="AB1357" i="1" s="1"/>
  <c r="AA1004" i="1"/>
  <c r="AB1004" i="1" s="1"/>
  <c r="AA1198" i="1"/>
  <c r="AB1198" i="1" s="1"/>
  <c r="AA1010" i="1"/>
  <c r="AA697" i="1"/>
  <c r="AB697" i="1" s="1"/>
  <c r="AA731" i="1"/>
  <c r="AB731" i="1" s="1"/>
  <c r="AA682" i="1"/>
  <c r="AC682" i="1" s="1"/>
  <c r="AE682" i="1" s="1"/>
  <c r="AA864" i="1"/>
  <c r="AB864" i="1" s="1"/>
  <c r="AA916" i="1"/>
  <c r="AC916" i="1" s="1"/>
  <c r="AE916" i="1" s="1"/>
  <c r="AA934" i="1"/>
  <c r="AB934" i="1" s="1"/>
  <c r="AA863" i="1"/>
  <c r="AB863" i="1" s="1"/>
  <c r="AA1295" i="1"/>
  <c r="AC1295" i="1" s="1"/>
  <c r="AE1295" i="1" s="1"/>
  <c r="AA1422" i="1"/>
  <c r="AB1422" i="1" s="1"/>
  <c r="AA915" i="1"/>
  <c r="AC915" i="1" s="1"/>
  <c r="AE915" i="1" s="1"/>
  <c r="AA1797" i="1"/>
  <c r="AB1797" i="1" s="1"/>
  <c r="AA1454" i="1"/>
  <c r="AB1454" i="1" s="1"/>
  <c r="AA1401" i="1"/>
  <c r="AC1401" i="1" s="1"/>
  <c r="AE1401" i="1" s="1"/>
  <c r="AA713" i="1"/>
  <c r="AC713" i="1" s="1"/>
  <c r="AE713" i="1" s="1"/>
  <c r="AA1518" i="1"/>
  <c r="AB1518" i="1" s="1"/>
  <c r="AA956" i="1"/>
  <c r="AC956" i="1" s="1"/>
  <c r="AE956" i="1" s="1"/>
  <c r="AA1200" i="1"/>
  <c r="AB1200" i="1" s="1"/>
  <c r="AA1791" i="1"/>
  <c r="AC1791" i="1" s="1"/>
  <c r="AA1442" i="1"/>
  <c r="AB1442" i="1" s="1"/>
  <c r="AA745" i="1"/>
  <c r="AC745" i="1" s="1"/>
  <c r="AE745" i="1" s="1"/>
  <c r="AA1026" i="1"/>
  <c r="AC1026" i="1" s="1"/>
  <c r="AE1026" i="1" s="1"/>
  <c r="AA1024" i="1"/>
  <c r="AC1024" i="1" s="1"/>
  <c r="AE1024" i="1" s="1"/>
  <c r="AA1211" i="1"/>
  <c r="AB1211" i="1" s="1"/>
  <c r="AA1394" i="1"/>
  <c r="AB1394" i="1" s="1"/>
  <c r="AA1013" i="1"/>
  <c r="AC1013" i="1" s="1"/>
  <c r="AE1013" i="1" s="1"/>
  <c r="AA885" i="1"/>
  <c r="AC885" i="1" s="1"/>
  <c r="AE885" i="1" s="1"/>
  <c r="AA800" i="1"/>
  <c r="AC800" i="1" s="1"/>
  <c r="AE800" i="1" s="1"/>
  <c r="AA826" i="1"/>
  <c r="AB826" i="1" s="1"/>
  <c r="AA984" i="1"/>
  <c r="AB984" i="1" s="1"/>
  <c r="AA690" i="1"/>
  <c r="AB690" i="1" s="1"/>
  <c r="AA1096" i="1"/>
  <c r="AB1096" i="1" s="1"/>
  <c r="AA1083" i="1"/>
  <c r="AA774" i="1"/>
  <c r="AB774" i="1" s="1"/>
  <c r="AA1077" i="1"/>
  <c r="AB1077" i="1" s="1"/>
  <c r="AA1306" i="1"/>
  <c r="AB1306" i="1" s="1"/>
  <c r="AA1960" i="1"/>
  <c r="AB1960" i="1" s="1"/>
  <c r="AA1665" i="1"/>
  <c r="AA1283" i="1"/>
  <c r="AC1283" i="1" s="1"/>
  <c r="AE1283" i="1" s="1"/>
  <c r="AA1201" i="1"/>
  <c r="AB1201" i="1" s="1"/>
  <c r="AA1277" i="1"/>
  <c r="AB1277" i="1" s="1"/>
  <c r="AA1298" i="1"/>
  <c r="AA1410" i="1"/>
  <c r="AC1410" i="1" s="1"/>
  <c r="AE1410" i="1" s="1"/>
  <c r="AA754" i="1"/>
  <c r="AB754" i="1" s="1"/>
  <c r="AA1679" i="1"/>
  <c r="AB1679" i="1" s="1"/>
  <c r="AA1328" i="1"/>
  <c r="AB1328" i="1" s="1"/>
  <c r="AA1342" i="1"/>
  <c r="AC1342" i="1" s="1"/>
  <c r="AE1342" i="1" s="1"/>
  <c r="AA1386" i="1"/>
  <c r="AC1386" i="1" s="1"/>
  <c r="AE1386" i="1" s="1"/>
  <c r="AA1255" i="1"/>
  <c r="AB1255" i="1" s="1"/>
  <c r="AA1366" i="1"/>
  <c r="AC1366" i="1" s="1"/>
  <c r="AE1366" i="1" s="1"/>
  <c r="AA779" i="1"/>
  <c r="AB779" i="1" s="1"/>
  <c r="AA808" i="1"/>
  <c r="AA896" i="1"/>
  <c r="AB896" i="1" s="1"/>
  <c r="AA848" i="1"/>
  <c r="AA822" i="1"/>
  <c r="AC822" i="1" s="1"/>
  <c r="AE822" i="1" s="1"/>
  <c r="AA1222" i="1"/>
  <c r="AB1222" i="1" s="1"/>
  <c r="AA1996" i="1"/>
  <c r="AC1996" i="1" s="1"/>
  <c r="AE1996" i="1" s="1"/>
  <c r="AA1749" i="1"/>
  <c r="AB1749" i="1" s="1"/>
  <c r="AA1475" i="1"/>
  <c r="AB1475" i="1" s="1"/>
  <c r="AA1090" i="1"/>
  <c r="AC1090" i="1" s="1"/>
  <c r="AE1090" i="1" s="1"/>
  <c r="AA1075" i="1"/>
  <c r="AC1075" i="1" s="1"/>
  <c r="AE1075" i="1" s="1"/>
  <c r="AA1168" i="1"/>
  <c r="AA1416" i="1"/>
  <c r="AA851" i="1"/>
  <c r="AC851" i="1" s="1"/>
  <c r="AE851" i="1" s="1"/>
  <c r="AA1210" i="1"/>
  <c r="AB1210" i="1" s="1"/>
  <c r="AA1880" i="1"/>
  <c r="AB1880" i="1" s="1"/>
  <c r="AA1574" i="1"/>
  <c r="AB1574" i="1" s="1"/>
  <c r="AA1240" i="1"/>
  <c r="AA1397" i="1"/>
  <c r="AB1397" i="1" s="1"/>
  <c r="AA819" i="1"/>
  <c r="AC819" i="1" s="1"/>
  <c r="AE819" i="1" s="1"/>
  <c r="AA1166" i="1"/>
  <c r="AB1166" i="1" s="1"/>
  <c r="AA1101" i="1"/>
  <c r="AA766" i="1"/>
  <c r="AB766" i="1" s="1"/>
  <c r="AA760" i="1"/>
  <c r="AB760" i="1" s="1"/>
  <c r="AA886" i="1"/>
  <c r="AB886" i="1" s="1"/>
  <c r="AA922" i="1"/>
  <c r="AB922" i="1" s="1"/>
  <c r="AA1561" i="1"/>
  <c r="AC1561" i="1" s="1"/>
  <c r="AA1217" i="1"/>
  <c r="AB1217" i="1" s="1"/>
  <c r="AA1992" i="1"/>
  <c r="AC1992" i="1" s="1"/>
  <c r="AE1992" i="1" s="1"/>
  <c r="AA1741" i="1"/>
  <c r="AC1741" i="1" s="1"/>
  <c r="AA1466" i="1"/>
  <c r="AA1082" i="1"/>
  <c r="AB1082" i="1" s="1"/>
  <c r="AA1048" i="1"/>
  <c r="AC1048" i="1" s="1"/>
  <c r="AE1048" i="1" s="1"/>
  <c r="AA1139" i="1"/>
  <c r="AC1139" i="1" s="1"/>
  <c r="AE1139" i="1" s="1"/>
  <c r="AA1365" i="1"/>
  <c r="AC1365" i="1" s="1"/>
  <c r="AE1365" i="1" s="1"/>
  <c r="AA1567" i="1"/>
  <c r="AB1567" i="1" s="1"/>
  <c r="AA1205" i="1"/>
  <c r="AB1205" i="1" s="1"/>
  <c r="AA1864" i="1"/>
  <c r="AB1864" i="1" s="1"/>
  <c r="AA1547" i="1"/>
  <c r="AB1547" i="1" s="1"/>
  <c r="AA1162" i="1"/>
  <c r="AC1162" i="1" s="1"/>
  <c r="AE1162" i="1" s="1"/>
  <c r="AA1350" i="1"/>
  <c r="AB1350" i="1" s="1"/>
  <c r="AA736" i="1"/>
  <c r="AB736" i="1" s="1"/>
  <c r="AA1158" i="1"/>
  <c r="AC1158" i="1" s="1"/>
  <c r="AE1158" i="1" s="1"/>
  <c r="AA828" i="1"/>
  <c r="AC828" i="1" s="1"/>
  <c r="AE828" i="1" s="1"/>
  <c r="AA1190" i="1"/>
  <c r="AC1190" i="1" s="1"/>
  <c r="AE1190" i="1" s="1"/>
  <c r="AA1434" i="1"/>
  <c r="AA1099" i="1"/>
  <c r="AA1819" i="1"/>
  <c r="AA1539" i="1"/>
  <c r="AC1539" i="1" s="1"/>
  <c r="AA1234" i="1"/>
  <c r="AB1234" i="1" s="1"/>
  <c r="AA1406" i="1"/>
  <c r="AC1406" i="1" s="1"/>
  <c r="AE1406" i="1" s="1"/>
  <c r="AA1060" i="1"/>
  <c r="AC1060" i="1" s="1"/>
  <c r="AE1060" i="1" s="1"/>
  <c r="AA1245" i="1"/>
  <c r="AB1245" i="1" s="1"/>
  <c r="AA1305" i="1"/>
  <c r="AC1305" i="1" s="1"/>
  <c r="AE1305" i="1" s="1"/>
  <c r="AA1142" i="1"/>
  <c r="AC1142" i="1" s="1"/>
  <c r="AE1142" i="1" s="1"/>
  <c r="AA949" i="1"/>
  <c r="AC949" i="1" s="1"/>
  <c r="AE949" i="1" s="1"/>
  <c r="AA1341" i="1"/>
  <c r="AC1341" i="1" s="1"/>
  <c r="AE1341" i="1" s="1"/>
  <c r="AA1164" i="1"/>
  <c r="AC1164" i="1" s="1"/>
  <c r="AE1164" i="1" s="1"/>
  <c r="AA892" i="1"/>
  <c r="AB892" i="1" s="1"/>
  <c r="AA971" i="1"/>
  <c r="AB971" i="1" s="1"/>
  <c r="AA859" i="1"/>
  <c r="AC859" i="1" s="1"/>
  <c r="AE859" i="1" s="1"/>
  <c r="AA878" i="1"/>
  <c r="AB878" i="1" s="1"/>
  <c r="AA675" i="1"/>
  <c r="AC675" i="1" s="1"/>
  <c r="AE675" i="1" s="1"/>
  <c r="AA887" i="1"/>
  <c r="AB887" i="1" s="1"/>
  <c r="AA761" i="1"/>
  <c r="AB761" i="1" s="1"/>
  <c r="AA1080" i="1"/>
  <c r="AA927" i="1"/>
  <c r="AA813" i="1"/>
  <c r="AC813" i="1" s="1"/>
  <c r="AE813" i="1" s="1"/>
  <c r="AA1076" i="1"/>
  <c r="AC1076" i="1" s="1"/>
  <c r="AE1076" i="1" s="1"/>
  <c r="AA906" i="1"/>
  <c r="AC906" i="1" s="1"/>
  <c r="AE906" i="1" s="1"/>
  <c r="AA678" i="1"/>
  <c r="AC678" i="1" s="1"/>
  <c r="AE678" i="1" s="1"/>
  <c r="AA994" i="1"/>
  <c r="AB994" i="1" s="1"/>
  <c r="AA722" i="1"/>
  <c r="AB722" i="1" s="1"/>
  <c r="AA976" i="1"/>
  <c r="AB976" i="1" s="1"/>
  <c r="AA860" i="1"/>
  <c r="AC860" i="1" s="1"/>
  <c r="AE860" i="1" s="1"/>
  <c r="AA755" i="1"/>
  <c r="AB755" i="1" s="1"/>
  <c r="AA1347" i="1"/>
  <c r="AC1347" i="1" s="1"/>
  <c r="AE1347" i="1" s="1"/>
  <c r="AA1115" i="1"/>
  <c r="AA1533" i="1"/>
  <c r="AB1533" i="1" s="1"/>
  <c r="AA1371" i="1"/>
  <c r="AC1371" i="1" s="1"/>
  <c r="AE1371" i="1" s="1"/>
  <c r="AA1155" i="1"/>
  <c r="AC1155" i="1" s="1"/>
  <c r="AE1155" i="1" s="1"/>
  <c r="AA902" i="1"/>
  <c r="AC902" i="1" s="1"/>
  <c r="AE902" i="1" s="1"/>
  <c r="AA1976" i="1"/>
  <c r="AC1976" i="1" s="1"/>
  <c r="AE1976" i="1" s="1"/>
  <c r="AA1845" i="1"/>
  <c r="AB1845" i="1" s="1"/>
  <c r="AA1712" i="1"/>
  <c r="AC1712" i="1" s="1"/>
  <c r="AA1584" i="1"/>
  <c r="AC1584" i="1" s="1"/>
  <c r="AA1449" i="1"/>
  <c r="AC1449" i="1" s="1"/>
  <c r="AA1212" i="1"/>
  <c r="AB1212" i="1" s="1"/>
  <c r="AA921" i="1"/>
  <c r="AB921" i="1" s="1"/>
  <c r="AA1237" i="1"/>
  <c r="AB1237" i="1" s="1"/>
  <c r="AA1006" i="1"/>
  <c r="AB1006" i="1" s="1"/>
  <c r="AA1335" i="1"/>
  <c r="AC1335" i="1" s="1"/>
  <c r="AE1335" i="1" s="1"/>
  <c r="AA1089" i="1"/>
  <c r="AA1544" i="1"/>
  <c r="AA1320" i="1"/>
  <c r="AB1320" i="1" s="1"/>
  <c r="AA1143" i="1"/>
  <c r="AC1143" i="1" s="1"/>
  <c r="AE1143" i="1" s="1"/>
  <c r="AA782" i="1"/>
  <c r="AB782" i="1" s="1"/>
  <c r="AA1393" i="1"/>
  <c r="AA1220" i="1"/>
  <c r="AC1220" i="1" s="1"/>
  <c r="AE1220" i="1" s="1"/>
  <c r="AA1040" i="1"/>
  <c r="AB1040" i="1" s="1"/>
  <c r="AA1913" i="1"/>
  <c r="AB1913" i="1" s="1"/>
  <c r="AA1803" i="1"/>
  <c r="AB1803" i="1" s="1"/>
  <c r="AA1639" i="1"/>
  <c r="AC1639" i="1" s="1"/>
  <c r="AA1526" i="1"/>
  <c r="AB1526" i="1" s="1"/>
  <c r="AA1374" i="1"/>
  <c r="AC1374" i="1" s="1"/>
  <c r="AE1374" i="1" s="1"/>
  <c r="AA1137" i="1"/>
  <c r="AC1137" i="1" s="1"/>
  <c r="AE1137" i="1" s="1"/>
  <c r="AA912" i="1"/>
  <c r="AB912" i="1" s="1"/>
  <c r="AA1359" i="1"/>
  <c r="AC1359" i="1" s="1"/>
  <c r="AE1359" i="1" s="1"/>
  <c r="AA1242" i="1"/>
  <c r="AC1242" i="1" s="1"/>
  <c r="AE1242" i="1" s="1"/>
  <c r="AA977" i="1"/>
  <c r="AA1400" i="1"/>
  <c r="AA1189" i="1"/>
  <c r="AA974" i="1"/>
  <c r="AC974" i="1" s="1"/>
  <c r="AE974" i="1" s="1"/>
  <c r="AA1300" i="1"/>
  <c r="AA1138" i="1"/>
  <c r="AA944" i="1"/>
  <c r="AC944" i="1" s="1"/>
  <c r="AE944" i="1" s="1"/>
  <c r="AA1337" i="1"/>
  <c r="AC1337" i="1" s="1"/>
  <c r="AE1337" i="1" s="1"/>
  <c r="AA1153" i="1"/>
  <c r="AA879" i="1"/>
  <c r="AB879" i="1" s="1"/>
  <c r="AA968" i="1"/>
  <c r="AB968" i="1" s="1"/>
  <c r="AA832" i="1"/>
  <c r="AC832" i="1" s="1"/>
  <c r="AE832" i="1" s="1"/>
  <c r="AA868" i="1"/>
  <c r="AB868" i="1" s="1"/>
  <c r="AA871" i="1"/>
  <c r="AB871" i="1" s="1"/>
  <c r="AA884" i="1"/>
  <c r="AC884" i="1" s="1"/>
  <c r="AE884" i="1" s="1"/>
  <c r="AA756" i="1"/>
  <c r="AC756" i="1" s="1"/>
  <c r="AE756" i="1" s="1"/>
  <c r="AA1072" i="1"/>
  <c r="AA913" i="1"/>
  <c r="AC913" i="1" s="1"/>
  <c r="AE913" i="1" s="1"/>
  <c r="AA809" i="1"/>
  <c r="AC809" i="1" s="1"/>
  <c r="AE809" i="1" s="1"/>
  <c r="AA1047" i="1"/>
  <c r="AC1047" i="1" s="1"/>
  <c r="AE1047" i="1" s="1"/>
  <c r="AA870" i="1"/>
  <c r="AC870" i="1" s="1"/>
  <c r="AE870" i="1" s="1"/>
  <c r="AA671" i="1"/>
  <c r="AA955" i="1"/>
  <c r="AB955" i="1" s="1"/>
  <c r="AA707" i="1"/>
  <c r="AB707" i="1" s="1"/>
  <c r="AA969" i="1"/>
  <c r="AB969" i="1" s="1"/>
  <c r="AA853" i="1"/>
  <c r="AB853" i="1" s="1"/>
  <c r="AA750" i="1"/>
  <c r="AA1326" i="1"/>
  <c r="AC1326" i="1" s="1"/>
  <c r="AE1326" i="1" s="1"/>
  <c r="AA1104" i="1"/>
  <c r="AA1528" i="1"/>
  <c r="AC1528" i="1" s="1"/>
  <c r="AA1351" i="1"/>
  <c r="AA1145" i="1"/>
  <c r="AB1145" i="1" s="1"/>
  <c r="AA837" i="1"/>
  <c r="AB837" i="1" s="1"/>
  <c r="AA1972" i="1"/>
  <c r="AB1972" i="1" s="1"/>
  <c r="AA1837" i="1"/>
  <c r="AC1837" i="1" s="1"/>
  <c r="AA1701" i="1"/>
  <c r="AC1701" i="1" s="1"/>
  <c r="AA1580" i="1"/>
  <c r="AA1445" i="1"/>
  <c r="AC1445" i="1" s="1"/>
  <c r="AA1206" i="1"/>
  <c r="AB1206" i="1" s="1"/>
  <c r="AA889" i="1"/>
  <c r="AB889" i="1" s="1"/>
  <c r="AA1221" i="1"/>
  <c r="AA932" i="1"/>
  <c r="AC932" i="1" s="1"/>
  <c r="AE932" i="1" s="1"/>
  <c r="AA1330" i="1"/>
  <c r="AC1330" i="1" s="1"/>
  <c r="AE1330" i="1" s="1"/>
  <c r="AA1068" i="1"/>
  <c r="AA1522" i="1"/>
  <c r="AC1522" i="1" s="1"/>
  <c r="AA1314" i="1"/>
  <c r="AB1314" i="1" s="1"/>
  <c r="AA1124" i="1"/>
  <c r="AA721" i="1"/>
  <c r="AC721" i="1" s="1"/>
  <c r="AE721" i="1" s="1"/>
  <c r="AA1389" i="1"/>
  <c r="AB1389" i="1" s="1"/>
  <c r="AA1215" i="1"/>
  <c r="AA1034" i="1"/>
  <c r="AC1034" i="1" s="1"/>
  <c r="AE1034" i="1" s="1"/>
  <c r="AA1892" i="1"/>
  <c r="AA1795" i="1"/>
  <c r="AB1795" i="1" s="1"/>
  <c r="AA1635" i="1"/>
  <c r="AC1635" i="1" s="1"/>
  <c r="AA1521" i="1"/>
  <c r="AA1364" i="1"/>
  <c r="AC1364" i="1" s="1"/>
  <c r="AE1364" i="1" s="1"/>
  <c r="AA1128" i="1"/>
  <c r="AC1128" i="1" s="1"/>
  <c r="AE1128" i="1" s="1"/>
  <c r="AA833" i="1"/>
  <c r="AB833" i="1" s="1"/>
  <c r="AA1355" i="1"/>
  <c r="AB1355" i="1" s="1"/>
  <c r="AA1238" i="1"/>
  <c r="AB1238" i="1" s="1"/>
  <c r="AA965" i="1"/>
  <c r="AB965" i="1" s="1"/>
  <c r="AA1395" i="1"/>
  <c r="AB1395" i="1" s="1"/>
  <c r="AA1175" i="1"/>
  <c r="AA947" i="1"/>
  <c r="AC947" i="1" s="1"/>
  <c r="AE947" i="1" s="1"/>
  <c r="AA855" i="1"/>
  <c r="AB855" i="1" s="1"/>
  <c r="AA1399" i="1"/>
  <c r="AC1399" i="1" s="1"/>
  <c r="AE1399" i="1" s="1"/>
  <c r="AA1235" i="1"/>
  <c r="AA1070" i="1"/>
  <c r="AB1070" i="1" s="1"/>
  <c r="AA824" i="1"/>
  <c r="AC824" i="1" s="1"/>
  <c r="AE824" i="1" s="1"/>
  <c r="AA1268" i="1"/>
  <c r="AB1268" i="1" s="1"/>
  <c r="AA1091" i="1"/>
  <c r="AB1091" i="1" s="1"/>
  <c r="AA1049" i="1"/>
  <c r="AA911" i="1"/>
  <c r="AB911" i="1" s="1"/>
  <c r="AA768" i="1"/>
  <c r="AC768" i="1" s="1"/>
  <c r="AE768" i="1" s="1"/>
  <c r="AA827" i="1"/>
  <c r="AC827" i="1" s="1"/>
  <c r="AE827" i="1" s="1"/>
  <c r="AA804" i="1"/>
  <c r="AA846" i="1"/>
  <c r="AA735" i="1"/>
  <c r="AA1041" i="1"/>
  <c r="AB1041" i="1" s="1"/>
  <c r="AA890" i="1"/>
  <c r="AB890" i="1" s="1"/>
  <c r="AA752" i="1"/>
  <c r="AC752" i="1" s="1"/>
  <c r="AE752" i="1" s="1"/>
  <c r="AA1012" i="1"/>
  <c r="AA821" i="1"/>
  <c r="AB821" i="1" s="1"/>
  <c r="AA1061" i="1"/>
  <c r="AA920" i="1"/>
  <c r="AB920" i="1" s="1"/>
  <c r="AA1054" i="1"/>
  <c r="AB1054" i="1" s="1"/>
  <c r="AA926" i="1"/>
  <c r="AB926" i="1" s="1"/>
  <c r="AA802" i="1"/>
  <c r="AB802" i="1" s="1"/>
  <c r="AA681" i="1"/>
  <c r="AB681" i="1" s="1"/>
  <c r="AA1279" i="1"/>
  <c r="AB1279" i="1" s="1"/>
  <c r="AA1031" i="1"/>
  <c r="AB1031" i="1" s="1"/>
  <c r="AA1480" i="1"/>
  <c r="AB1480" i="1" s="1"/>
  <c r="AA1257" i="1"/>
  <c r="AA1036" i="1"/>
  <c r="AC1036" i="1" s="1"/>
  <c r="AE1036" i="1" s="1"/>
  <c r="AA741" i="1"/>
  <c r="AA1939" i="1"/>
  <c r="AB1939" i="1" s="1"/>
  <c r="AA1785" i="1"/>
  <c r="AC1785" i="1" s="1"/>
  <c r="AA1661" i="1"/>
  <c r="AB1661" i="1" s="1"/>
  <c r="AA1523" i="1"/>
  <c r="AA1336" i="1"/>
  <c r="AC1336" i="1" s="1"/>
  <c r="AE1336" i="1" s="1"/>
  <c r="AA1169" i="1"/>
  <c r="AA1356" i="1"/>
  <c r="AC1356" i="1" s="1"/>
  <c r="AE1356" i="1" s="1"/>
  <c r="AA1134" i="1"/>
  <c r="AB1134" i="1" s="1"/>
  <c r="AA844" i="1"/>
  <c r="AB844" i="1" s="1"/>
  <c r="AA1262" i="1"/>
  <c r="AC1262" i="1" s="1"/>
  <c r="AE1262" i="1" s="1"/>
  <c r="AA981" i="1"/>
  <c r="AB981" i="1" s="1"/>
  <c r="AA1478" i="1"/>
  <c r="AA1246" i="1"/>
  <c r="AB1246" i="1" s="1"/>
  <c r="AA1059" i="1"/>
  <c r="AC1059" i="1" s="1"/>
  <c r="AE1059" i="1" s="1"/>
  <c r="AA1496" i="1"/>
  <c r="AB1496" i="1" s="1"/>
  <c r="AA1339" i="1"/>
  <c r="AA1179" i="1"/>
  <c r="AA691" i="1"/>
  <c r="AC691" i="1" s="1"/>
  <c r="AE691" i="1" s="1"/>
  <c r="AA1847" i="1"/>
  <c r="AA1731" i="1"/>
  <c r="AB1731" i="1" s="1"/>
  <c r="AA1570" i="1"/>
  <c r="AB1570" i="1" s="1"/>
  <c r="AA1482" i="1"/>
  <c r="AC1482" i="1" s="1"/>
  <c r="AA1303" i="1"/>
  <c r="AC1303" i="1" s="1"/>
  <c r="AE1303" i="1" s="1"/>
  <c r="AA985" i="1"/>
  <c r="AB985" i="1" s="1"/>
  <c r="AA1436" i="1"/>
  <c r="AA1327" i="1"/>
  <c r="AA1146" i="1"/>
  <c r="AA710" i="1"/>
  <c r="AC710" i="1" s="1"/>
  <c r="AE710" i="1" s="1"/>
  <c r="AA1362" i="1"/>
  <c r="AB1362" i="1" s="1"/>
  <c r="AA1144" i="1"/>
  <c r="AA733" i="1"/>
  <c r="AC733" i="1" s="1"/>
  <c r="AE733" i="1" s="1"/>
  <c r="AA1387" i="1"/>
  <c r="AC1387" i="1" s="1"/>
  <c r="AE1387" i="1" s="1"/>
  <c r="AA1231" i="1"/>
  <c r="AB1231" i="1" s="1"/>
  <c r="AA1064" i="1"/>
  <c r="AC1064" i="1" s="1"/>
  <c r="AE1064" i="1" s="1"/>
  <c r="AA759" i="1"/>
  <c r="AA1260" i="1"/>
  <c r="AC1260" i="1" s="1"/>
  <c r="AE1260" i="1" s="1"/>
  <c r="AA1069" i="1"/>
  <c r="AA1039" i="1"/>
  <c r="AB1039" i="1" s="1"/>
  <c r="AA908" i="1"/>
  <c r="AC908" i="1" s="1"/>
  <c r="AE908" i="1" s="1"/>
  <c r="AA758" i="1"/>
  <c r="AC758" i="1" s="1"/>
  <c r="AE758" i="1" s="1"/>
  <c r="AA814" i="1"/>
  <c r="AB814" i="1" s="1"/>
  <c r="AA789" i="1"/>
  <c r="AA842" i="1"/>
  <c r="AC842" i="1" s="1"/>
  <c r="AE842" i="1" s="1"/>
  <c r="AA723" i="1"/>
  <c r="AA1002" i="1"/>
  <c r="AC1002" i="1" s="1"/>
  <c r="AE1002" i="1" s="1"/>
  <c r="AA880" i="1"/>
  <c r="AB880" i="1" s="1"/>
  <c r="AA730" i="1"/>
  <c r="AA991" i="1"/>
  <c r="AC991" i="1" s="1"/>
  <c r="AE991" i="1" s="1"/>
  <c r="AA816" i="1"/>
  <c r="AA1051" i="1"/>
  <c r="AB1051" i="1" s="1"/>
  <c r="AA883" i="1"/>
  <c r="AB883" i="1" s="1"/>
  <c r="AA1033" i="1"/>
  <c r="AB1033" i="1" s="1"/>
  <c r="AA909" i="1"/>
  <c r="AB909" i="1" s="1"/>
  <c r="AA797" i="1"/>
  <c r="AB797" i="1" s="1"/>
  <c r="AA753" i="1"/>
  <c r="AB753" i="1" s="1"/>
  <c r="AA1263" i="1"/>
  <c r="AC1263" i="1" s="1"/>
  <c r="AE1263" i="1" s="1"/>
  <c r="AA946" i="1"/>
  <c r="AC946" i="1" s="1"/>
  <c r="AE946" i="1" s="1"/>
  <c r="AA1463" i="1"/>
  <c r="AB1463" i="1" s="1"/>
  <c r="AA1252" i="1"/>
  <c r="AB1252" i="1" s="1"/>
  <c r="AA995" i="1"/>
  <c r="AB995" i="1" s="1"/>
  <c r="AA714" i="1"/>
  <c r="AA1931" i="1"/>
  <c r="AB1931" i="1" s="1"/>
  <c r="AA1765" i="1"/>
  <c r="AB1765" i="1" s="1"/>
  <c r="AA1637" i="1"/>
  <c r="AB1637" i="1" s="1"/>
  <c r="AA1519" i="1"/>
  <c r="AB1519" i="1" s="1"/>
  <c r="AA1315" i="1"/>
  <c r="AA1114" i="1"/>
  <c r="AA1325" i="1"/>
  <c r="AB1325" i="1" s="1"/>
  <c r="AA1120" i="1"/>
  <c r="AA820" i="1"/>
  <c r="AC820" i="1" s="1"/>
  <c r="AE820" i="1" s="1"/>
  <c r="AA1216" i="1"/>
  <c r="AC1216" i="1" s="1"/>
  <c r="AE1216" i="1" s="1"/>
  <c r="AA950" i="1"/>
  <c r="AC950" i="1" s="1"/>
  <c r="AE950" i="1" s="1"/>
  <c r="AA1465" i="1"/>
  <c r="AB1465" i="1" s="1"/>
  <c r="AA1241" i="1"/>
  <c r="AB1241" i="1" s="1"/>
  <c r="AA986" i="1"/>
  <c r="AB986" i="1" s="1"/>
  <c r="AA1487" i="1"/>
  <c r="AB1487" i="1" s="1"/>
  <c r="AA1334" i="1"/>
  <c r="AA1173" i="1"/>
  <c r="AC1173" i="1" s="1"/>
  <c r="AE1173" i="1" s="1"/>
  <c r="AA1994" i="1"/>
  <c r="AA1839" i="1"/>
  <c r="AC1839" i="1" s="1"/>
  <c r="AA1727" i="1"/>
  <c r="AB1727" i="1" s="1"/>
  <c r="AA1563" i="1"/>
  <c r="AC1563" i="1" s="1"/>
  <c r="AA1457" i="1"/>
  <c r="AC1457" i="1" s="1"/>
  <c r="AA1297" i="1"/>
  <c r="AA979" i="1"/>
  <c r="AB979" i="1" s="1"/>
  <c r="AA1432" i="1"/>
  <c r="AC1432" i="1" s="1"/>
  <c r="AA1319" i="1"/>
  <c r="AA1133" i="1"/>
  <c r="AB1133" i="1" s="1"/>
  <c r="AA1495" i="1"/>
  <c r="AC1495" i="1" s="1"/>
  <c r="AA1317" i="1"/>
  <c r="AB1317" i="1" s="1"/>
  <c r="AA1140" i="1"/>
  <c r="AC1140" i="1" s="1"/>
  <c r="AE1140" i="1" s="1"/>
  <c r="AA724" i="1"/>
  <c r="AA1372" i="1"/>
  <c r="AB1372" i="1" s="1"/>
  <c r="AA1227" i="1"/>
  <c r="AA1043" i="1"/>
  <c r="AB1043" i="1" s="1"/>
  <c r="AA677" i="1"/>
  <c r="AB677" i="1" s="1"/>
  <c r="AA1218" i="1"/>
  <c r="AB1218" i="1" s="1"/>
  <c r="AA1028" i="1"/>
  <c r="AB1028" i="1" s="1"/>
  <c r="AA1032" i="1"/>
  <c r="AC1032" i="1" s="1"/>
  <c r="AE1032" i="1" s="1"/>
  <c r="AA898" i="1"/>
  <c r="AC898" i="1" s="1"/>
  <c r="AE898" i="1" s="1"/>
  <c r="AA740" i="1"/>
  <c r="AB740" i="1" s="1"/>
  <c r="AA810" i="1"/>
  <c r="AC810" i="1" s="1"/>
  <c r="AE810" i="1" s="1"/>
  <c r="AA780" i="1"/>
  <c r="AB780" i="1" s="1"/>
  <c r="AA831" i="1"/>
  <c r="AB831" i="1" s="1"/>
  <c r="AA712" i="1"/>
  <c r="AB712" i="1" s="1"/>
  <c r="AA987" i="1"/>
  <c r="AB987" i="1" s="1"/>
  <c r="AA877" i="1"/>
  <c r="AB877" i="1" s="1"/>
  <c r="AA718" i="1"/>
  <c r="AB718" i="1" s="1"/>
  <c r="AA966" i="1"/>
  <c r="AB966" i="1" s="1"/>
  <c r="AA788" i="1"/>
  <c r="AC788" i="1" s="1"/>
  <c r="AE788" i="1" s="1"/>
  <c r="AA1030" i="1"/>
  <c r="AB1030" i="1" s="1"/>
  <c r="AA857" i="1"/>
  <c r="AB857" i="1" s="1"/>
  <c r="AA1022" i="1"/>
  <c r="AB1022" i="1" s="1"/>
  <c r="AA899" i="1"/>
  <c r="AB899" i="1" s="1"/>
  <c r="AA792" i="1"/>
  <c r="AC792" i="1" s="1"/>
  <c r="AE792" i="1" s="1"/>
  <c r="AA796" i="1"/>
  <c r="AC796" i="1" s="1"/>
  <c r="AE796" i="1" s="1"/>
  <c r="AA1248" i="1"/>
  <c r="AB1248" i="1" s="1"/>
  <c r="AA910" i="1"/>
  <c r="AC910" i="1" s="1"/>
  <c r="AE910" i="1" s="1"/>
  <c r="AA1440" i="1"/>
  <c r="AB1440" i="1" s="1"/>
  <c r="AA1232" i="1"/>
  <c r="AC1232" i="1" s="1"/>
  <c r="AE1232" i="1" s="1"/>
  <c r="AA988" i="1"/>
  <c r="AC988" i="1" s="1"/>
  <c r="AE988" i="1" s="1"/>
  <c r="AA2000" i="1"/>
  <c r="AC2000" i="1" s="1"/>
  <c r="AE2000" i="1" s="1"/>
  <c r="AA1910" i="1"/>
  <c r="AB1910" i="1" s="1"/>
  <c r="AA1761" i="1"/>
  <c r="AC1761" i="1" s="1"/>
  <c r="AA1629" i="1"/>
  <c r="AC1629" i="1" s="1"/>
  <c r="AA1514" i="1"/>
  <c r="AA1311" i="1"/>
  <c r="AB1311" i="1" s="1"/>
  <c r="AA1095" i="1"/>
  <c r="AC1095" i="1" s="1"/>
  <c r="AE1095" i="1" s="1"/>
  <c r="AA1299" i="1"/>
  <c r="AC1299" i="1" s="1"/>
  <c r="AE1299" i="1" s="1"/>
  <c r="AA1108" i="1"/>
  <c r="AB1108" i="1" s="1"/>
  <c r="AA801" i="1"/>
  <c r="AA1174" i="1"/>
  <c r="AA901" i="1"/>
  <c r="AB901" i="1" s="1"/>
  <c r="AA1453" i="1"/>
  <c r="AC1453" i="1" s="1"/>
  <c r="AA1225" i="1"/>
  <c r="AB1225" i="1" s="1"/>
  <c r="AA961" i="1"/>
  <c r="AB961" i="1" s="1"/>
  <c r="AA1473" i="1"/>
  <c r="AB1473" i="1" s="1"/>
  <c r="AA1324" i="1"/>
  <c r="AB1324" i="1" s="1"/>
  <c r="AA1148" i="1"/>
  <c r="AC1148" i="1" s="1"/>
  <c r="AE1148" i="1" s="1"/>
  <c r="AA1958" i="1"/>
  <c r="AA1835" i="1"/>
  <c r="AC1835" i="1" s="1"/>
  <c r="AA1718" i="1"/>
  <c r="AB1718" i="1" s="1"/>
  <c r="AA1559" i="1"/>
  <c r="AC1559" i="1" s="1"/>
  <c r="AA1452" i="1"/>
  <c r="AC1452" i="1" s="1"/>
  <c r="AA1250" i="1"/>
  <c r="AB1250" i="1" s="1"/>
  <c r="AA972" i="1"/>
  <c r="AB972" i="1" s="1"/>
  <c r="AA1415" i="1"/>
  <c r="AA1275" i="1"/>
  <c r="AC1275" i="1" s="1"/>
  <c r="AE1275" i="1" s="1"/>
  <c r="AA1125" i="1"/>
  <c r="AB1125" i="1" s="1"/>
  <c r="AA1455" i="1"/>
  <c r="AC1455" i="1" s="1"/>
  <c r="AA1293" i="1"/>
  <c r="AC1293" i="1" s="1"/>
  <c r="AE1293" i="1" s="1"/>
  <c r="AA1135" i="1"/>
  <c r="AA676" i="1"/>
  <c r="AA1353" i="1"/>
  <c r="AA1154" i="1"/>
  <c r="AC1154" i="1" s="1"/>
  <c r="AE1154" i="1" s="1"/>
  <c r="AA999" i="1"/>
  <c r="AA1375" i="1"/>
  <c r="AB1375" i="1" s="1"/>
  <c r="AA1195" i="1"/>
  <c r="AC1195" i="1" s="1"/>
  <c r="AE1195" i="1" s="1"/>
  <c r="AA938" i="1"/>
  <c r="AC938" i="1" s="1"/>
  <c r="AE938" i="1" s="1"/>
  <c r="AA996" i="1"/>
  <c r="AB996" i="1" s="1"/>
  <c r="AA872" i="1"/>
  <c r="AC872" i="1" s="1"/>
  <c r="AE872" i="1" s="1"/>
  <c r="AA888" i="1"/>
  <c r="AC888" i="1" s="1"/>
  <c r="AE888" i="1" s="1"/>
  <c r="AA748" i="1"/>
  <c r="AC748" i="1" s="1"/>
  <c r="AE748" i="1" s="1"/>
  <c r="AA679" i="1"/>
  <c r="AC679" i="1" s="1"/>
  <c r="AE679" i="1" s="1"/>
  <c r="AA794" i="1"/>
  <c r="AA1097" i="1"/>
  <c r="AB1097" i="1" s="1"/>
  <c r="AA962" i="1"/>
  <c r="AB962" i="1" s="1"/>
  <c r="AA850" i="1"/>
  <c r="AC850" i="1" s="1"/>
  <c r="AE850" i="1" s="1"/>
  <c r="AA1092" i="1"/>
  <c r="AA931" i="1"/>
  <c r="AB931" i="1" s="1"/>
  <c r="AA711" i="1"/>
  <c r="AA1005" i="1"/>
  <c r="AB1005" i="1" s="1"/>
  <c r="AA742" i="1"/>
  <c r="AB742" i="1" s="1"/>
  <c r="AA983" i="1"/>
  <c r="AB983" i="1" s="1"/>
  <c r="AA873" i="1"/>
  <c r="AB873" i="1" s="1"/>
  <c r="AA770" i="1"/>
  <c r="AB770" i="1" s="1"/>
  <c r="AA1377" i="1"/>
  <c r="AC1377" i="1" s="1"/>
  <c r="AE1377" i="1" s="1"/>
  <c r="AA1165" i="1"/>
  <c r="AA1553" i="1"/>
  <c r="AA1407" i="1"/>
  <c r="AA1192" i="1"/>
  <c r="AA939" i="1"/>
  <c r="AC939" i="1" s="1"/>
  <c r="AE939" i="1" s="1"/>
  <c r="AA1984" i="1"/>
  <c r="AA1878" i="1"/>
  <c r="AB1878" i="1" s="1"/>
  <c r="AA1737" i="1"/>
  <c r="AA1596" i="1"/>
  <c r="AA1459" i="1"/>
  <c r="AB1459" i="1" s="1"/>
  <c r="AA1278" i="1"/>
  <c r="AA1042" i="1"/>
  <c r="AB1042" i="1" s="1"/>
  <c r="AA1256" i="1"/>
  <c r="AA1017" i="1"/>
  <c r="AB1017" i="1" s="1"/>
  <c r="AA1345" i="1"/>
  <c r="AC1345" i="1" s="1"/>
  <c r="AE1345" i="1" s="1"/>
  <c r="AA1129" i="1"/>
  <c r="AC1129" i="1" s="1"/>
  <c r="AE1129" i="1" s="1"/>
  <c r="AA791" i="1"/>
  <c r="AA1405" i="1"/>
  <c r="AB1405" i="1" s="1"/>
  <c r="AA1185" i="1"/>
  <c r="AC1185" i="1" s="1"/>
  <c r="AE1185" i="1" s="1"/>
  <c r="AA907" i="1"/>
  <c r="AB907" i="1" s="1"/>
  <c r="AA1429" i="1"/>
  <c r="AB1429" i="1" s="1"/>
  <c r="AA1271" i="1"/>
  <c r="AB1271" i="1" s="1"/>
  <c r="AA1094" i="1"/>
  <c r="AC1094" i="1" s="1"/>
  <c r="AE1094" i="1" s="1"/>
  <c r="AA1921" i="1"/>
  <c r="AB1921" i="1" s="1"/>
  <c r="AA1814" i="1"/>
  <c r="AB1814" i="1" s="1"/>
  <c r="AA1691" i="1"/>
  <c r="AC1691" i="1" s="1"/>
  <c r="AA1535" i="1"/>
  <c r="AB1535" i="1" s="1"/>
  <c r="AA1424" i="1"/>
  <c r="AB1424" i="1" s="1"/>
  <c r="AA1167" i="1"/>
  <c r="AB1167" i="1" s="1"/>
  <c r="AA929" i="1"/>
  <c r="AA1402" i="1"/>
  <c r="AC1402" i="1" s="1"/>
  <c r="AE1402" i="1" s="1"/>
  <c r="AA1261" i="1"/>
  <c r="AA1055" i="1"/>
  <c r="AB1055" i="1" s="1"/>
  <c r="AA1413" i="1"/>
  <c r="AB1413" i="1" s="1"/>
  <c r="AA1236" i="1"/>
  <c r="AA869" i="1"/>
  <c r="AA891" i="1"/>
  <c r="AA953" i="1"/>
  <c r="AA1014" i="1"/>
  <c r="AA1045" i="1"/>
  <c r="AA1065" i="1"/>
  <c r="AA1132" i="1"/>
  <c r="AA1178" i="1"/>
  <c r="AA1194" i="1"/>
  <c r="AA1204" i="1"/>
  <c r="AA1213" i="1"/>
  <c r="AA1239" i="1"/>
  <c r="AA1249" i="1"/>
  <c r="AA1258" i="1"/>
  <c r="AA1427" i="1"/>
  <c r="AA1435" i="1"/>
  <c r="AA1508" i="1"/>
  <c r="AA1515" i="1"/>
  <c r="AA1538" i="1"/>
  <c r="AA1550" i="1"/>
  <c r="AA1556" i="1"/>
  <c r="AA1569" i="1"/>
  <c r="AA1581" i="1"/>
  <c r="AA1586" i="1"/>
  <c r="AA1598" i="1"/>
  <c r="AA1609" i="1"/>
  <c r="AA1614" i="1"/>
  <c r="AA1619" i="1"/>
  <c r="AA1624" i="1"/>
  <c r="AA1651" i="1"/>
  <c r="AA1662" i="1"/>
  <c r="AA1672" i="1"/>
  <c r="AA1677" i="1"/>
  <c r="AA1683" i="1"/>
  <c r="AA1687" i="1"/>
  <c r="AA1693" i="1"/>
  <c r="AA1698" i="1"/>
  <c r="AA1704" i="1"/>
  <c r="AA1721" i="1"/>
  <c r="AA1726" i="1"/>
  <c r="AA1739" i="1"/>
  <c r="AA1773" i="1"/>
  <c r="AA1784" i="1"/>
  <c r="AA1829" i="1"/>
  <c r="AA1840" i="1"/>
  <c r="AA1851" i="1"/>
  <c r="AA1860" i="1"/>
  <c r="AA1865" i="1"/>
  <c r="AA1875" i="1"/>
  <c r="AA1881" i="1"/>
  <c r="AA1897" i="1"/>
  <c r="AA1919" i="1"/>
  <c r="AA1981" i="1"/>
  <c r="AA2004" i="1"/>
  <c r="AA2018" i="1"/>
  <c r="AA2032" i="1"/>
  <c r="AA2040" i="1"/>
  <c r="AA2045" i="1"/>
  <c r="AA2049" i="1"/>
  <c r="AA2057" i="1"/>
  <c r="AA2061" i="1"/>
  <c r="AA1106" i="1"/>
  <c r="AA1141" i="1"/>
  <c r="AA1171" i="1"/>
  <c r="AA1223" i="1"/>
  <c r="AA1296" i="1"/>
  <c r="AA1313" i="1"/>
  <c r="AA1322" i="1"/>
  <c r="AA1348" i="1"/>
  <c r="AA1403" i="1"/>
  <c r="AA1451" i="1"/>
  <c r="AA1460" i="1"/>
  <c r="AA1467" i="1"/>
  <c r="AA1488" i="1"/>
  <c r="AA1524" i="1"/>
  <c r="AA1545" i="1"/>
  <c r="AA1564" i="1"/>
  <c r="AA1592" i="1"/>
  <c r="AA1604" i="1"/>
  <c r="AA1631" i="1"/>
  <c r="AA1647" i="1"/>
  <c r="AA1657" i="1"/>
  <c r="AA1668" i="1"/>
  <c r="AA1710" i="1"/>
  <c r="AA1715" i="1"/>
  <c r="AA1744" i="1"/>
  <c r="AA1750" i="1"/>
  <c r="AA1755" i="1"/>
  <c r="AA1768" i="1"/>
  <c r="AA1798" i="1"/>
  <c r="AA1804" i="1"/>
  <c r="AA1808" i="1"/>
  <c r="AA1834" i="1"/>
  <c r="AA1846" i="1"/>
  <c r="AA1856" i="1"/>
  <c r="AA1870" i="1"/>
  <c r="AA1902" i="1"/>
  <c r="AA1914" i="1"/>
  <c r="AA1932" i="1"/>
  <c r="AA1937" i="1"/>
  <c r="AA1959" i="1"/>
  <c r="AA1965" i="1"/>
  <c r="AA1970" i="1"/>
  <c r="AA1975" i="1"/>
  <c r="AA1991" i="1"/>
  <c r="AA1998" i="1"/>
  <c r="AA2009" i="1"/>
  <c r="AA2023" i="1"/>
  <c r="AA2027" i="1"/>
  <c r="AA2053" i="1"/>
  <c r="AA815" i="1"/>
  <c r="AA935" i="1"/>
  <c r="AA954" i="1"/>
  <c r="AA1025" i="1"/>
  <c r="AA1057" i="1"/>
  <c r="AA1098" i="1"/>
  <c r="AA1116" i="1"/>
  <c r="AA1152" i="1"/>
  <c r="AA1161" i="1"/>
  <c r="AA1259" i="1"/>
  <c r="AA1269" i="1"/>
  <c r="AA1332" i="1"/>
  <c r="AA1358" i="1"/>
  <c r="AA1421" i="1"/>
  <c r="AA1428" i="1"/>
  <c r="AA1474" i="1"/>
  <c r="AA1481" i="1"/>
  <c r="AA1503" i="1"/>
  <c r="AA1516" i="1"/>
  <c r="AA1532" i="1"/>
  <c r="AA1551" i="1"/>
  <c r="AA1576" i="1"/>
  <c r="AA1587" i="1"/>
  <c r="AA1615" i="1"/>
  <c r="AA1620" i="1"/>
  <c r="AA1625" i="1"/>
  <c r="AA1638" i="1"/>
  <c r="AA1643" i="1"/>
  <c r="AA1663" i="1"/>
  <c r="AA1673" i="1"/>
  <c r="AA1694" i="1"/>
  <c r="AA1705" i="1"/>
  <c r="AA1722" i="1"/>
  <c r="AA1733" i="1"/>
  <c r="AA1762" i="1"/>
  <c r="AA1774" i="1"/>
  <c r="AA1779" i="1"/>
  <c r="AA1792" i="1"/>
  <c r="AA1813" i="1"/>
  <c r="AA1820" i="1"/>
  <c r="AA1825" i="1"/>
  <c r="AA1882" i="1"/>
  <c r="AA1888" i="1"/>
  <c r="AA1908" i="1"/>
  <c r="AA1920" i="1"/>
  <c r="AA1926" i="1"/>
  <c r="AA1944" i="1"/>
  <c r="AA1949" i="1"/>
  <c r="AA1954" i="1"/>
  <c r="AA1987" i="1"/>
  <c r="AA2014" i="1"/>
  <c r="AA2019" i="1"/>
  <c r="AA2036" i="1"/>
  <c r="AA2041" i="1"/>
  <c r="AA2046" i="1"/>
  <c r="AA2058" i="1"/>
  <c r="AA737" i="1"/>
  <c r="AA964" i="1"/>
  <c r="AA1007" i="1"/>
  <c r="AA1078" i="1"/>
  <c r="AA1172" i="1"/>
  <c r="AA1188" i="1"/>
  <c r="AA1224" i="1"/>
  <c r="AA1280" i="1"/>
  <c r="AA1307" i="1"/>
  <c r="AA1368" i="1"/>
  <c r="AA1404" i="1"/>
  <c r="AA1414" i="1"/>
  <c r="AA1437" i="1"/>
  <c r="AA1468" i="1"/>
  <c r="AA1489" i="1"/>
  <c r="AA1497" i="1"/>
  <c r="AA1510" i="1"/>
  <c r="AA1525" i="1"/>
  <c r="AA1546" i="1"/>
  <c r="AA1558" i="1"/>
  <c r="AA1571" i="1"/>
  <c r="AA1582" i="1"/>
  <c r="AA1610" i="1"/>
  <c r="AA1652" i="1"/>
  <c r="AA1669" i="1"/>
  <c r="AA1678" i="1"/>
  <c r="AA1684" i="1"/>
  <c r="AA1700" i="1"/>
  <c r="AA1745" i="1"/>
  <c r="AA1751" i="1"/>
  <c r="AA1756" i="1"/>
  <c r="AA1769" i="1"/>
  <c r="AA1786" i="1"/>
  <c r="AA1799" i="1"/>
  <c r="AA1830" i="1"/>
  <c r="AA1841" i="1"/>
  <c r="AA1852" i="1"/>
  <c r="AA1861" i="1"/>
  <c r="AA1866" i="1"/>
  <c r="AA1871" i="1"/>
  <c r="AA1876" i="1"/>
  <c r="AA1898" i="1"/>
  <c r="AA1903" i="1"/>
  <c r="AA1938" i="1"/>
  <c r="AA1966" i="1"/>
  <c r="AA1971" i="1"/>
  <c r="AA1982" i="1"/>
  <c r="AA1999" i="1"/>
  <c r="AA2005" i="1"/>
  <c r="AA2010" i="1"/>
  <c r="AA2024" i="1"/>
  <c r="AA2028" i="1"/>
  <c r="AA2033" i="1"/>
  <c r="AA840" i="1"/>
  <c r="AA905" i="1"/>
  <c r="AA1038" i="1"/>
  <c r="AA1127" i="1"/>
  <c r="AA1207" i="1"/>
  <c r="AA1233" i="1"/>
  <c r="AA1323" i="1"/>
  <c r="AA1378" i="1"/>
  <c r="AA1396" i="1"/>
  <c r="AA1461" i="1"/>
  <c r="AA1504" i="1"/>
  <c r="AA1517" i="1"/>
  <c r="AA1540" i="1"/>
  <c r="AA1552" i="1"/>
  <c r="AA1565" i="1"/>
  <c r="AA1593" i="1"/>
  <c r="AA1600" i="1"/>
  <c r="AA1621" i="1"/>
  <c r="AA1626" i="1"/>
  <c r="AA1632" i="1"/>
  <c r="AA1648" i="1"/>
  <c r="AA1658" i="1"/>
  <c r="AA1664" i="1"/>
  <c r="AA1706" i="1"/>
  <c r="AA1711" i="1"/>
  <c r="AA1717" i="1"/>
  <c r="AA1723" i="1"/>
  <c r="AA1728" i="1"/>
  <c r="AA1734" i="1"/>
  <c r="AA1740" i="1"/>
  <c r="AA1780" i="1"/>
  <c r="AA1805" i="1"/>
  <c r="AA1809" i="1"/>
  <c r="AA1821" i="1"/>
  <c r="AA1826" i="1"/>
  <c r="AA1857" i="1"/>
  <c r="AA1893" i="1"/>
  <c r="AA1909" i="1"/>
  <c r="AA1915" i="1"/>
  <c r="AA1927" i="1"/>
  <c r="AA1933" i="1"/>
  <c r="AA1961" i="1"/>
  <c r="AA1977" i="1"/>
  <c r="AA1993" i="1"/>
  <c r="AA2015" i="1"/>
  <c r="AA2037" i="1"/>
  <c r="AA2050" i="1"/>
  <c r="AA978" i="1"/>
  <c r="AA1009" i="1"/>
  <c r="AA1110" i="1"/>
  <c r="AA1136" i="1"/>
  <c r="AA1208" i="1"/>
  <c r="AA1244" i="1"/>
  <c r="AA1291" i="1"/>
  <c r="AA1343" i="1"/>
  <c r="AA1352" i="1"/>
  <c r="AA1462" i="1"/>
  <c r="AA1512" i="1"/>
  <c r="AA1527" i="1"/>
  <c r="AA1560" i="1"/>
  <c r="AA1583" i="1"/>
  <c r="AA1601" i="1"/>
  <c r="AA1627" i="1"/>
  <c r="AA1633" i="1"/>
  <c r="AA1640" i="1"/>
  <c r="AA1649" i="1"/>
  <c r="AA1659" i="1"/>
  <c r="AA1674" i="1"/>
  <c r="AA1680" i="1"/>
  <c r="AA1696" i="1"/>
  <c r="AA1707" i="1"/>
  <c r="AA1729" i="1"/>
  <c r="AA1770" i="1"/>
  <c r="AA1781" i="1"/>
  <c r="AA1822" i="1"/>
  <c r="AA1853" i="1"/>
  <c r="AA1858" i="1"/>
  <c r="AA1894" i="1"/>
  <c r="AA1928" i="1"/>
  <c r="AA1934" i="1"/>
  <c r="AA1962" i="1"/>
  <c r="AA1978" i="1"/>
  <c r="AA2001" i="1"/>
  <c r="AA2016" i="1"/>
  <c r="AA2025" i="1"/>
  <c r="AA2034" i="1"/>
  <c r="AA2047" i="1"/>
  <c r="AA2059" i="1"/>
  <c r="AA706" i="1"/>
  <c r="AA786" i="1"/>
  <c r="AA1156" i="1"/>
  <c r="AA1183" i="1"/>
  <c r="AA1254" i="1"/>
  <c r="AA1301" i="1"/>
  <c r="AA1318" i="1"/>
  <c r="AA1398" i="1"/>
  <c r="AA1417" i="1"/>
  <c r="AA1439" i="1"/>
  <c r="AA1447" i="1"/>
  <c r="AA1456" i="1"/>
  <c r="AA1470" i="1"/>
  <c r="AA1542" i="1"/>
  <c r="AA1548" i="1"/>
  <c r="AA1554" i="1"/>
  <c r="AA1566" i="1"/>
  <c r="AA1578" i="1"/>
  <c r="AA1589" i="1"/>
  <c r="AA1595" i="1"/>
  <c r="AA1622" i="1"/>
  <c r="AA1654" i="1"/>
  <c r="AA1670" i="1"/>
  <c r="AA1690" i="1"/>
  <c r="AA1702" i="1"/>
  <c r="AA1724" i="1"/>
  <c r="AA1736" i="1"/>
  <c r="AA1753" i="1"/>
  <c r="AA1758" i="1"/>
  <c r="AA1764" i="1"/>
  <c r="AA1776" i="1"/>
  <c r="AA1788" i="1"/>
  <c r="AA1794" i="1"/>
  <c r="AA1806" i="1"/>
  <c r="AA1816" i="1"/>
  <c r="AA1843" i="1"/>
  <c r="AA1849" i="1"/>
  <c r="AA1873" i="1"/>
  <c r="AA1900" i="1"/>
  <c r="AA1905" i="1"/>
  <c r="AA1911" i="1"/>
  <c r="AA1916" i="1"/>
  <c r="AA1923" i="1"/>
  <c r="AA1946" i="1"/>
  <c r="AA1956" i="1"/>
  <c r="AA1968" i="1"/>
  <c r="AA1973" i="1"/>
  <c r="AA2007" i="1"/>
  <c r="AA2021" i="1"/>
  <c r="AA2030" i="1"/>
  <c r="AA2038" i="1"/>
  <c r="AA2043" i="1"/>
  <c r="AA2051" i="1"/>
  <c r="AA2055" i="1"/>
  <c r="AA856" i="1"/>
  <c r="AA940" i="1"/>
  <c r="AA1063" i="1"/>
  <c r="AA1073" i="1"/>
  <c r="AA1157" i="1"/>
  <c r="AA1284" i="1"/>
  <c r="AA1302" i="1"/>
  <c r="AA1354" i="1"/>
  <c r="AA1363" i="1"/>
  <c r="AA1382" i="1"/>
  <c r="AA1391" i="1"/>
  <c r="AA1425" i="1"/>
  <c r="AA1464" i="1"/>
  <c r="AA1471" i="1"/>
  <c r="AA1493" i="1"/>
  <c r="AA1529" i="1"/>
  <c r="AA1536" i="1"/>
  <c r="AA1543" i="1"/>
  <c r="AA1549" i="1"/>
  <c r="AA1579" i="1"/>
  <c r="AA1590" i="1"/>
  <c r="AA1618" i="1"/>
  <c r="AA1623" i="1"/>
  <c r="AA1641" i="1"/>
  <c r="AA1650" i="1"/>
  <c r="AA1655" i="1"/>
  <c r="AA1660" i="1"/>
  <c r="AA1675" i="1"/>
  <c r="AA1686" i="1"/>
  <c r="AA1708" i="1"/>
  <c r="AA1713" i="1"/>
  <c r="AA1725" i="1"/>
  <c r="AA1754" i="1"/>
  <c r="AA1759" i="1"/>
  <c r="AA1777" i="1"/>
  <c r="AA1802" i="1"/>
  <c r="AA1817" i="1"/>
  <c r="AA1823" i="1"/>
  <c r="AA1844" i="1"/>
  <c r="AA1859" i="1"/>
  <c r="AA1879" i="1"/>
  <c r="AA1935" i="1"/>
  <c r="AA1947" i="1"/>
  <c r="AA1952" i="1"/>
  <c r="AA1957" i="1"/>
  <c r="AA2026" i="1"/>
  <c r="AA2031" i="1"/>
  <c r="AA2044" i="1"/>
  <c r="AA2052" i="1"/>
  <c r="AA2056" i="1"/>
  <c r="AA2060" i="1"/>
  <c r="AA778" i="1"/>
  <c r="AA960" i="1"/>
  <c r="AA1003" i="1"/>
  <c r="AA1122" i="1"/>
  <c r="AA1131" i="1"/>
  <c r="AA1177" i="1"/>
  <c r="AA1184" i="1"/>
  <c r="AA1193" i="1"/>
  <c r="AA1203" i="1"/>
  <c r="AA1229" i="1"/>
  <c r="AA1373" i="1"/>
  <c r="AA1419" i="1"/>
  <c r="AA1441" i="1"/>
  <c r="AA1458" i="1"/>
  <c r="AA1486" i="1"/>
  <c r="AA1507" i="1"/>
  <c r="AA1555" i="1"/>
  <c r="AA1562" i="1"/>
  <c r="AA1585" i="1"/>
  <c r="AA1597" i="1"/>
  <c r="AA1603" i="1"/>
  <c r="AA1608" i="1"/>
  <c r="AA1613" i="1"/>
  <c r="AA1667" i="1"/>
  <c r="AA1671" i="1"/>
  <c r="AA1682" i="1"/>
  <c r="AA1692" i="1"/>
  <c r="AA1703" i="1"/>
  <c r="AA1720" i="1"/>
  <c r="AA1738" i="1"/>
  <c r="AA1748" i="1"/>
  <c r="AA1766" i="1"/>
  <c r="AA1772" i="1"/>
  <c r="AA1783" i="1"/>
  <c r="AA1796" i="1"/>
  <c r="AA1807" i="1"/>
  <c r="AA1828" i="1"/>
  <c r="AA1833" i="1"/>
  <c r="AA1850" i="1"/>
  <c r="AA1874" i="1"/>
  <c r="AA1896" i="1"/>
  <c r="AA1901" i="1"/>
  <c r="AA1912" i="1"/>
  <c r="AA1918" i="1"/>
  <c r="AA1924" i="1"/>
  <c r="AA1930" i="1"/>
  <c r="AA1969" i="1"/>
  <c r="AA1974" i="1"/>
  <c r="AA1990" i="1"/>
  <c r="AA2003" i="1"/>
  <c r="AA2008" i="1"/>
  <c r="AA2022" i="1"/>
  <c r="AA2035" i="1"/>
  <c r="AA2039" i="1"/>
  <c r="AA2048" i="1"/>
  <c r="AA744" i="1"/>
  <c r="AA1085" i="1"/>
  <c r="AA1105" i="1"/>
  <c r="AA1285" i="1"/>
  <c r="AA1312" i="1"/>
  <c r="AA1338" i="1"/>
  <c r="AA1383" i="1"/>
  <c r="AA1392" i="1"/>
  <c r="AA1450" i="1"/>
  <c r="AA1472" i="1"/>
  <c r="AA1479" i="1"/>
  <c r="AA1494" i="1"/>
  <c r="AA1501" i="1"/>
  <c r="AA1530" i="1"/>
  <c r="AA1575" i="1"/>
  <c r="AA1591" i="1"/>
  <c r="AA1630" i="1"/>
  <c r="AA1636" i="1"/>
  <c r="AA1642" i="1"/>
  <c r="AA1646" i="1"/>
  <c r="AA1656" i="1"/>
  <c r="AA1709" i="1"/>
  <c r="AA1714" i="1"/>
  <c r="AA1732" i="1"/>
  <c r="AA1743" i="1"/>
  <c r="AA1760" i="1"/>
  <c r="AA1778" i="1"/>
  <c r="AA1790" i="1"/>
  <c r="AA1812" i="1"/>
  <c r="AA1818" i="1"/>
  <c r="AA1824" i="1"/>
  <c r="AA1855" i="1"/>
  <c r="AA1887" i="1"/>
  <c r="AA1891" i="1"/>
  <c r="AA1907" i="1"/>
  <c r="AA1936" i="1"/>
  <c r="AA1942" i="1"/>
  <c r="AA1948" i="1"/>
  <c r="AA1953" i="1"/>
  <c r="AA1964" i="1"/>
  <c r="AA1986" i="1"/>
  <c r="AA1997" i="1"/>
  <c r="AA2013" i="1"/>
  <c r="AA1093" i="1"/>
  <c r="AA1253" i="1"/>
  <c r="AA1264" i="1"/>
  <c r="AA1446" i="1"/>
  <c r="AA1490" i="1"/>
  <c r="AA1520" i="1"/>
  <c r="AA1697" i="1"/>
  <c r="AA1747" i="1"/>
  <c r="AA1757" i="1"/>
  <c r="AA1854" i="1"/>
  <c r="AA1929" i="1"/>
  <c r="AA1979" i="1"/>
  <c r="AA1988" i="1"/>
  <c r="AA2063" i="1"/>
  <c r="AA2067" i="1"/>
  <c r="AA2071" i="1"/>
  <c r="AA2080" i="1"/>
  <c r="AA2084" i="1"/>
  <c r="AA2089" i="1"/>
  <c r="AA2094" i="1"/>
  <c r="AA2106" i="1"/>
  <c r="AA2111" i="1"/>
  <c r="AA2115" i="1"/>
  <c r="AA2128" i="1"/>
  <c r="AA2132" i="1"/>
  <c r="AA2137" i="1"/>
  <c r="AA2146" i="1"/>
  <c r="AA2150" i="1"/>
  <c r="AA2161" i="1"/>
  <c r="AA2165" i="1"/>
  <c r="AA2169" i="1"/>
  <c r="AA2174" i="1"/>
  <c r="AA2211" i="1"/>
  <c r="AA2215" i="1"/>
  <c r="AA2220" i="1"/>
  <c r="AA2229" i="1"/>
  <c r="AA2262" i="1"/>
  <c r="AA2268" i="1"/>
  <c r="AA2286" i="1"/>
  <c r="AA2309" i="1"/>
  <c r="AA2322" i="1"/>
  <c r="AA2327" i="1"/>
  <c r="AA2331" i="1"/>
  <c r="AA2335" i="1"/>
  <c r="AA2353" i="1"/>
  <c r="AA2366" i="1"/>
  <c r="AA2370" i="1"/>
  <c r="AA2375" i="1"/>
  <c r="AA2379" i="1"/>
  <c r="AA2383" i="1"/>
  <c r="AA2387" i="1"/>
  <c r="AA2392" i="1"/>
  <c r="AA2397" i="1"/>
  <c r="AA2411" i="1"/>
  <c r="AA2415" i="1"/>
  <c r="AA2425" i="1"/>
  <c r="AA2430" i="1"/>
  <c r="AA2460" i="1"/>
  <c r="AA2476" i="1"/>
  <c r="AA2485" i="1"/>
  <c r="AA2489" i="1"/>
  <c r="AA990" i="1"/>
  <c r="AA1607" i="1"/>
  <c r="AA1616" i="1"/>
  <c r="AA1827" i="1"/>
  <c r="AA1836" i="1"/>
  <c r="AA1883" i="1"/>
  <c r="AA1940" i="1"/>
  <c r="AA1950" i="1"/>
  <c r="AA2054" i="1"/>
  <c r="AA2075" i="1"/>
  <c r="AA2156" i="1"/>
  <c r="AA2184" i="1"/>
  <c r="AA2188" i="1"/>
  <c r="AA2192" i="1"/>
  <c r="AA2197" i="1"/>
  <c r="AA2202" i="1"/>
  <c r="AA2206" i="1"/>
  <c r="AA2225" i="1"/>
  <c r="AA2239" i="1"/>
  <c r="AA2249" i="1"/>
  <c r="AA2254" i="1"/>
  <c r="AA2258" i="1"/>
  <c r="AA2277" i="1"/>
  <c r="AA2281" i="1"/>
  <c r="AA2291" i="1"/>
  <c r="AA2295" i="1"/>
  <c r="AA2300" i="1"/>
  <c r="AA2314" i="1"/>
  <c r="AA2343" i="1"/>
  <c r="AA2348" i="1"/>
  <c r="AA2362" i="1"/>
  <c r="AA2402" i="1"/>
  <c r="AA2439" i="1"/>
  <c r="AA2448" i="1"/>
  <c r="AA2456" i="1"/>
  <c r="AA2464" i="1"/>
  <c r="AA2468" i="1"/>
  <c r="AA2472" i="1"/>
  <c r="AA2481" i="1"/>
  <c r="AA1333" i="1"/>
  <c r="AA1719" i="1"/>
  <c r="AA1989" i="1"/>
  <c r="AA2017" i="1"/>
  <c r="AA2064" i="1"/>
  <c r="AA2085" i="1"/>
  <c r="AA2098" i="1"/>
  <c r="AA2102" i="1"/>
  <c r="AA2116" i="1"/>
  <c r="AA2120" i="1"/>
  <c r="AA2125" i="1"/>
  <c r="AA2133" i="1"/>
  <c r="AA2138" i="1"/>
  <c r="AA2143" i="1"/>
  <c r="AA2151" i="1"/>
  <c r="AA2162" i="1"/>
  <c r="AA2166" i="1"/>
  <c r="AA2170" i="1"/>
  <c r="AA2175" i="1"/>
  <c r="AA2179" i="1"/>
  <c r="AA2221" i="1"/>
  <c r="AA2230" i="1"/>
  <c r="AA2234" i="1"/>
  <c r="AA2244" i="1"/>
  <c r="AA2263" i="1"/>
  <c r="AA2273" i="1"/>
  <c r="AA2310" i="1"/>
  <c r="AA2323" i="1"/>
  <c r="AA2328" i="1"/>
  <c r="AA2339" i="1"/>
  <c r="AA2354" i="1"/>
  <c r="AA2358" i="1"/>
  <c r="AA2376" i="1"/>
  <c r="AA2393" i="1"/>
  <c r="AA2407" i="1"/>
  <c r="AA2412" i="1"/>
  <c r="AA2416" i="1"/>
  <c r="AA2421" i="1"/>
  <c r="AA2426" i="1"/>
  <c r="AA2444" i="1"/>
  <c r="AA2452" i="1"/>
  <c r="AA2477" i="1"/>
  <c r="AA876" i="1"/>
  <c r="AA1534" i="1"/>
  <c r="AA1628" i="1"/>
  <c r="AA1689" i="1"/>
  <c r="AA1730" i="1"/>
  <c r="AA1800" i="1"/>
  <c r="AA1922" i="1"/>
  <c r="AA2068" i="1"/>
  <c r="AA2072" i="1"/>
  <c r="AA2076" i="1"/>
  <c r="AA2081" i="1"/>
  <c r="AA2090" i="1"/>
  <c r="AA2107" i="1"/>
  <c r="AA2112" i="1"/>
  <c r="AA2129" i="1"/>
  <c r="AA2147" i="1"/>
  <c r="AA2157" i="1"/>
  <c r="AA2193" i="1"/>
  <c r="AA2198" i="1"/>
  <c r="AA2207" i="1"/>
  <c r="AA2212" i="1"/>
  <c r="AA2216" i="1"/>
  <c r="AA2250" i="1"/>
  <c r="AA2255" i="1"/>
  <c r="AA2259" i="1"/>
  <c r="AA2269" i="1"/>
  <c r="AA2278" i="1"/>
  <c r="AA2282" i="1"/>
  <c r="AA2287" i="1"/>
  <c r="AA2301" i="1"/>
  <c r="AA2305" i="1"/>
  <c r="AA2315" i="1"/>
  <c r="AA2319" i="1"/>
  <c r="AA2332" i="1"/>
  <c r="AA2344" i="1"/>
  <c r="AA2349" i="1"/>
  <c r="AA2363" i="1"/>
  <c r="AA2367" i="1"/>
  <c r="AA2371" i="1"/>
  <c r="AA2380" i="1"/>
  <c r="AA2398" i="1"/>
  <c r="AA2431" i="1"/>
  <c r="AA2435" i="1"/>
  <c r="AA2457" i="1"/>
  <c r="AA2461" i="1"/>
  <c r="AA2473" i="1"/>
  <c r="AA2490" i="1"/>
  <c r="AA2494" i="1"/>
  <c r="AA1018" i="1"/>
  <c r="AA1052" i="1"/>
  <c r="AA1292" i="1"/>
  <c r="AA1485" i="1"/>
  <c r="AA1602" i="1"/>
  <c r="AA1611" i="1"/>
  <c r="AA1752" i="1"/>
  <c r="AA1811" i="1"/>
  <c r="AA1868" i="1"/>
  <c r="AA1877" i="1"/>
  <c r="AA2002" i="1"/>
  <c r="AA2011" i="1"/>
  <c r="AA2020" i="1"/>
  <c r="AA2069" i="1"/>
  <c r="AA2073" i="1"/>
  <c r="AA2082" i="1"/>
  <c r="AA2087" i="1"/>
  <c r="AA2113" i="1"/>
  <c r="AA2122" i="1"/>
  <c r="AA2126" i="1"/>
  <c r="AA2140" i="1"/>
  <c r="AA2144" i="1"/>
  <c r="AA2148" i="1"/>
  <c r="AA2172" i="1"/>
  <c r="AA2181" i="1"/>
  <c r="AA2199" i="1"/>
  <c r="AA2217" i="1"/>
  <c r="AA2222" i="1"/>
  <c r="AA2227" i="1"/>
  <c r="AA2241" i="1"/>
  <c r="AA2256" i="1"/>
  <c r="AA2265" i="1"/>
  <c r="AA2274" i="1"/>
  <c r="AA2279" i="1"/>
  <c r="AA2283" i="1"/>
  <c r="AA2288" i="1"/>
  <c r="AA2297" i="1"/>
  <c r="AA2306" i="1"/>
  <c r="AA2312" i="1"/>
  <c r="AA2320" i="1"/>
  <c r="AA2329" i="1"/>
  <c r="AA2333" i="1"/>
  <c r="AA2368" i="1"/>
  <c r="AA2377" i="1"/>
  <c r="AA2381" i="1"/>
  <c r="AA2389" i="1"/>
  <c r="AA2418" i="1"/>
  <c r="AA2436" i="1"/>
  <c r="AA2441" i="1"/>
  <c r="AA2446" i="1"/>
  <c r="AA2454" i="1"/>
  <c r="AA2466" i="1"/>
  <c r="AA2487" i="1"/>
  <c r="AA2491" i="1"/>
  <c r="AA917" i="1"/>
  <c r="AA928" i="1"/>
  <c r="AA1020" i="1"/>
  <c r="AA1147" i="1"/>
  <c r="AA1228" i="1"/>
  <c r="AA1477" i="1"/>
  <c r="AA1498" i="1"/>
  <c r="AA1572" i="1"/>
  <c r="AA1644" i="1"/>
  <c r="AA1775" i="1"/>
  <c r="AA1842" i="1"/>
  <c r="AA1862" i="1"/>
  <c r="AA1889" i="1"/>
  <c r="AA1967" i="1"/>
  <c r="AA2066" i="1"/>
  <c r="AA2083" i="1"/>
  <c r="AA2088" i="1"/>
  <c r="AA2123" i="1"/>
  <c r="AA2127" i="1"/>
  <c r="AA2136" i="1"/>
  <c r="AA2145" i="1"/>
  <c r="AA2149" i="1"/>
  <c r="AA2154" i="1"/>
  <c r="AA2168" i="1"/>
  <c r="AA2173" i="1"/>
  <c r="AA2200" i="1"/>
  <c r="AA2204" i="1"/>
  <c r="AA2228" i="1"/>
  <c r="AA2237" i="1"/>
  <c r="AA2247" i="1"/>
  <c r="AA2280" i="1"/>
  <c r="AA2294" i="1"/>
  <c r="AA2317" i="1"/>
  <c r="AA2321" i="1"/>
  <c r="AA2330" i="1"/>
  <c r="AA2334" i="1"/>
  <c r="AA2352" i="1"/>
  <c r="AA2365" i="1"/>
  <c r="AA2369" i="1"/>
  <c r="AA2378" i="1"/>
  <c r="AA2382" i="1"/>
  <c r="AA2386" i="1"/>
  <c r="AA2405" i="1"/>
  <c r="AA2410" i="1"/>
  <c r="AA2414" i="1"/>
  <c r="AA2424" i="1"/>
  <c r="AA2429" i="1"/>
  <c r="AA2433" i="1"/>
  <c r="AA2437" i="1"/>
  <c r="AA2455" i="1"/>
  <c r="AA2467" i="1"/>
  <c r="AA2475" i="1"/>
  <c r="AA2480" i="1"/>
  <c r="AA2484" i="1"/>
  <c r="AA2488" i="1"/>
  <c r="AA2492" i="1"/>
  <c r="AA2497" i="1"/>
  <c r="AA1388" i="1"/>
  <c r="AA1433" i="1"/>
  <c r="AA1634" i="1"/>
  <c r="AA1685" i="1"/>
  <c r="AA1746" i="1"/>
  <c r="AA1899" i="1"/>
  <c r="AA1995" i="1"/>
  <c r="AA2042" i="1"/>
  <c r="AA2062" i="1"/>
  <c r="AA2074" i="1"/>
  <c r="AA2079" i="1"/>
  <c r="AA2093" i="1"/>
  <c r="AA2097" i="1"/>
  <c r="AA2101" i="1"/>
  <c r="AA2105" i="1"/>
  <c r="AA2110" i="1"/>
  <c r="AA2114" i="1"/>
  <c r="AA2119" i="1"/>
  <c r="AA2160" i="1"/>
  <c r="AA2183" i="1"/>
  <c r="AA2191" i="1"/>
  <c r="AA2196" i="1"/>
  <c r="AA2210" i="1"/>
  <c r="AA2219" i="1"/>
  <c r="AA2224" i="1"/>
  <c r="AA2233" i="1"/>
  <c r="AA2257" i="1"/>
  <c r="AA2267" i="1"/>
  <c r="AA2272" i="1"/>
  <c r="AA2285" i="1"/>
  <c r="AA2290" i="1"/>
  <c r="AA2308" i="1"/>
  <c r="AA2313" i="1"/>
  <c r="AA2326" i="1"/>
  <c r="AA2338" i="1"/>
  <c r="AA2347" i="1"/>
  <c r="AA2374" i="1"/>
  <c r="AA2391" i="1"/>
  <c r="AA2396" i="1"/>
  <c r="AA2401" i="1"/>
  <c r="AA2443" i="1"/>
  <c r="AA2447" i="1"/>
  <c r="AA2459" i="1"/>
  <c r="AA2463" i="1"/>
  <c r="AA1219" i="1"/>
  <c r="AA1274" i="1"/>
  <c r="AA1308" i="1"/>
  <c r="AA1423" i="1"/>
  <c r="AA1499" i="1"/>
  <c r="AA1573" i="1"/>
  <c r="AA1606" i="1"/>
  <c r="AA1645" i="1"/>
  <c r="AA1666" i="1"/>
  <c r="AA1787" i="1"/>
  <c r="AA1815" i="1"/>
  <c r="AA1863" i="1"/>
  <c r="AA1872" i="1"/>
  <c r="AA1890" i="1"/>
  <c r="AA2006" i="1"/>
  <c r="AA2124" i="1"/>
  <c r="AA2142" i="1"/>
  <c r="AA2155" i="1"/>
  <c r="AA2178" i="1"/>
  <c r="AA2187" i="1"/>
  <c r="AA2201" i="1"/>
  <c r="AA2205" i="1"/>
  <c r="AA2238" i="1"/>
  <c r="AA2243" i="1"/>
  <c r="AA2248" i="1"/>
  <c r="AA2253" i="1"/>
  <c r="AA2276" i="1"/>
  <c r="AA2299" i="1"/>
  <c r="AA2304" i="1"/>
  <c r="AA2318" i="1"/>
  <c r="AA2342" i="1"/>
  <c r="AA2357" i="1"/>
  <c r="AA2361" i="1"/>
  <c r="AA2406" i="1"/>
  <c r="AA2420" i="1"/>
  <c r="AA2434" i="1"/>
  <c r="AA2438" i="1"/>
  <c r="AA2451" i="1"/>
  <c r="AA2471" i="1"/>
  <c r="AA2493" i="1"/>
  <c r="AA795" i="1"/>
  <c r="AA1885" i="1"/>
  <c r="AA1983" i="1"/>
  <c r="AA2092" i="1"/>
  <c r="AA2121" i="1"/>
  <c r="AA2153" i="1"/>
  <c r="AA2195" i="1"/>
  <c r="AA2203" i="1"/>
  <c r="AA2284" i="1"/>
  <c r="AA2385" i="1"/>
  <c r="AA2394" i="1"/>
  <c r="AA2440" i="1"/>
  <c r="AA2482" i="1"/>
  <c r="AA2498" i="1"/>
  <c r="AA2503" i="1"/>
  <c r="AA2508" i="1"/>
  <c r="AA2529" i="1"/>
  <c r="AA2533" i="1"/>
  <c r="AA2537" i="1"/>
  <c r="AA2547" i="1"/>
  <c r="AA2551" i="1"/>
  <c r="AA2555" i="1"/>
  <c r="AA2563" i="1"/>
  <c r="AA2567" i="1"/>
  <c r="AA2576" i="1"/>
  <c r="AA2610" i="1"/>
  <c r="AA2618" i="1"/>
  <c r="AA2622" i="1"/>
  <c r="AA2626" i="1"/>
  <c r="AA2635" i="1"/>
  <c r="AA2649" i="1"/>
  <c r="AA2654" i="1"/>
  <c r="AA2667" i="1"/>
  <c r="AA2512" i="1"/>
  <c r="AA2526" i="1"/>
  <c r="AA2559" i="1"/>
  <c r="AA2584" i="1"/>
  <c r="AA2592" i="1"/>
  <c r="AA2659" i="1"/>
  <c r="AA2606" i="1"/>
  <c r="AA2668" i="1"/>
  <c r="AA2656" i="1"/>
  <c r="AA2510" i="1"/>
  <c r="AA2549" i="1"/>
  <c r="AA2578" i="1"/>
  <c r="AA2495" i="1"/>
  <c r="AA2628" i="1"/>
  <c r="AA2665" i="1"/>
  <c r="AA1476" i="1"/>
  <c r="AA1763" i="1"/>
  <c r="AA2099" i="1"/>
  <c r="AA2130" i="1"/>
  <c r="AA2163" i="1"/>
  <c r="AA2171" i="1"/>
  <c r="AA2235" i="1"/>
  <c r="AA2252" i="1"/>
  <c r="AA2260" i="1"/>
  <c r="AA2346" i="1"/>
  <c r="AA2355" i="1"/>
  <c r="AA2417" i="1"/>
  <c r="AA2432" i="1"/>
  <c r="AA2572" i="1"/>
  <c r="AA2580" i="1"/>
  <c r="AA2630" i="1"/>
  <c r="AA2631" i="1"/>
  <c r="AA2655" i="1"/>
  <c r="AA2632" i="1"/>
  <c r="AA2557" i="1"/>
  <c r="AA2118" i="1"/>
  <c r="AA2208" i="1"/>
  <c r="AA2289" i="1"/>
  <c r="AA2514" i="1"/>
  <c r="AA2545" i="1"/>
  <c r="AA2570" i="1"/>
  <c r="AA2594" i="1"/>
  <c r="AA2661" i="1"/>
  <c r="AA2583" i="1"/>
  <c r="AA1963" i="1"/>
  <c r="AA2077" i="1"/>
  <c r="AA2139" i="1"/>
  <c r="AA2180" i="1"/>
  <c r="AA2293" i="1"/>
  <c r="AA2302" i="1"/>
  <c r="AA2325" i="1"/>
  <c r="AA2409" i="1"/>
  <c r="AA2449" i="1"/>
  <c r="AA2469" i="1"/>
  <c r="AA2483" i="1"/>
  <c r="AA2509" i="1"/>
  <c r="AA2516" i="1"/>
  <c r="AA2521" i="1"/>
  <c r="AA2538" i="1"/>
  <c r="AA2543" i="1"/>
  <c r="AA2548" i="1"/>
  <c r="AA2568" i="1"/>
  <c r="AA2588" i="1"/>
  <c r="AA2597" i="1"/>
  <c r="AA2601" i="1"/>
  <c r="AA2615" i="1"/>
  <c r="AA2636" i="1"/>
  <c r="AA2641" i="1"/>
  <c r="AA2645" i="1"/>
  <c r="AA2650" i="1"/>
  <c r="AA2663" i="1"/>
  <c r="AA2364" i="1"/>
  <c r="AA2442" i="1"/>
  <c r="AA2462" i="1"/>
  <c r="AA2499" i="1"/>
  <c r="AA2504" i="1"/>
  <c r="AA2577" i="1"/>
  <c r="AA2619" i="1"/>
  <c r="AA2637" i="1"/>
  <c r="AA2669" i="1"/>
  <c r="AA2535" i="1"/>
  <c r="AA2603" i="1"/>
  <c r="AA2647" i="1"/>
  <c r="AA2065" i="1"/>
  <c r="AA2264" i="1"/>
  <c r="AA2542" i="1"/>
  <c r="AA2591" i="1"/>
  <c r="AA2662" i="1"/>
  <c r="AA1742" i="1"/>
  <c r="AA1832" i="1"/>
  <c r="AA1985" i="1"/>
  <c r="AA2029" i="1"/>
  <c r="AA2070" i="1"/>
  <c r="AA2086" i="1"/>
  <c r="AA2100" i="1"/>
  <c r="AA2108" i="1"/>
  <c r="AA2131" i="1"/>
  <c r="AA2164" i="1"/>
  <c r="AA2189" i="1"/>
  <c r="AA2213" i="1"/>
  <c r="AA2236" i="1"/>
  <c r="AA2245" i="1"/>
  <c r="AA2261" i="1"/>
  <c r="AA2270" i="1"/>
  <c r="AA2311" i="1"/>
  <c r="AA2340" i="1"/>
  <c r="AA2356" i="1"/>
  <c r="AA2372" i="1"/>
  <c r="AA2395" i="1"/>
  <c r="AA2556" i="1"/>
  <c r="AA2593" i="1"/>
  <c r="AA2611" i="1"/>
  <c r="AA2623" i="1"/>
  <c r="AA2660" i="1"/>
  <c r="AA2642" i="1"/>
  <c r="AA2336" i="1"/>
  <c r="AA2390" i="1"/>
  <c r="AA2413" i="1"/>
  <c r="AA2458" i="1"/>
  <c r="AA2506" i="1"/>
  <c r="AA2531" i="1"/>
  <c r="AA2638" i="1"/>
  <c r="AA1408" i="1"/>
  <c r="AA1653" i="1"/>
  <c r="AA2078" i="1"/>
  <c r="AA2303" i="1"/>
  <c r="AA2388" i="1"/>
  <c r="AA2403" i="1"/>
  <c r="AA2419" i="1"/>
  <c r="AA2427" i="1"/>
  <c r="AA2513" i="1"/>
  <c r="AA2517" i="1"/>
  <c r="AA2522" i="1"/>
  <c r="AA2527" i="1"/>
  <c r="AA2530" i="1"/>
  <c r="AA2534" i="1"/>
  <c r="AA2539" i="1"/>
  <c r="AA2544" i="1"/>
  <c r="AA2552" i="1"/>
  <c r="AA2560" i="1"/>
  <c r="AA2564" i="1"/>
  <c r="AA2569" i="1"/>
  <c r="AA2573" i="1"/>
  <c r="AA2581" i="1"/>
  <c r="AA2585" i="1"/>
  <c r="AA2589" i="1"/>
  <c r="AA2598" i="1"/>
  <c r="AA2602" i="1"/>
  <c r="AA2627" i="1"/>
  <c r="AA2646" i="1"/>
  <c r="AA2651" i="1"/>
  <c r="AA2664" i="1"/>
  <c r="AA2341" i="1"/>
  <c r="AA2478" i="1"/>
  <c r="AA2616" i="1"/>
  <c r="AA2620" i="1"/>
  <c r="AA2540" i="1"/>
  <c r="AA2561" i="1"/>
  <c r="AA2574" i="1"/>
  <c r="AA2607" i="1"/>
  <c r="AA2624" i="1"/>
  <c r="AA2652" i="1"/>
  <c r="AA2445" i="1"/>
  <c r="AA2501" i="1"/>
  <c r="AA2518" i="1"/>
  <c r="AA2553" i="1"/>
  <c r="AA2657" i="1"/>
  <c r="AA2600" i="1"/>
  <c r="AA2644" i="1"/>
  <c r="AA1867" i="1"/>
  <c r="AA1955" i="1"/>
  <c r="AA2095" i="1"/>
  <c r="AA2109" i="1"/>
  <c r="AA2117" i="1"/>
  <c r="AA2141" i="1"/>
  <c r="AA2182" i="1"/>
  <c r="AA2190" i="1"/>
  <c r="AA2214" i="1"/>
  <c r="AA2231" i="1"/>
  <c r="AA2246" i="1"/>
  <c r="AA2271" i="1"/>
  <c r="AA2373" i="1"/>
  <c r="AA2450" i="1"/>
  <c r="AA2470" i="1"/>
  <c r="AA2500" i="1"/>
  <c r="AA2505" i="1"/>
  <c r="AA1111" i="1"/>
  <c r="AA1945" i="1"/>
  <c r="AA2158" i="1"/>
  <c r="AA2223" i="1"/>
  <c r="AA2296" i="1"/>
  <c r="AA2350" i="1"/>
  <c r="AA2404" i="1"/>
  <c r="AA2428" i="1"/>
  <c r="AA2486" i="1"/>
  <c r="AA2523" i="1"/>
  <c r="AA2612" i="1"/>
  <c r="AA2134" i="1"/>
  <c r="AA2167" i="1"/>
  <c r="AA2565" i="1"/>
  <c r="AA2586" i="1"/>
  <c r="AA2599" i="1"/>
  <c r="AA2670" i="1"/>
  <c r="AA2605" i="1"/>
  <c r="AA2640" i="1"/>
  <c r="AA2012" i="1"/>
  <c r="AA2096" i="1"/>
  <c r="AA2103" i="1"/>
  <c r="AA2159" i="1"/>
  <c r="AA2176" i="1"/>
  <c r="AA2232" i="1"/>
  <c r="AA2240" i="1"/>
  <c r="AA2351" i="1"/>
  <c r="AA2359" i="1"/>
  <c r="AA2422" i="1"/>
  <c r="AA2465" i="1"/>
  <c r="AA2479" i="1"/>
  <c r="AA2524" i="1"/>
  <c r="AA2528" i="1"/>
  <c r="AA2575" i="1"/>
  <c r="AA2582" i="1"/>
  <c r="AA2590" i="1"/>
  <c r="AA2604" i="1"/>
  <c r="AA2608" i="1"/>
  <c r="AA2613" i="1"/>
  <c r="AA2617" i="1"/>
  <c r="AA2625" i="1"/>
  <c r="AA2633" i="1"/>
  <c r="AA2643" i="1"/>
  <c r="AA2653" i="1"/>
  <c r="AA1681" i="1"/>
  <c r="AA1895" i="1"/>
  <c r="AA2186" i="1"/>
  <c r="AA2218" i="1"/>
  <c r="AA2242" i="1"/>
  <c r="AA2275" i="1"/>
  <c r="AA2324" i="1"/>
  <c r="AA2408" i="1"/>
  <c r="AA2596" i="1"/>
  <c r="AA959" i="1"/>
  <c r="AA1506" i="1"/>
  <c r="AA1577" i="1"/>
  <c r="AA1612" i="1"/>
  <c r="AA1848" i="1"/>
  <c r="AA1904" i="1"/>
  <c r="AA2135" i="1"/>
  <c r="AA2152" i="1"/>
  <c r="AA2185" i="1"/>
  <c r="AA2209" i="1"/>
  <c r="AA2298" i="1"/>
  <c r="AA2384" i="1"/>
  <c r="AA2399" i="1"/>
  <c r="AA2496" i="1"/>
  <c r="AA2502" i="1"/>
  <c r="AA2519" i="1"/>
  <c r="AA2532" i="1"/>
  <c r="AA2536" i="1"/>
  <c r="AA2541" i="1"/>
  <c r="AA2546" i="1"/>
  <c r="AA2550" i="1"/>
  <c r="AA2562" i="1"/>
  <c r="AA2566" i="1"/>
  <c r="AA2595" i="1"/>
  <c r="AA2621" i="1"/>
  <c r="AA2639" i="1"/>
  <c r="AA2648" i="1"/>
  <c r="AA2666" i="1"/>
  <c r="AA2671" i="1"/>
  <c r="AA2400" i="1"/>
  <c r="AA2474" i="1"/>
  <c r="AA2520" i="1"/>
  <c r="AA1771" i="1"/>
  <c r="AA1782" i="1"/>
  <c r="AA1793" i="1"/>
  <c r="AA1838" i="1"/>
  <c r="AA2091" i="1"/>
  <c r="AA2104" i="1"/>
  <c r="AA2177" i="1"/>
  <c r="AA2194" i="1"/>
  <c r="AA2226" i="1"/>
  <c r="AA2266" i="1"/>
  <c r="AA2307" i="1"/>
  <c r="AA2337" i="1"/>
  <c r="AA2360" i="1"/>
  <c r="AA2453" i="1"/>
  <c r="AA2507" i="1"/>
  <c r="AA2511" i="1"/>
  <c r="AA2515" i="1"/>
  <c r="AA2525" i="1"/>
  <c r="AA2554" i="1"/>
  <c r="AA2558" i="1"/>
  <c r="AA2571" i="1"/>
  <c r="AA2579" i="1"/>
  <c r="AA2587" i="1"/>
  <c r="AA2609" i="1"/>
  <c r="AA2614" i="1"/>
  <c r="AA2629" i="1"/>
  <c r="AA2634" i="1"/>
  <c r="AA2658" i="1"/>
  <c r="AA2251" i="1"/>
  <c r="AA2292" i="1"/>
  <c r="AA2316" i="1"/>
  <c r="AA2345" i="1"/>
  <c r="AA2423" i="1"/>
  <c r="AA1180" i="1"/>
  <c r="AB1180" i="1" s="1"/>
  <c r="AA992" i="1"/>
  <c r="AB992" i="1" s="1"/>
  <c r="AA687" i="1"/>
  <c r="AA698" i="1"/>
  <c r="AA680" i="1"/>
  <c r="AB1035" i="1"/>
  <c r="AC1035" i="1"/>
  <c r="AE1035" i="1" s="1"/>
  <c r="AC1267" i="1"/>
  <c r="AE1267" i="1" s="1"/>
  <c r="AB689" i="1"/>
  <c r="AC689" i="1"/>
  <c r="AE689" i="1" s="1"/>
  <c r="AC727" i="1"/>
  <c r="AE727" i="1" s="1"/>
  <c r="AB727" i="1"/>
  <c r="AB703" i="1"/>
  <c r="AC703" i="1"/>
  <c r="AE703" i="1" s="1"/>
  <c r="AC817" i="1"/>
  <c r="AE817" i="1" s="1"/>
  <c r="AB817" i="1"/>
  <c r="AB823" i="1"/>
  <c r="AC823" i="1"/>
  <c r="AE823" i="1" s="1"/>
  <c r="AB763" i="1"/>
  <c r="AC763" i="1"/>
  <c r="AE763" i="1" s="1"/>
  <c r="AB688" i="1"/>
  <c r="AC688" i="1"/>
  <c r="AE688" i="1" s="1"/>
  <c r="AB732" i="1"/>
  <c r="AC732" i="1"/>
  <c r="AE732" i="1" s="1"/>
  <c r="AC829" i="1"/>
  <c r="AE829" i="1" s="1"/>
  <c r="AB829" i="1"/>
  <c r="AC757" i="1"/>
  <c r="AE757" i="1" s="1"/>
  <c r="AB757" i="1"/>
  <c r="AC674" i="1"/>
  <c r="AE674" i="1" s="1"/>
  <c r="AB674" i="1"/>
  <c r="AB726" i="1"/>
  <c r="AC726" i="1"/>
  <c r="AE726" i="1" s="1"/>
  <c r="AC715" i="1"/>
  <c r="AE715" i="1" s="1"/>
  <c r="AB715" i="1"/>
  <c r="AB775" i="1"/>
  <c r="AC775" i="1"/>
  <c r="AE775" i="1" s="1"/>
  <c r="AC835" i="1"/>
  <c r="AE835" i="1" s="1"/>
  <c r="AB835" i="1"/>
  <c r="AB695" i="1"/>
  <c r="AC695" i="1"/>
  <c r="AE695" i="1" s="1"/>
  <c r="AC729" i="1"/>
  <c r="AE729" i="1" s="1"/>
  <c r="AB729" i="1"/>
  <c r="AC696" i="1"/>
  <c r="AE696" i="1" s="1"/>
  <c r="AB696" i="1"/>
  <c r="AB685" i="1"/>
  <c r="AC685" i="1"/>
  <c r="AE685" i="1" s="1"/>
  <c r="AC672" i="1"/>
  <c r="AE672" i="1" s="1"/>
  <c r="AB672" i="1"/>
  <c r="AB799" i="1"/>
  <c r="AC799" i="1"/>
  <c r="AE799" i="1" s="1"/>
  <c r="AC762" i="1"/>
  <c r="AE762" i="1" s="1"/>
  <c r="AB762" i="1"/>
  <c r="AC751" i="1"/>
  <c r="AE751" i="1" s="1"/>
  <c r="AB751" i="1"/>
  <c r="AB769" i="1"/>
  <c r="AC769" i="1"/>
  <c r="AE769" i="1" s="1"/>
  <c r="AB702" i="1"/>
  <c r="AC702" i="1"/>
  <c r="AE702" i="1" s="1"/>
  <c r="AB673" i="1"/>
  <c r="AC673" i="1"/>
  <c r="AE673" i="1" s="1"/>
  <c r="AB683" i="1"/>
  <c r="AC683" i="1"/>
  <c r="AE683" i="1" s="1"/>
  <c r="AB805" i="1"/>
  <c r="AC805" i="1"/>
  <c r="AE805" i="1" s="1"/>
  <c r="AC720" i="1"/>
  <c r="AE720" i="1" s="1"/>
  <c r="AB720" i="1"/>
  <c r="AB717" i="1"/>
  <c r="AC717" i="1"/>
  <c r="AE717" i="1" s="1"/>
  <c r="AB811" i="1"/>
  <c r="AC811" i="1"/>
  <c r="AE811" i="1" s="1"/>
  <c r="AB725" i="1"/>
  <c r="AC725" i="1"/>
  <c r="AE725" i="1" s="1"/>
  <c r="AC701" i="1"/>
  <c r="AE701" i="1" s="1"/>
  <c r="AB701" i="1"/>
  <c r="AB781" i="1"/>
  <c r="AC781" i="1"/>
  <c r="AE781" i="1" s="1"/>
  <c r="AC704" i="1"/>
  <c r="AE704" i="1" s="1"/>
  <c r="AB704" i="1"/>
  <c r="AC787" i="1"/>
  <c r="AE787" i="1" s="1"/>
  <c r="AB787" i="1"/>
  <c r="AB700" i="1"/>
  <c r="AC700" i="1"/>
  <c r="AE700" i="1" s="1"/>
  <c r="AC684" i="1"/>
  <c r="AE684" i="1" s="1"/>
  <c r="AB684" i="1"/>
  <c r="AB694" i="1"/>
  <c r="AC694" i="1"/>
  <c r="AE694" i="1" s="1"/>
  <c r="AC686" i="1"/>
  <c r="AE686" i="1" s="1"/>
  <c r="AB686" i="1"/>
  <c r="AB793" i="1"/>
  <c r="AC793" i="1"/>
  <c r="AE793" i="1" s="1"/>
  <c r="AC1422" i="1" l="1"/>
  <c r="AE1422" i="1" s="1"/>
  <c r="AB1214" i="1"/>
  <c r="AB914" i="1"/>
  <c r="AB1801" i="1"/>
  <c r="AE1801" i="1" s="1"/>
  <c r="AC1511" i="1"/>
  <c r="AE1511" i="1" s="1"/>
  <c r="AB813" i="1"/>
  <c r="AC1082" i="1"/>
  <c r="AE1082" i="1" s="1"/>
  <c r="AB1500" i="1"/>
  <c r="AE1500" i="1" s="1"/>
  <c r="AC1459" i="1"/>
  <c r="AE1459" i="1" s="1"/>
  <c r="AC776" i="1"/>
  <c r="AE776" i="1" s="1"/>
  <c r="AC998" i="1"/>
  <c r="AE998" i="1" s="1"/>
  <c r="AC1605" i="1"/>
  <c r="AE1605" i="1" s="1"/>
  <c r="AB1941" i="1"/>
  <c r="AC980" i="1"/>
  <c r="AE980" i="1" s="1"/>
  <c r="AB733" i="1"/>
  <c r="AC982" i="1"/>
  <c r="AE982" i="1" s="1"/>
  <c r="AC1202" i="1"/>
  <c r="AE1202" i="1" s="1"/>
  <c r="AB1457" i="1"/>
  <c r="AE1457" i="1" s="1"/>
  <c r="AB1216" i="1"/>
  <c r="AB1505" i="1"/>
  <c r="AE1505" i="1" s="1"/>
  <c r="AC1126" i="1"/>
  <c r="AE1126" i="1" s="1"/>
  <c r="AC1108" i="1"/>
  <c r="AE1108" i="1" s="1"/>
  <c r="AB902" i="1"/>
  <c r="AB1270" i="1"/>
  <c r="AB1340" i="1"/>
  <c r="AC1226" i="1"/>
  <c r="AE1226" i="1" s="1"/>
  <c r="AB1409" i="1"/>
  <c r="AC837" i="1"/>
  <c r="AE837" i="1" s="1"/>
  <c r="AC881" i="1"/>
  <c r="AE881" i="1" s="1"/>
  <c r="AB870" i="1"/>
  <c r="AB973" i="1"/>
  <c r="AC1797" i="1"/>
  <c r="AE1797" i="1" s="1"/>
  <c r="AC1509" i="1"/>
  <c r="AE1509" i="1" s="1"/>
  <c r="AB1943" i="1"/>
  <c r="AB800" i="1"/>
  <c r="AB1345" i="1"/>
  <c r="AC1091" i="1"/>
  <c r="AE1091" i="1" s="1"/>
  <c r="AC807" i="1"/>
  <c r="AE807" i="1" s="1"/>
  <c r="AB1366" i="1"/>
  <c r="AC1087" i="1"/>
  <c r="AE1087" i="1" s="1"/>
  <c r="AC1230" i="1"/>
  <c r="AE1230" i="1" s="1"/>
  <c r="AB818" i="1"/>
  <c r="AC849" i="1"/>
  <c r="AE849" i="1" s="1"/>
  <c r="AC958" i="1"/>
  <c r="AE958" i="1" s="1"/>
  <c r="AC865" i="1"/>
  <c r="AE865" i="1" s="1"/>
  <c r="AB709" i="1"/>
  <c r="AB1411" i="1"/>
  <c r="AC839" i="1"/>
  <c r="AE839" i="1" s="1"/>
  <c r="AC903" i="1"/>
  <c r="AE903" i="1" s="1"/>
  <c r="AB773" i="1"/>
  <c r="AC1251" i="1"/>
  <c r="AE1251" i="1" s="1"/>
  <c r="AB1906" i="1"/>
  <c r="AE1906" i="1" s="1"/>
  <c r="AC738" i="1"/>
  <c r="AE738" i="1" s="1"/>
  <c r="AB1791" i="1"/>
  <c r="AE1791" i="1" s="1"/>
  <c r="AB1050" i="1"/>
  <c r="AC845" i="1"/>
  <c r="AE845" i="1" s="1"/>
  <c r="AC1245" i="1"/>
  <c r="AE1245" i="1" s="1"/>
  <c r="AB1336" i="1"/>
  <c r="AC1304" i="1"/>
  <c r="AE1304" i="1" s="1"/>
  <c r="AC802" i="1"/>
  <c r="AE802" i="1" s="1"/>
  <c r="AC1027" i="1"/>
  <c r="AE1027" i="1" s="1"/>
  <c r="AC934" i="1"/>
  <c r="AE934" i="1" s="1"/>
  <c r="AC690" i="1"/>
  <c r="AE690" i="1" s="1"/>
  <c r="AB1310" i="1"/>
  <c r="AB918" i="1"/>
  <c r="AC777" i="1"/>
  <c r="AE777" i="1" s="1"/>
  <c r="AC1594" i="1"/>
  <c r="AE1594" i="1" s="1"/>
  <c r="AB1109" i="1"/>
  <c r="AB1420" i="1"/>
  <c r="AE1420" i="1" s="1"/>
  <c r="AC779" i="1"/>
  <c r="AE779" i="1" s="1"/>
  <c r="AC836" i="1"/>
  <c r="AE836" i="1" s="1"/>
  <c r="AB682" i="1"/>
  <c r="AB1032" i="1"/>
  <c r="AC1201" i="1"/>
  <c r="AE1201" i="1" s="1"/>
  <c r="AC1028" i="1"/>
  <c r="AE1028" i="1" s="1"/>
  <c r="AC739" i="1"/>
  <c r="AE739" i="1" s="1"/>
  <c r="AB747" i="1"/>
  <c r="AB1449" i="1"/>
  <c r="AE1449" i="1" s="1"/>
  <c r="AB860" i="1"/>
  <c r="AC1225" i="1"/>
  <c r="AE1225" i="1" s="1"/>
  <c r="AB1059" i="1"/>
  <c r="AC1588" i="1"/>
  <c r="AE1588" i="1" s="1"/>
  <c r="AC1150" i="1"/>
  <c r="AE1150" i="1" s="1"/>
  <c r="AC1518" i="1"/>
  <c r="AE1518" i="1" s="1"/>
  <c r="AB838" i="1"/>
  <c r="AC1395" i="1"/>
  <c r="AE1395" i="1" s="1"/>
  <c r="AC1030" i="1"/>
  <c r="AE1030" i="1" s="1"/>
  <c r="AC920" i="1"/>
  <c r="AE920" i="1" s="1"/>
  <c r="AB1445" i="1"/>
  <c r="AE1445" i="1" s="1"/>
  <c r="AB693" i="1"/>
  <c r="AC1044" i="1"/>
  <c r="AE1044" i="1" s="1"/>
  <c r="AB1149" i="1"/>
  <c r="AC967" i="1"/>
  <c r="AE967" i="1" s="1"/>
  <c r="AB841" i="1"/>
  <c r="AB916" i="1"/>
  <c r="AC1133" i="1"/>
  <c r="AE1133" i="1" s="1"/>
  <c r="AC1029" i="1"/>
  <c r="AE1029" i="1" s="1"/>
  <c r="AB1056" i="1"/>
  <c r="AC1309" i="1"/>
  <c r="AE1309" i="1" s="1"/>
  <c r="AC1290" i="1"/>
  <c r="AE1290" i="1" s="1"/>
  <c r="AB1053" i="1"/>
  <c r="AC943" i="1"/>
  <c r="AE943" i="1" s="1"/>
  <c r="AC1541" i="1"/>
  <c r="AE1541" i="1" s="1"/>
  <c r="AB734" i="1"/>
  <c r="AB1182" i="1"/>
  <c r="AC774" i="1"/>
  <c r="AE774" i="1" s="1"/>
  <c r="AC1749" i="1"/>
  <c r="AE1749" i="1" s="1"/>
  <c r="AC984" i="1"/>
  <c r="AE984" i="1" s="1"/>
  <c r="AC1033" i="1"/>
  <c r="AE1033" i="1" s="1"/>
  <c r="AC1328" i="1"/>
  <c r="AE1328" i="1" s="1"/>
  <c r="AC900" i="1"/>
  <c r="AE900" i="1" s="1"/>
  <c r="AB924" i="1"/>
  <c r="AC1380" i="1"/>
  <c r="AE1380" i="1" s="1"/>
  <c r="AC1016" i="1"/>
  <c r="AE1016" i="1" s="1"/>
  <c r="AC1200" i="1"/>
  <c r="AE1200" i="1" s="1"/>
  <c r="AC1360" i="1"/>
  <c r="AE1360" i="1" s="1"/>
  <c r="AC1317" i="1"/>
  <c r="AE1317" i="1" s="1"/>
  <c r="AB957" i="1"/>
  <c r="AC1199" i="1"/>
  <c r="AE1199" i="1" s="1"/>
  <c r="AC1487" i="1"/>
  <c r="AE1487" i="1" s="1"/>
  <c r="AC1789" i="1"/>
  <c r="AE1789" i="1" s="1"/>
  <c r="AC937" i="1"/>
  <c r="AE937" i="1" s="1"/>
  <c r="AB809" i="1"/>
  <c r="AB1187" i="1"/>
  <c r="AC866" i="1"/>
  <c r="AE866" i="1" s="1"/>
  <c r="AB944" i="1"/>
  <c r="AC1357" i="1"/>
  <c r="AE1357" i="1" s="1"/>
  <c r="AC1637" i="1"/>
  <c r="AE1637" i="1" s="1"/>
  <c r="AB784" i="1"/>
  <c r="AC895" i="1"/>
  <c r="AE895" i="1" s="1"/>
  <c r="AB1026" i="1"/>
  <c r="AB1335" i="1"/>
  <c r="AB1639" i="1"/>
  <c r="AE1639" i="1" s="1"/>
  <c r="AC897" i="1"/>
  <c r="AE897" i="1" s="1"/>
  <c r="AC894" i="1"/>
  <c r="AE894" i="1" s="1"/>
  <c r="AB1980" i="1"/>
  <c r="AC699" i="1"/>
  <c r="AE699" i="1" s="1"/>
  <c r="AC1279" i="1"/>
  <c r="AE1279" i="1" s="1"/>
  <c r="AB1716" i="1"/>
  <c r="AE1716" i="1" s="1"/>
  <c r="AC797" i="1"/>
  <c r="AE797" i="1" s="1"/>
  <c r="AB1346" i="1"/>
  <c r="AC1367" i="1"/>
  <c r="AE1367" i="1" s="1"/>
  <c r="AC1688" i="1"/>
  <c r="AE1688" i="1" s="1"/>
  <c r="AC1469" i="1"/>
  <c r="AE1469" i="1" s="1"/>
  <c r="AB1303" i="1"/>
  <c r="AB1399" i="1"/>
  <c r="AC1483" i="1"/>
  <c r="AE1483" i="1" s="1"/>
  <c r="AB942" i="1"/>
  <c r="AB1173" i="1"/>
  <c r="AB1356" i="1"/>
  <c r="AC1767" i="1"/>
  <c r="AE1767" i="1" s="1"/>
  <c r="AC728" i="1"/>
  <c r="AE728" i="1" s="1"/>
  <c r="AB1376" i="1"/>
  <c r="AC1081" i="1"/>
  <c r="AE1081" i="1" s="1"/>
  <c r="AC770" i="1"/>
  <c r="AE770" i="1" s="1"/>
  <c r="AB1617" i="1"/>
  <c r="AE1617" i="1" s="1"/>
  <c r="AC1463" i="1"/>
  <c r="AE1463" i="1" s="1"/>
  <c r="AB1015" i="1"/>
  <c r="AC1960" i="1"/>
  <c r="AE1960" i="1" s="1"/>
  <c r="AC1163" i="1"/>
  <c r="AE1163" i="1" s="1"/>
  <c r="AB790" i="1"/>
  <c r="AC981" i="1"/>
  <c r="AE981" i="1" s="1"/>
  <c r="AB1563" i="1"/>
  <c r="AE1563" i="1" s="1"/>
  <c r="AC1268" i="1"/>
  <c r="AE1268" i="1" s="1"/>
  <c r="AC874" i="1"/>
  <c r="AE874" i="1" s="1"/>
  <c r="AB906" i="1"/>
  <c r="AB923" i="1"/>
  <c r="AB925" i="1"/>
  <c r="AC1384" i="1"/>
  <c r="AE1384" i="1" s="1"/>
  <c r="AB1128" i="1"/>
  <c r="AC772" i="1"/>
  <c r="AE772" i="1" s="1"/>
  <c r="AB1139" i="1"/>
  <c r="AC936" i="1"/>
  <c r="AE936" i="1" s="1"/>
  <c r="AB1522" i="1"/>
  <c r="AE1522" i="1" s="1"/>
  <c r="AB1137" i="1"/>
  <c r="AB1164" i="1"/>
  <c r="AC880" i="1"/>
  <c r="AE880" i="1" s="1"/>
  <c r="AB1036" i="1"/>
  <c r="AB930" i="1"/>
  <c r="AB1431" i="1"/>
  <c r="AE1431" i="1" s="1"/>
  <c r="AC1531" i="1"/>
  <c r="AE1531" i="1" s="1"/>
  <c r="AC1084" i="1"/>
  <c r="AE1084" i="1" s="1"/>
  <c r="AB1243" i="1"/>
  <c r="AC1513" i="1"/>
  <c r="AE1513" i="1" s="1"/>
  <c r="AC1211" i="1"/>
  <c r="AE1211" i="1" s="1"/>
  <c r="AB820" i="1"/>
  <c r="AB1064" i="1"/>
  <c r="AC1568" i="1"/>
  <c r="AE1568" i="1" s="1"/>
  <c r="AC1917" i="1"/>
  <c r="AE1917" i="1" s="1"/>
  <c r="AB1094" i="1"/>
  <c r="AC952" i="1"/>
  <c r="AE952" i="1" s="1"/>
  <c r="AB822" i="1"/>
  <c r="AC1574" i="1"/>
  <c r="AE1574" i="1" s="1"/>
  <c r="AB858" i="1"/>
  <c r="AC976" i="1"/>
  <c r="AE976" i="1" s="1"/>
  <c r="AC1008" i="1"/>
  <c r="AE1008" i="1" s="1"/>
  <c r="AB1735" i="1"/>
  <c r="AE1735" i="1" s="1"/>
  <c r="AC1412" i="1"/>
  <c r="AE1412" i="1" s="1"/>
  <c r="AC1000" i="1"/>
  <c r="AE1000" i="1" s="1"/>
  <c r="AC1289" i="1"/>
  <c r="AE1289" i="1" s="1"/>
  <c r="AC919" i="1"/>
  <c r="AE919" i="1" s="1"/>
  <c r="AC743" i="1"/>
  <c r="AE743" i="1" s="1"/>
  <c r="AB743" i="1"/>
  <c r="AB1316" i="1"/>
  <c r="AC945" i="1"/>
  <c r="AE945" i="1" s="1"/>
  <c r="AC1176" i="1"/>
  <c r="AE1176" i="1" s="1"/>
  <c r="AC1369" i="1"/>
  <c r="AE1369" i="1" s="1"/>
  <c r="AC765" i="1"/>
  <c r="AE765" i="1" s="1"/>
  <c r="AC970" i="1"/>
  <c r="AE970" i="1" s="1"/>
  <c r="AB1067" i="1"/>
  <c r="AC1430" i="1"/>
  <c r="AE1430" i="1" s="1"/>
  <c r="AB1410" i="1"/>
  <c r="AC1017" i="1"/>
  <c r="AE1017" i="1" s="1"/>
  <c r="AC1276" i="1"/>
  <c r="AE1276" i="1" s="1"/>
  <c r="AB956" i="1"/>
  <c r="AB1810" i="1"/>
  <c r="AE1810" i="1" s="1"/>
  <c r="AC1130" i="1"/>
  <c r="AE1130" i="1" s="1"/>
  <c r="AC1925" i="1"/>
  <c r="AE1925" i="1" s="1"/>
  <c r="AB1495" i="1"/>
  <c r="AE1495" i="1" s="1"/>
  <c r="AC1159" i="1"/>
  <c r="AE1159" i="1" s="1"/>
  <c r="AB1273" i="1"/>
  <c r="AC1533" i="1"/>
  <c r="AE1533" i="1" s="1"/>
  <c r="AB825" i="1"/>
  <c r="AC826" i="1"/>
  <c r="AE826" i="1" s="1"/>
  <c r="AC857" i="1"/>
  <c r="AE857" i="1" s="1"/>
  <c r="AB1151" i="1"/>
  <c r="AC948" i="1"/>
  <c r="AE948" i="1" s="1"/>
  <c r="AC875" i="1"/>
  <c r="AE875" i="1" s="1"/>
  <c r="AC893" i="1"/>
  <c r="AE893" i="1" s="1"/>
  <c r="AC1349" i="1"/>
  <c r="AE1349" i="1" s="1"/>
  <c r="AC1218" i="1"/>
  <c r="AE1218" i="1" s="1"/>
  <c r="AC1557" i="1"/>
  <c r="AE1557" i="1" s="1"/>
  <c r="AB1599" i="1"/>
  <c r="AE1599" i="1" s="1"/>
  <c r="AB1181" i="1"/>
  <c r="AB850" i="1"/>
  <c r="AC986" i="1"/>
  <c r="AE986" i="1" s="1"/>
  <c r="AC904" i="1"/>
  <c r="AE904" i="1" s="1"/>
  <c r="AC1001" i="1"/>
  <c r="AE1001" i="1" s="1"/>
  <c r="AC1331" i="1"/>
  <c r="AE1331" i="1" s="1"/>
  <c r="AC1502" i="1"/>
  <c r="AB1502" i="1"/>
  <c r="AB1123" i="1"/>
  <c r="AC731" i="1"/>
  <c r="AE731" i="1" s="1"/>
  <c r="AB908" i="1"/>
  <c r="AC1121" i="1"/>
  <c r="AE1121" i="1" s="1"/>
  <c r="AC1535" i="1"/>
  <c r="AE1535" i="1" s="1"/>
  <c r="AC1321" i="1"/>
  <c r="AE1321" i="1" s="1"/>
  <c r="AC1272" i="1"/>
  <c r="AE1272" i="1" s="1"/>
  <c r="AC1567" i="1"/>
  <c r="AE1567" i="1" s="1"/>
  <c r="AC1103" i="1"/>
  <c r="AE1103" i="1" s="1"/>
  <c r="AC1100" i="1"/>
  <c r="AE1100" i="1" s="1"/>
  <c r="AB1100" i="1"/>
  <c r="AC1418" i="1"/>
  <c r="AE1418" i="1" s="1"/>
  <c r="AC760" i="1"/>
  <c r="AE760" i="1" s="1"/>
  <c r="AC966" i="1"/>
  <c r="AE966" i="1" s="1"/>
  <c r="AB933" i="1"/>
  <c r="AC1198" i="1"/>
  <c r="AE1198" i="1" s="1"/>
  <c r="AC771" i="1"/>
  <c r="AE771" i="1" s="1"/>
  <c r="AB771" i="1"/>
  <c r="AC965" i="1"/>
  <c r="AE965" i="1" s="1"/>
  <c r="AC969" i="1"/>
  <c r="AE969" i="1" s="1"/>
  <c r="AB910" i="1"/>
  <c r="AB1265" i="1"/>
  <c r="AB1013" i="1"/>
  <c r="AC746" i="1"/>
  <c r="AE746" i="1" s="1"/>
  <c r="AB1046" i="1"/>
  <c r="AB1048" i="1"/>
  <c r="AC847" i="1"/>
  <c r="AE847" i="1" s="1"/>
  <c r="AB1401" i="1"/>
  <c r="AB1584" i="1"/>
  <c r="AE1584" i="1" s="1"/>
  <c r="AC878" i="1"/>
  <c r="AE878" i="1" s="1"/>
  <c r="AC1255" i="1"/>
  <c r="AE1255" i="1" s="1"/>
  <c r="AB1869" i="1"/>
  <c r="AE1869" i="1" s="1"/>
  <c r="AC1492" i="1"/>
  <c r="AB1492" i="1"/>
  <c r="AC1438" i="1"/>
  <c r="AE1438" i="1" s="1"/>
  <c r="AC997" i="1"/>
  <c r="AE997" i="1" s="1"/>
  <c r="AC1389" i="1"/>
  <c r="AE1389" i="1" s="1"/>
  <c r="AC1426" i="1"/>
  <c r="AB1426" i="1"/>
  <c r="AC1475" i="1"/>
  <c r="AE1475" i="1" s="1"/>
  <c r="AC708" i="1"/>
  <c r="AE708" i="1" s="1"/>
  <c r="AC987" i="1"/>
  <c r="AE987" i="1" s="1"/>
  <c r="AC1166" i="1"/>
  <c r="AE1166" i="1" s="1"/>
  <c r="AC868" i="1"/>
  <c r="AE868" i="1" s="1"/>
  <c r="AC1066" i="1"/>
  <c r="AE1066" i="1" s="1"/>
  <c r="AB1066" i="1"/>
  <c r="AB951" i="1"/>
  <c r="AB692" i="1"/>
  <c r="AC1886" i="1"/>
  <c r="AE1886" i="1" s="1"/>
  <c r="AB1107" i="1"/>
  <c r="AB1118" i="1"/>
  <c r="AC843" i="1"/>
  <c r="AE843" i="1" s="1"/>
  <c r="AB843" i="1"/>
  <c r="AB803" i="1"/>
  <c r="AB1539" i="1"/>
  <c r="AE1539" i="1" s="1"/>
  <c r="AB1341" i="1"/>
  <c r="AC1429" i="1"/>
  <c r="AE1429" i="1" s="1"/>
  <c r="AC992" i="1"/>
  <c r="AE992" i="1" s="1"/>
  <c r="AC1695" i="1"/>
  <c r="AE1695" i="1" s="1"/>
  <c r="AB1294" i="1"/>
  <c r="AB993" i="1"/>
  <c r="AC861" i="1"/>
  <c r="AE861" i="1" s="1"/>
  <c r="AC1145" i="1"/>
  <c r="AE1145" i="1" s="1"/>
  <c r="AC1878" i="1"/>
  <c r="AE1878" i="1" s="1"/>
  <c r="AB1406" i="1"/>
  <c r="AB947" i="1"/>
  <c r="AB1326" i="1"/>
  <c r="AC761" i="1"/>
  <c r="AE761" i="1" s="1"/>
  <c r="AB1347" i="1"/>
  <c r="AC963" i="1"/>
  <c r="AE963" i="1" s="1"/>
  <c r="AC718" i="1"/>
  <c r="AE718" i="1" s="1"/>
  <c r="AB1448" i="1"/>
  <c r="AE1448" i="1" s="1"/>
  <c r="AB974" i="1"/>
  <c r="AC889" i="1"/>
  <c r="AE889" i="1" s="1"/>
  <c r="AC1913" i="1"/>
  <c r="AE1913" i="1" s="1"/>
  <c r="AC1699" i="1"/>
  <c r="AE1699" i="1" s="1"/>
  <c r="AB1452" i="1"/>
  <c r="AE1452" i="1" s="1"/>
  <c r="AC1465" i="1"/>
  <c r="AE1465" i="1" s="1"/>
  <c r="AC911" i="1"/>
  <c r="AE911" i="1" s="1"/>
  <c r="AC1385" i="1"/>
  <c r="AE1385" i="1" s="1"/>
  <c r="AC1951" i="1"/>
  <c r="AE1951" i="1" s="1"/>
  <c r="AB745" i="1"/>
  <c r="AC1286" i="1"/>
  <c r="AE1286" i="1" s="1"/>
  <c r="AC1247" i="1"/>
  <c r="AE1247" i="1" s="1"/>
  <c r="AC979" i="1"/>
  <c r="AE979" i="1" s="1"/>
  <c r="AB882" i="1"/>
  <c r="AB756" i="1"/>
  <c r="AC921" i="1"/>
  <c r="AE921" i="1" s="1"/>
  <c r="AC1443" i="1"/>
  <c r="AE1443" i="1" s="1"/>
  <c r="AB1295" i="1"/>
  <c r="AC1814" i="1"/>
  <c r="AE1814" i="1" s="1"/>
  <c r="AB1785" i="1"/>
  <c r="AE1785" i="1" s="1"/>
  <c r="AC1037" i="1"/>
  <c r="AE1037" i="1" s="1"/>
  <c r="AC1160" i="1"/>
  <c r="AE1160" i="1" s="1"/>
  <c r="AC1679" i="1"/>
  <c r="AE1679" i="1" s="1"/>
  <c r="AB1209" i="1"/>
  <c r="AC1217" i="1"/>
  <c r="AE1217" i="1" s="1"/>
  <c r="AC1311" i="1"/>
  <c r="AE1311" i="1" s="1"/>
  <c r="AC742" i="1"/>
  <c r="AE742" i="1" s="1"/>
  <c r="AC1021" i="1"/>
  <c r="AE1021" i="1" s="1"/>
  <c r="AC780" i="1"/>
  <c r="AE780" i="1" s="1"/>
  <c r="AB785" i="1"/>
  <c r="AC989" i="1"/>
  <c r="AE989" i="1" s="1"/>
  <c r="AB1390" i="1"/>
  <c r="AC783" i="1"/>
  <c r="AE783" i="1" s="1"/>
  <c r="AB1293" i="1"/>
  <c r="AB810" i="1"/>
  <c r="AB852" i="1"/>
  <c r="AB1370" i="1"/>
  <c r="AC812" i="1"/>
  <c r="AE812" i="1" s="1"/>
  <c r="AB1282" i="1"/>
  <c r="AC1282" i="1"/>
  <c r="AE1282" i="1" s="1"/>
  <c r="AC749" i="1"/>
  <c r="AE749" i="1" s="1"/>
  <c r="AB749" i="1"/>
  <c r="AB1561" i="1"/>
  <c r="AE1561" i="1" s="1"/>
  <c r="AB792" i="1"/>
  <c r="AC1287" i="1"/>
  <c r="AE1287" i="1" s="1"/>
  <c r="AB1024" i="1"/>
  <c r="AB1329" i="1"/>
  <c r="AC1119" i="1"/>
  <c r="AE1119" i="1" s="1"/>
  <c r="AB1191" i="1"/>
  <c r="AC1191" i="1"/>
  <c r="AE1191" i="1" s="1"/>
  <c r="AB1288" i="1"/>
  <c r="AC1288" i="1"/>
  <c r="AE1288" i="1" s="1"/>
  <c r="AC1004" i="1"/>
  <c r="AE1004" i="1" s="1"/>
  <c r="AC1547" i="1"/>
  <c r="AE1547" i="1" s="1"/>
  <c r="AC896" i="1"/>
  <c r="AE896" i="1" s="1"/>
  <c r="AC1880" i="1"/>
  <c r="AE1880" i="1" s="1"/>
  <c r="AB1386" i="1"/>
  <c r="AC1077" i="1"/>
  <c r="AE1077" i="1" s="1"/>
  <c r="AB1011" i="1"/>
  <c r="AB915" i="1"/>
  <c r="AC705" i="1"/>
  <c r="AE705" i="1" s="1"/>
  <c r="AC1238" i="1"/>
  <c r="AE1238" i="1" s="1"/>
  <c r="AC907" i="1"/>
  <c r="AE907" i="1" s="1"/>
  <c r="AB872" i="1"/>
  <c r="AC1196" i="1"/>
  <c r="AE1196" i="1" s="1"/>
  <c r="AB1148" i="1"/>
  <c r="AB1884" i="1"/>
  <c r="AE1884" i="1" s="1"/>
  <c r="AC1088" i="1"/>
  <c r="AE1088" i="1" s="1"/>
  <c r="AC1444" i="1"/>
  <c r="AB1444" i="1"/>
  <c r="AB1190" i="1"/>
  <c r="AC1831" i="1"/>
  <c r="AE1831" i="1" s="1"/>
  <c r="AC764" i="1"/>
  <c r="AE764" i="1" s="1"/>
  <c r="AC719" i="1"/>
  <c r="AE719" i="1" s="1"/>
  <c r="AB1537" i="1"/>
  <c r="AE1537" i="1" s="1"/>
  <c r="AC1170" i="1"/>
  <c r="AE1170" i="1" s="1"/>
  <c r="AB1266" i="1"/>
  <c r="AC1266" i="1"/>
  <c r="AE1266" i="1" s="1"/>
  <c r="AC975" i="1"/>
  <c r="AE975" i="1" s="1"/>
  <c r="AB975" i="1"/>
  <c r="AC996" i="1"/>
  <c r="AE996" i="1" s="1"/>
  <c r="AB828" i="1"/>
  <c r="AC1394" i="1"/>
  <c r="AE1394" i="1" s="1"/>
  <c r="AB1342" i="1"/>
  <c r="AC1071" i="1"/>
  <c r="AE1071" i="1" s="1"/>
  <c r="AB1071" i="1"/>
  <c r="AC1019" i="1"/>
  <c r="AE1019" i="1" s="1"/>
  <c r="AC1281" i="1"/>
  <c r="AE1281" i="1" s="1"/>
  <c r="AC1210" i="1"/>
  <c r="AE1210" i="1" s="1"/>
  <c r="AB859" i="1"/>
  <c r="AB834" i="1"/>
  <c r="AB862" i="1"/>
  <c r="AC1306" i="1"/>
  <c r="AE1306" i="1" s="1"/>
  <c r="AC1454" i="1"/>
  <c r="AE1454" i="1" s="1"/>
  <c r="AC767" i="1"/>
  <c r="AE767" i="1" s="1"/>
  <c r="AB767" i="1"/>
  <c r="AB854" i="1"/>
  <c r="AC854" i="1"/>
  <c r="AE854" i="1" s="1"/>
  <c r="AB1058" i="1"/>
  <c r="AC1197" i="1"/>
  <c r="AE1197" i="1" s="1"/>
  <c r="AB716" i="1"/>
  <c r="AC716" i="1"/>
  <c r="AE716" i="1" s="1"/>
  <c r="AB1365" i="1"/>
  <c r="AB806" i="1"/>
  <c r="AC806" i="1"/>
  <c r="AE806" i="1" s="1"/>
  <c r="AC1051" i="1"/>
  <c r="AE1051" i="1" s="1"/>
  <c r="AC1442" i="1"/>
  <c r="AE1442" i="1" s="1"/>
  <c r="AC830" i="1"/>
  <c r="AE830" i="1" s="1"/>
  <c r="AB830" i="1"/>
  <c r="AC1102" i="1"/>
  <c r="AE1102" i="1" s="1"/>
  <c r="AB1102" i="1"/>
  <c r="AC863" i="1"/>
  <c r="AE863" i="1" s="1"/>
  <c r="AC1096" i="1"/>
  <c r="AE1096" i="1" s="1"/>
  <c r="AC1491" i="1"/>
  <c r="AE1491" i="1" s="1"/>
  <c r="AB1060" i="1"/>
  <c r="AC1079" i="1"/>
  <c r="AE1079" i="1" s="1"/>
  <c r="AC1344" i="1"/>
  <c r="AE1344" i="1" s="1"/>
  <c r="AC798" i="1"/>
  <c r="AE798" i="1" s="1"/>
  <c r="AB798" i="1"/>
  <c r="AB1186" i="1"/>
  <c r="AC1186" i="1"/>
  <c r="AE1186" i="1" s="1"/>
  <c r="AB1075" i="1"/>
  <c r="AB1676" i="1"/>
  <c r="AC1676" i="1"/>
  <c r="AC754" i="1"/>
  <c r="AE754" i="1" s="1"/>
  <c r="AB1062" i="1"/>
  <c r="AC1062" i="1"/>
  <c r="AE1062" i="1" s="1"/>
  <c r="AC766" i="1"/>
  <c r="AE766" i="1" s="1"/>
  <c r="AC1381" i="1"/>
  <c r="AE1381" i="1" s="1"/>
  <c r="AC1113" i="1"/>
  <c r="AE1113" i="1" s="1"/>
  <c r="AB1113" i="1"/>
  <c r="AB1379" i="1"/>
  <c r="AC1379" i="1"/>
  <c r="AE1379" i="1" s="1"/>
  <c r="AC1361" i="1"/>
  <c r="AE1361" i="1" s="1"/>
  <c r="AB1117" i="1"/>
  <c r="AC1117" i="1"/>
  <c r="AE1117" i="1" s="1"/>
  <c r="AB1305" i="1"/>
  <c r="AB1086" i="1"/>
  <c r="AC1086" i="1"/>
  <c r="AE1086" i="1" s="1"/>
  <c r="AB752" i="1"/>
  <c r="AB941" i="1"/>
  <c r="AC941" i="1"/>
  <c r="AE941" i="1" s="1"/>
  <c r="AB1283" i="1"/>
  <c r="AB1665" i="1"/>
  <c r="AC1665" i="1"/>
  <c r="AC1350" i="1"/>
  <c r="AE1350" i="1" s="1"/>
  <c r="AC1010" i="1"/>
  <c r="AE1010" i="1" s="1"/>
  <c r="AB1010" i="1"/>
  <c r="AB1074" i="1"/>
  <c r="AC1074" i="1"/>
  <c r="AE1074" i="1" s="1"/>
  <c r="AC1005" i="1"/>
  <c r="AE1005" i="1" s="1"/>
  <c r="AC864" i="1"/>
  <c r="AE864" i="1" s="1"/>
  <c r="AB713" i="1"/>
  <c r="AB1185" i="1"/>
  <c r="AC867" i="1"/>
  <c r="AE867" i="1" s="1"/>
  <c r="AB885" i="1"/>
  <c r="AC1277" i="1"/>
  <c r="AE1277" i="1" s="1"/>
  <c r="AB1992" i="1"/>
  <c r="AB1996" i="1"/>
  <c r="AB1976" i="1"/>
  <c r="AC1083" i="1"/>
  <c r="AE1083" i="1" s="1"/>
  <c r="AB1083" i="1"/>
  <c r="AB1112" i="1"/>
  <c r="AC1112" i="1"/>
  <c r="AE1112" i="1" s="1"/>
  <c r="AB1023" i="1"/>
  <c r="AC1023" i="1"/>
  <c r="AE1023" i="1" s="1"/>
  <c r="AB1402" i="1"/>
  <c r="AB1162" i="1"/>
  <c r="AB1484" i="1"/>
  <c r="AC1484" i="1"/>
  <c r="AC697" i="1"/>
  <c r="AE697" i="1" s="1"/>
  <c r="AB1298" i="1"/>
  <c r="AC1298" i="1"/>
  <c r="AE1298" i="1" s="1"/>
  <c r="AC1271" i="1"/>
  <c r="AE1271" i="1" s="1"/>
  <c r="AB748" i="1"/>
  <c r="AC922" i="1"/>
  <c r="AE922" i="1" s="1"/>
  <c r="AB1835" i="1"/>
  <c r="AE1835" i="1" s="1"/>
  <c r="AC1205" i="1"/>
  <c r="AE1205" i="1" s="1"/>
  <c r="AB888" i="1"/>
  <c r="AB991" i="1"/>
  <c r="AC1248" i="1"/>
  <c r="AE1248" i="1" s="1"/>
  <c r="AC873" i="1"/>
  <c r="AE873" i="1" s="1"/>
  <c r="AC886" i="1"/>
  <c r="AE886" i="1" s="1"/>
  <c r="AB796" i="1"/>
  <c r="AC831" i="1"/>
  <c r="AE831" i="1" s="1"/>
  <c r="AC1252" i="1"/>
  <c r="AE1252" i="1" s="1"/>
  <c r="AB884" i="1"/>
  <c r="AC1413" i="1"/>
  <c r="AE1413" i="1" s="1"/>
  <c r="AC871" i="1"/>
  <c r="AE871" i="1" s="1"/>
  <c r="AB1260" i="1"/>
  <c r="AC821" i="1"/>
  <c r="AE821" i="1" s="1"/>
  <c r="AC853" i="1"/>
  <c r="AE853" i="1" s="1"/>
  <c r="AC1040" i="1"/>
  <c r="AE1040" i="1" s="1"/>
  <c r="AB1220" i="1"/>
  <c r="AB1299" i="1"/>
  <c r="AC1180" i="1"/>
  <c r="AE1180" i="1" s="1"/>
  <c r="AB675" i="1"/>
  <c r="AB2000" i="1"/>
  <c r="AC1246" i="1"/>
  <c r="AE1246" i="1" s="1"/>
  <c r="AB1090" i="1"/>
  <c r="AB1095" i="1"/>
  <c r="AB950" i="1"/>
  <c r="AC985" i="1"/>
  <c r="AE985" i="1" s="1"/>
  <c r="AC1910" i="1"/>
  <c r="AE1910" i="1" s="1"/>
  <c r="AC755" i="1"/>
  <c r="AE755" i="1" s="1"/>
  <c r="AC995" i="1"/>
  <c r="AE995" i="1" s="1"/>
  <c r="AB691" i="1"/>
  <c r="AB1330" i="1"/>
  <c r="AB949" i="1"/>
  <c r="AC712" i="1"/>
  <c r="AE712" i="1" s="1"/>
  <c r="AB819" i="1"/>
  <c r="AB1240" i="1"/>
  <c r="AC1240" i="1"/>
  <c r="AE1240" i="1" s="1"/>
  <c r="AC1055" i="1"/>
  <c r="AE1055" i="1" s="1"/>
  <c r="AB1741" i="1"/>
  <c r="AE1741" i="1" s="1"/>
  <c r="AC1222" i="1"/>
  <c r="AE1222" i="1" s="1"/>
  <c r="AC1372" i="1"/>
  <c r="AE1372" i="1" s="1"/>
  <c r="AC1939" i="1"/>
  <c r="AE1939" i="1" s="1"/>
  <c r="AC887" i="1"/>
  <c r="AE887" i="1" s="1"/>
  <c r="AC1397" i="1"/>
  <c r="AE1397" i="1" s="1"/>
  <c r="AB848" i="1"/>
  <c r="AC848" i="1"/>
  <c r="AE848" i="1" s="1"/>
  <c r="AC962" i="1"/>
  <c r="AE962" i="1" s="1"/>
  <c r="AB1154" i="1"/>
  <c r="AB1158" i="1"/>
  <c r="AC736" i="1"/>
  <c r="AE736" i="1" s="1"/>
  <c r="AB1364" i="1"/>
  <c r="AC1206" i="1"/>
  <c r="AE1206" i="1" s="1"/>
  <c r="AB1374" i="1"/>
  <c r="AB1155" i="1"/>
  <c r="AC1416" i="1"/>
  <c r="AB1416" i="1"/>
  <c r="AC1097" i="1"/>
  <c r="AE1097" i="1" s="1"/>
  <c r="AB1453" i="1"/>
  <c r="AE1453" i="1" s="1"/>
  <c r="AB988" i="1"/>
  <c r="AC1362" i="1"/>
  <c r="AE1362" i="1" s="1"/>
  <c r="AB1168" i="1"/>
  <c r="AC1168" i="1"/>
  <c r="AE1168" i="1" s="1"/>
  <c r="AB1466" i="1"/>
  <c r="AC1466" i="1"/>
  <c r="AC972" i="1"/>
  <c r="AE972" i="1" s="1"/>
  <c r="AC814" i="1"/>
  <c r="AE814" i="1" s="1"/>
  <c r="AB1034" i="1"/>
  <c r="AC1526" i="1"/>
  <c r="AE1526" i="1" s="1"/>
  <c r="AB1371" i="1"/>
  <c r="AC808" i="1"/>
  <c r="AE808" i="1" s="1"/>
  <c r="AB808" i="1"/>
  <c r="AB1691" i="1"/>
  <c r="AE1691" i="1" s="1"/>
  <c r="AC1234" i="1"/>
  <c r="AE1234" i="1" s="1"/>
  <c r="AC901" i="1"/>
  <c r="AE901" i="1" s="1"/>
  <c r="AB788" i="1"/>
  <c r="AC681" i="1"/>
  <c r="AE681" i="1" s="1"/>
  <c r="AC1212" i="1"/>
  <c r="AE1212" i="1" s="1"/>
  <c r="AB1076" i="1"/>
  <c r="AB851" i="1"/>
  <c r="AC1101" i="1"/>
  <c r="AE1101" i="1" s="1"/>
  <c r="AB1101" i="1"/>
  <c r="AC983" i="1"/>
  <c r="AE983" i="1" s="1"/>
  <c r="AC1250" i="1"/>
  <c r="AE1250" i="1" s="1"/>
  <c r="AC1519" i="1"/>
  <c r="AE1519" i="1" s="1"/>
  <c r="AC909" i="1"/>
  <c r="AE909" i="1" s="1"/>
  <c r="AB758" i="1"/>
  <c r="AC1864" i="1"/>
  <c r="AE1864" i="1" s="1"/>
  <c r="AB1047" i="1"/>
  <c r="AB1337" i="1"/>
  <c r="AC1727" i="1"/>
  <c r="AE1727" i="1" s="1"/>
  <c r="AB1262" i="1"/>
  <c r="AB832" i="1"/>
  <c r="AC782" i="1"/>
  <c r="AE782" i="1" s="1"/>
  <c r="AB1712" i="1"/>
  <c r="AE1712" i="1" s="1"/>
  <c r="AB946" i="1"/>
  <c r="AB1482" i="1"/>
  <c r="AE1482" i="1" s="1"/>
  <c r="AB1099" i="1"/>
  <c r="AC1099" i="1"/>
  <c r="AE1099" i="1" s="1"/>
  <c r="AB938" i="1"/>
  <c r="AC1405" i="1"/>
  <c r="AE1405" i="1" s="1"/>
  <c r="AC1231" i="1"/>
  <c r="AE1231" i="1" s="1"/>
  <c r="AC1570" i="1"/>
  <c r="AE1570" i="1" s="1"/>
  <c r="AC1718" i="1"/>
  <c r="AE1718" i="1" s="1"/>
  <c r="AC1324" i="1"/>
  <c r="AE1324" i="1" s="1"/>
  <c r="AB1002" i="1"/>
  <c r="AB1455" i="1"/>
  <c r="AE1455" i="1" s="1"/>
  <c r="AB1434" i="1"/>
  <c r="AC1434" i="1"/>
  <c r="AC899" i="1"/>
  <c r="AE899" i="1" s="1"/>
  <c r="AB824" i="1"/>
  <c r="AC722" i="1"/>
  <c r="AE722" i="1" s="1"/>
  <c r="AB721" i="1"/>
  <c r="AB1701" i="1"/>
  <c r="AE1701" i="1" s="1"/>
  <c r="AC707" i="1"/>
  <c r="AE707" i="1" s="1"/>
  <c r="AB1242" i="1"/>
  <c r="AB1819" i="1"/>
  <c r="AC1819" i="1"/>
  <c r="AB1559" i="1"/>
  <c r="AE1559" i="1" s="1"/>
  <c r="AB1232" i="1"/>
  <c r="AC877" i="1"/>
  <c r="AE877" i="1" s="1"/>
  <c r="AC1241" i="1"/>
  <c r="AE1241" i="1" s="1"/>
  <c r="AC1039" i="1"/>
  <c r="AE1039" i="1" s="1"/>
  <c r="AB1635" i="1"/>
  <c r="AE1635" i="1" s="1"/>
  <c r="AC1803" i="1"/>
  <c r="AE1803" i="1" s="1"/>
  <c r="AC1006" i="1"/>
  <c r="AE1006" i="1" s="1"/>
  <c r="AC1042" i="1"/>
  <c r="AE1042" i="1" s="1"/>
  <c r="AB679" i="1"/>
  <c r="AC1496" i="1"/>
  <c r="AE1496" i="1" s="1"/>
  <c r="AC1440" i="1"/>
  <c r="AE1440" i="1" s="1"/>
  <c r="AC1765" i="1"/>
  <c r="AE1765" i="1" s="1"/>
  <c r="AB710" i="1"/>
  <c r="AC1795" i="1"/>
  <c r="AE1795" i="1" s="1"/>
  <c r="AB932" i="1"/>
  <c r="AC1237" i="1"/>
  <c r="AE1237" i="1" s="1"/>
  <c r="AC1661" i="1"/>
  <c r="AE1661" i="1" s="1"/>
  <c r="AB827" i="1"/>
  <c r="AC677" i="1"/>
  <c r="AE677" i="1" s="1"/>
  <c r="AC1931" i="1"/>
  <c r="AE1931" i="1" s="1"/>
  <c r="AB1528" i="1"/>
  <c r="AE1528" i="1" s="1"/>
  <c r="AC926" i="1"/>
  <c r="AE926" i="1" s="1"/>
  <c r="AB768" i="1"/>
  <c r="AC1043" i="1"/>
  <c r="AE1043" i="1" s="1"/>
  <c r="AC1054" i="1"/>
  <c r="AE1054" i="1" s="1"/>
  <c r="AB1142" i="1"/>
  <c r="AB1432" i="1"/>
  <c r="AE1432" i="1" s="1"/>
  <c r="AC883" i="1"/>
  <c r="AE883" i="1" s="1"/>
  <c r="AC855" i="1"/>
  <c r="AE855" i="1" s="1"/>
  <c r="AB913" i="1"/>
  <c r="AC1921" i="1"/>
  <c r="AE1921" i="1" s="1"/>
  <c r="AB1377" i="1"/>
  <c r="AB1140" i="1"/>
  <c r="AC1473" i="1"/>
  <c r="AE1473" i="1" s="1"/>
  <c r="AC740" i="1"/>
  <c r="AE740" i="1" s="1"/>
  <c r="AB1839" i="1"/>
  <c r="AE1839" i="1" s="1"/>
  <c r="AB1263" i="1"/>
  <c r="AB1387" i="1"/>
  <c r="AC1480" i="1"/>
  <c r="AE1480" i="1" s="1"/>
  <c r="AC1070" i="1"/>
  <c r="AE1070" i="1" s="1"/>
  <c r="AC1314" i="1"/>
  <c r="AE1314" i="1" s="1"/>
  <c r="AC1845" i="1"/>
  <c r="AE1845" i="1" s="1"/>
  <c r="AB678" i="1"/>
  <c r="AC1261" i="1"/>
  <c r="AE1261" i="1" s="1"/>
  <c r="AB1261" i="1"/>
  <c r="AC1737" i="1"/>
  <c r="AB1737" i="1"/>
  <c r="AB1135" i="1"/>
  <c r="AC1135" i="1"/>
  <c r="AE1135" i="1" s="1"/>
  <c r="AB1958" i="1"/>
  <c r="AC1958" i="1"/>
  <c r="AE1958" i="1" s="1"/>
  <c r="AB730" i="1"/>
  <c r="AC730" i="1"/>
  <c r="AE730" i="1" s="1"/>
  <c r="AB759" i="1"/>
  <c r="AC759" i="1"/>
  <c r="AE759" i="1" s="1"/>
  <c r="AB1478" i="1"/>
  <c r="AC1478" i="1"/>
  <c r="AC741" i="1"/>
  <c r="AE741" i="1" s="1"/>
  <c r="AB741" i="1"/>
  <c r="AC1215" i="1"/>
  <c r="AE1215" i="1" s="1"/>
  <c r="AB1215" i="1"/>
  <c r="AB1400" i="1"/>
  <c r="AC1400" i="1"/>
  <c r="AE1400" i="1" s="1"/>
  <c r="AC961" i="1"/>
  <c r="AE961" i="1" s="1"/>
  <c r="AC1022" i="1"/>
  <c r="AE1022" i="1" s="1"/>
  <c r="AB898" i="1"/>
  <c r="AC753" i="1"/>
  <c r="AE753" i="1" s="1"/>
  <c r="AC1031" i="1"/>
  <c r="AE1031" i="1" s="1"/>
  <c r="AC1012" i="1"/>
  <c r="AE1012" i="1" s="1"/>
  <c r="AB1012" i="1"/>
  <c r="AC1580" i="1"/>
  <c r="AB1580" i="1"/>
  <c r="AB977" i="1"/>
  <c r="AC977" i="1"/>
  <c r="AE977" i="1" s="1"/>
  <c r="AB1393" i="1"/>
  <c r="AC1393" i="1"/>
  <c r="AE1393" i="1" s="1"/>
  <c r="AC1114" i="1"/>
  <c r="AE1114" i="1" s="1"/>
  <c r="AB1114" i="1"/>
  <c r="AB929" i="1"/>
  <c r="AC929" i="1"/>
  <c r="AE929" i="1" s="1"/>
  <c r="AB1984" i="1"/>
  <c r="AC1984" i="1"/>
  <c r="AE1984" i="1" s="1"/>
  <c r="AB711" i="1"/>
  <c r="AC711" i="1"/>
  <c r="AE711" i="1" s="1"/>
  <c r="AB1514" i="1"/>
  <c r="AC1514" i="1"/>
  <c r="AB1120" i="1"/>
  <c r="AC1120" i="1"/>
  <c r="AE1120" i="1" s="1"/>
  <c r="AC1257" i="1"/>
  <c r="AE1257" i="1" s="1"/>
  <c r="AB1257" i="1"/>
  <c r="AB791" i="1"/>
  <c r="AC791" i="1"/>
  <c r="AE791" i="1" s="1"/>
  <c r="AB1192" i="1"/>
  <c r="AC1192" i="1"/>
  <c r="AE1192" i="1" s="1"/>
  <c r="AB1092" i="1"/>
  <c r="AC1092" i="1"/>
  <c r="AE1092" i="1" s="1"/>
  <c r="AB1994" i="1"/>
  <c r="AC1994" i="1"/>
  <c r="AE1994" i="1" s="1"/>
  <c r="AC1235" i="1"/>
  <c r="AE1235" i="1" s="1"/>
  <c r="AB1235" i="1"/>
  <c r="AC1125" i="1"/>
  <c r="AE1125" i="1" s="1"/>
  <c r="AB1629" i="1"/>
  <c r="AE1629" i="1" s="1"/>
  <c r="AC1325" i="1"/>
  <c r="AE1325" i="1" s="1"/>
  <c r="AC1731" i="1"/>
  <c r="AE1731" i="1" s="1"/>
  <c r="AB1837" i="1"/>
  <c r="AE1837" i="1" s="1"/>
  <c r="AB1143" i="1"/>
  <c r="AC1407" i="1"/>
  <c r="AE1407" i="1" s="1"/>
  <c r="AB1407" i="1"/>
  <c r="AB999" i="1"/>
  <c r="AC999" i="1"/>
  <c r="AE999" i="1" s="1"/>
  <c r="AC1415" i="1"/>
  <c r="AB1415" i="1"/>
  <c r="AB1315" i="1"/>
  <c r="AC1315" i="1"/>
  <c r="AE1315" i="1" s="1"/>
  <c r="AC789" i="1"/>
  <c r="AE789" i="1" s="1"/>
  <c r="AB789" i="1"/>
  <c r="AB1847" i="1"/>
  <c r="AC1847" i="1"/>
  <c r="AB735" i="1"/>
  <c r="AC735" i="1"/>
  <c r="AE735" i="1" s="1"/>
  <c r="AB1153" i="1"/>
  <c r="AC1153" i="1"/>
  <c r="AE1153" i="1" s="1"/>
  <c r="AB1544" i="1"/>
  <c r="AC1544" i="1"/>
  <c r="AB1195" i="1"/>
  <c r="AC1355" i="1"/>
  <c r="AE1355" i="1" s="1"/>
  <c r="AC1972" i="1"/>
  <c r="AE1972" i="1" s="1"/>
  <c r="AC968" i="1"/>
  <c r="AE968" i="1" s="1"/>
  <c r="AB1359" i="1"/>
  <c r="AC1320" i="1"/>
  <c r="AE1320" i="1" s="1"/>
  <c r="AC971" i="1"/>
  <c r="AE971" i="1" s="1"/>
  <c r="AB1553" i="1"/>
  <c r="AC1553" i="1"/>
  <c r="AC1334" i="1"/>
  <c r="AE1334" i="1" s="1"/>
  <c r="AB1334" i="1"/>
  <c r="AC1144" i="1"/>
  <c r="AE1144" i="1" s="1"/>
  <c r="AB1144" i="1"/>
  <c r="AB1169" i="1"/>
  <c r="AC1169" i="1"/>
  <c r="AE1169" i="1" s="1"/>
  <c r="AC846" i="1"/>
  <c r="AE846" i="1" s="1"/>
  <c r="AB846" i="1"/>
  <c r="AB1068" i="1"/>
  <c r="AC1068" i="1"/>
  <c r="AE1068" i="1" s="1"/>
  <c r="AB1089" i="1"/>
  <c r="AC1089" i="1"/>
  <c r="AE1089" i="1" s="1"/>
  <c r="AB1275" i="1"/>
  <c r="AB842" i="1"/>
  <c r="AC844" i="1"/>
  <c r="AE844" i="1" s="1"/>
  <c r="AC890" i="1"/>
  <c r="AE890" i="1" s="1"/>
  <c r="AC1256" i="1"/>
  <c r="AE1256" i="1" s="1"/>
  <c r="AB1256" i="1"/>
  <c r="AB1165" i="1"/>
  <c r="AC1165" i="1"/>
  <c r="AE1165" i="1" s="1"/>
  <c r="AB1353" i="1"/>
  <c r="AC1353" i="1"/>
  <c r="AE1353" i="1" s="1"/>
  <c r="AB1179" i="1"/>
  <c r="AC1179" i="1"/>
  <c r="AE1179" i="1" s="1"/>
  <c r="AB804" i="1"/>
  <c r="AC804" i="1"/>
  <c r="AE804" i="1" s="1"/>
  <c r="AC1521" i="1"/>
  <c r="AB1521" i="1"/>
  <c r="AB1351" i="1"/>
  <c r="AC1351" i="1"/>
  <c r="AE1351" i="1" s="1"/>
  <c r="AB724" i="1"/>
  <c r="AC724" i="1"/>
  <c r="AE724" i="1" s="1"/>
  <c r="AC723" i="1"/>
  <c r="AE723" i="1" s="1"/>
  <c r="AB723" i="1"/>
  <c r="AB1761" i="1"/>
  <c r="AE1761" i="1" s="1"/>
  <c r="AC1167" i="1"/>
  <c r="AE1167" i="1" s="1"/>
  <c r="AB1129" i="1"/>
  <c r="AB939" i="1"/>
  <c r="AC1375" i="1"/>
  <c r="AE1375" i="1" s="1"/>
  <c r="AC833" i="1"/>
  <c r="AE833" i="1" s="1"/>
  <c r="AC879" i="1"/>
  <c r="AE879" i="1" s="1"/>
  <c r="AC912" i="1"/>
  <c r="AE912" i="1" s="1"/>
  <c r="AC892" i="1"/>
  <c r="AE892" i="1" s="1"/>
  <c r="AC794" i="1"/>
  <c r="AE794" i="1" s="1"/>
  <c r="AB794" i="1"/>
  <c r="AC1174" i="1"/>
  <c r="AE1174" i="1" s="1"/>
  <c r="AB1174" i="1"/>
  <c r="AC1319" i="1"/>
  <c r="AE1319" i="1" s="1"/>
  <c r="AB1319" i="1"/>
  <c r="AB1339" i="1"/>
  <c r="AC1339" i="1"/>
  <c r="AE1339" i="1" s="1"/>
  <c r="AB1523" i="1"/>
  <c r="AC1523" i="1"/>
  <c r="AB1138" i="1"/>
  <c r="AC1138" i="1"/>
  <c r="AE1138" i="1" s="1"/>
  <c r="AB927" i="1"/>
  <c r="AC927" i="1"/>
  <c r="AE927" i="1" s="1"/>
  <c r="AB671" i="1"/>
  <c r="AC671" i="1"/>
  <c r="AE671" i="1" s="1"/>
  <c r="AC1134" i="1"/>
  <c r="AE1134" i="1" s="1"/>
  <c r="AC1041" i="1"/>
  <c r="AE1041" i="1" s="1"/>
  <c r="AC1236" i="1"/>
  <c r="AE1236" i="1" s="1"/>
  <c r="AB1236" i="1"/>
  <c r="AB1278" i="1"/>
  <c r="AC1278" i="1"/>
  <c r="AE1278" i="1" s="1"/>
  <c r="AC801" i="1"/>
  <c r="AE801" i="1" s="1"/>
  <c r="AB801" i="1"/>
  <c r="AC1146" i="1"/>
  <c r="AE1146" i="1" s="1"/>
  <c r="AB1146" i="1"/>
  <c r="AC1221" i="1"/>
  <c r="AE1221" i="1" s="1"/>
  <c r="AB1221" i="1"/>
  <c r="AB1104" i="1"/>
  <c r="AC1104" i="1"/>
  <c r="AE1104" i="1" s="1"/>
  <c r="AB1072" i="1"/>
  <c r="AC1072" i="1"/>
  <c r="AE1072" i="1" s="1"/>
  <c r="AB1300" i="1"/>
  <c r="AC1300" i="1"/>
  <c r="AE1300" i="1" s="1"/>
  <c r="AC1115" i="1"/>
  <c r="AE1115" i="1" s="1"/>
  <c r="AB1115" i="1"/>
  <c r="AB1080" i="1"/>
  <c r="AC1080" i="1"/>
  <c r="AE1080" i="1" s="1"/>
  <c r="AC955" i="1"/>
  <c r="AE955" i="1" s="1"/>
  <c r="AC994" i="1"/>
  <c r="AE994" i="1" s="1"/>
  <c r="AB1227" i="1"/>
  <c r="AC1227" i="1"/>
  <c r="AE1227" i="1" s="1"/>
  <c r="AB714" i="1"/>
  <c r="AC714" i="1"/>
  <c r="AE714" i="1" s="1"/>
  <c r="AC816" i="1"/>
  <c r="AE816" i="1" s="1"/>
  <c r="AB816" i="1"/>
  <c r="AC1069" i="1"/>
  <c r="AE1069" i="1" s="1"/>
  <c r="AB1069" i="1"/>
  <c r="AC1327" i="1"/>
  <c r="AE1327" i="1" s="1"/>
  <c r="AB1327" i="1"/>
  <c r="AC1892" i="1"/>
  <c r="AB1892" i="1"/>
  <c r="AC1124" i="1"/>
  <c r="AE1124" i="1" s="1"/>
  <c r="AB1124" i="1"/>
  <c r="AC1424" i="1"/>
  <c r="AE1424" i="1" s="1"/>
  <c r="AC931" i="1"/>
  <c r="AE931" i="1" s="1"/>
  <c r="AB1596" i="1"/>
  <c r="AC1596" i="1"/>
  <c r="AB676" i="1"/>
  <c r="AC676" i="1"/>
  <c r="AE676" i="1" s="1"/>
  <c r="AC1297" i="1"/>
  <c r="AE1297" i="1" s="1"/>
  <c r="AB1297" i="1"/>
  <c r="AB1436" i="1"/>
  <c r="AC1436" i="1"/>
  <c r="AB1061" i="1"/>
  <c r="AC1061" i="1"/>
  <c r="AE1061" i="1" s="1"/>
  <c r="AC1049" i="1"/>
  <c r="AE1049" i="1" s="1"/>
  <c r="AB1049" i="1"/>
  <c r="AC1175" i="1"/>
  <c r="AE1175" i="1" s="1"/>
  <c r="AB1175" i="1"/>
  <c r="AC750" i="1"/>
  <c r="AE750" i="1" s="1"/>
  <c r="AB750" i="1"/>
  <c r="AC1189" i="1"/>
  <c r="AE1189" i="1" s="1"/>
  <c r="AB1189" i="1"/>
  <c r="AC2658" i="1"/>
  <c r="AE2658" i="1" s="1"/>
  <c r="AB2658" i="1"/>
  <c r="AB2511" i="1"/>
  <c r="AC2511" i="1"/>
  <c r="AE2511" i="1" s="1"/>
  <c r="AB1838" i="1"/>
  <c r="AC1838" i="1"/>
  <c r="AB2595" i="1"/>
  <c r="AC2595" i="1"/>
  <c r="AE2595" i="1" s="1"/>
  <c r="AB2384" i="1"/>
  <c r="AC2384" i="1"/>
  <c r="AE2384" i="1" s="1"/>
  <c r="AC2596" i="1"/>
  <c r="AE2596" i="1" s="1"/>
  <c r="AB2596" i="1"/>
  <c r="AB2625" i="1"/>
  <c r="AC2625" i="1"/>
  <c r="AE2625" i="1" s="1"/>
  <c r="AC2422" i="1"/>
  <c r="AE2422" i="1" s="1"/>
  <c r="AB2422" i="1"/>
  <c r="AC2670" i="1"/>
  <c r="AE2670" i="1" s="1"/>
  <c r="AB2670" i="1"/>
  <c r="AC2296" i="1"/>
  <c r="AE2296" i="1" s="1"/>
  <c r="AB2296" i="1"/>
  <c r="AC2231" i="1"/>
  <c r="AE2231" i="1" s="1"/>
  <c r="AB2231" i="1"/>
  <c r="AC2657" i="1"/>
  <c r="AE2657" i="1" s="1"/>
  <c r="AB2657" i="1"/>
  <c r="AC2616" i="1"/>
  <c r="AE2616" i="1" s="1"/>
  <c r="AB2616" i="1"/>
  <c r="AC2573" i="1"/>
  <c r="AE2573" i="1" s="1"/>
  <c r="AB2573" i="1"/>
  <c r="AC2513" i="1"/>
  <c r="AE2513" i="1" s="1"/>
  <c r="AB2513" i="1"/>
  <c r="AC2458" i="1"/>
  <c r="AE2458" i="1" s="1"/>
  <c r="AB2458" i="1"/>
  <c r="AC2356" i="1"/>
  <c r="AE2356" i="1" s="1"/>
  <c r="AB2356" i="1"/>
  <c r="AC2100" i="1"/>
  <c r="AE2100" i="1" s="1"/>
  <c r="AB2100" i="1"/>
  <c r="AB2647" i="1"/>
  <c r="AC2647" i="1"/>
  <c r="AE2647" i="1" s="1"/>
  <c r="AC2663" i="1"/>
  <c r="AE2663" i="1" s="1"/>
  <c r="AB2663" i="1"/>
  <c r="AC2538" i="1"/>
  <c r="AE2538" i="1" s="1"/>
  <c r="AB2538" i="1"/>
  <c r="AC2139" i="1"/>
  <c r="AE2139" i="1" s="1"/>
  <c r="AB2139" i="1"/>
  <c r="AB2557" i="1"/>
  <c r="AC2557" i="1"/>
  <c r="AE2557" i="1" s="1"/>
  <c r="AC2252" i="1"/>
  <c r="AE2252" i="1" s="1"/>
  <c r="AB2252" i="1"/>
  <c r="AC2549" i="1"/>
  <c r="AE2549" i="1" s="1"/>
  <c r="AB2549" i="1"/>
  <c r="AC2654" i="1"/>
  <c r="AE2654" i="1" s="1"/>
  <c r="AB2654" i="1"/>
  <c r="AC2547" i="1"/>
  <c r="AE2547" i="1" s="1"/>
  <c r="AB2547" i="1"/>
  <c r="AB2203" i="1"/>
  <c r="AC2203" i="1"/>
  <c r="AE2203" i="1" s="1"/>
  <c r="AB2434" i="1"/>
  <c r="AC2434" i="1"/>
  <c r="AE2434" i="1" s="1"/>
  <c r="AC2243" i="1"/>
  <c r="AE2243" i="1" s="1"/>
  <c r="AB2243" i="1"/>
  <c r="AC1863" i="1"/>
  <c r="AB1863" i="1"/>
  <c r="AB2463" i="1"/>
  <c r="AC2463" i="1"/>
  <c r="AE2463" i="1" s="1"/>
  <c r="AB2308" i="1"/>
  <c r="AC2308" i="1"/>
  <c r="AE2308" i="1" s="1"/>
  <c r="AC2183" i="1"/>
  <c r="AE2183" i="1" s="1"/>
  <c r="AB2183" i="1"/>
  <c r="AC2042" i="1"/>
  <c r="AE2042" i="1" s="1"/>
  <c r="AB2042" i="1"/>
  <c r="AB2480" i="1"/>
  <c r="AC2480" i="1"/>
  <c r="AE2480" i="1" s="1"/>
  <c r="AB2382" i="1"/>
  <c r="AC2382" i="1"/>
  <c r="AE2382" i="1" s="1"/>
  <c r="AB2237" i="1"/>
  <c r="AC2237" i="1"/>
  <c r="AE2237" i="1" s="1"/>
  <c r="AB2088" i="1"/>
  <c r="AC2088" i="1"/>
  <c r="AE2088" i="1" s="1"/>
  <c r="AB1228" i="1"/>
  <c r="AC1228" i="1"/>
  <c r="AE1228" i="1" s="1"/>
  <c r="AB2418" i="1"/>
  <c r="AC2418" i="1"/>
  <c r="AE2418" i="1" s="1"/>
  <c r="AB2283" i="1"/>
  <c r="AC2283" i="1"/>
  <c r="AE2283" i="1" s="1"/>
  <c r="AC2148" i="1"/>
  <c r="AE2148" i="1" s="1"/>
  <c r="AB2148" i="1"/>
  <c r="AC2002" i="1"/>
  <c r="AE2002" i="1" s="1"/>
  <c r="AB2002" i="1"/>
  <c r="AC2490" i="1"/>
  <c r="AE2490" i="1" s="1"/>
  <c r="AB2490" i="1"/>
  <c r="AB2344" i="1"/>
  <c r="AC2344" i="1"/>
  <c r="AE2344" i="1" s="1"/>
  <c r="AB2250" i="1"/>
  <c r="AC2250" i="1"/>
  <c r="AE2250" i="1" s="1"/>
  <c r="AC2081" i="1"/>
  <c r="AE2081" i="1" s="1"/>
  <c r="AB2081" i="1"/>
  <c r="AC2452" i="1"/>
  <c r="AE2452" i="1" s="1"/>
  <c r="AB2452" i="1"/>
  <c r="AB2328" i="1"/>
  <c r="AC2328" i="1"/>
  <c r="AE2328" i="1" s="1"/>
  <c r="AC2166" i="1"/>
  <c r="AE2166" i="1" s="1"/>
  <c r="AB2166" i="1"/>
  <c r="AB2064" i="1"/>
  <c r="AC2064" i="1"/>
  <c r="AE2064" i="1" s="1"/>
  <c r="AB2402" i="1"/>
  <c r="AC2402" i="1"/>
  <c r="AE2402" i="1" s="1"/>
  <c r="AB2249" i="1"/>
  <c r="AC2249" i="1"/>
  <c r="AE2249" i="1" s="1"/>
  <c r="AC1950" i="1"/>
  <c r="AE1950" i="1" s="1"/>
  <c r="AB1950" i="1"/>
  <c r="AB2430" i="1"/>
  <c r="AC2430" i="1"/>
  <c r="AE2430" i="1" s="1"/>
  <c r="AC2353" i="1"/>
  <c r="AE2353" i="1" s="1"/>
  <c r="AB2353" i="1"/>
  <c r="AB2211" i="1"/>
  <c r="AC2211" i="1"/>
  <c r="AE2211" i="1" s="1"/>
  <c r="AB2106" i="1"/>
  <c r="AC2106" i="1"/>
  <c r="AE2106" i="1" s="1"/>
  <c r="AC1757" i="1"/>
  <c r="AB1757" i="1"/>
  <c r="AC1964" i="1"/>
  <c r="AE1964" i="1" s="1"/>
  <c r="AB1964" i="1"/>
  <c r="AB1790" i="1"/>
  <c r="AC1790" i="1"/>
  <c r="AB1591" i="1"/>
  <c r="AC1591" i="1"/>
  <c r="AC1285" i="1"/>
  <c r="AE1285" i="1" s="1"/>
  <c r="AB1285" i="1"/>
  <c r="AB1969" i="1"/>
  <c r="AC1969" i="1"/>
  <c r="AE1969" i="1" s="1"/>
  <c r="AB1796" i="1"/>
  <c r="AC1796" i="1"/>
  <c r="AC1613" i="1"/>
  <c r="AB1613" i="1"/>
  <c r="AC1373" i="1"/>
  <c r="AE1373" i="1" s="1"/>
  <c r="AB1373" i="1"/>
  <c r="AB2056" i="1"/>
  <c r="AC2056" i="1"/>
  <c r="AE2056" i="1" s="1"/>
  <c r="AC1823" i="1"/>
  <c r="AB1823" i="1"/>
  <c r="AB1655" i="1"/>
  <c r="AC1655" i="1"/>
  <c r="AB1471" i="1"/>
  <c r="AC1471" i="1"/>
  <c r="AC940" i="1"/>
  <c r="AE940" i="1" s="1"/>
  <c r="AB940" i="1"/>
  <c r="AB1946" i="1"/>
  <c r="AC1946" i="1"/>
  <c r="AE1946" i="1" s="1"/>
  <c r="AB1788" i="1"/>
  <c r="AC1788" i="1"/>
  <c r="AB1595" i="1"/>
  <c r="AC1595" i="1"/>
  <c r="AC1398" i="1"/>
  <c r="AE1398" i="1" s="1"/>
  <c r="AB1398" i="1"/>
  <c r="AC2016" i="1"/>
  <c r="AE2016" i="1" s="1"/>
  <c r="AB2016" i="1"/>
  <c r="AB1729" i="1"/>
  <c r="AC1729" i="1"/>
  <c r="AC1560" i="1"/>
  <c r="AB1560" i="1"/>
  <c r="AC978" i="1"/>
  <c r="AE978" i="1" s="1"/>
  <c r="AB978" i="1"/>
  <c r="AC1857" i="1"/>
  <c r="AB1857" i="1"/>
  <c r="AB1706" i="1"/>
  <c r="AC1706" i="1"/>
  <c r="AB1517" i="1"/>
  <c r="AC1517" i="1"/>
  <c r="AC2033" i="1"/>
  <c r="AE2033" i="1" s="1"/>
  <c r="AB2033" i="1"/>
  <c r="AB1876" i="1"/>
  <c r="AC1876" i="1"/>
  <c r="AB1745" i="1"/>
  <c r="AC1745" i="1"/>
  <c r="AC1510" i="1"/>
  <c r="AB1510" i="1"/>
  <c r="AB1172" i="1"/>
  <c r="AC1172" i="1"/>
  <c r="AE1172" i="1" s="1"/>
  <c r="AC1954" i="1"/>
  <c r="AE1954" i="1" s="1"/>
  <c r="AB1954" i="1"/>
  <c r="AB1779" i="1"/>
  <c r="AC1779" i="1"/>
  <c r="AC1620" i="1"/>
  <c r="AB1620" i="1"/>
  <c r="AB1358" i="1"/>
  <c r="AC1358" i="1"/>
  <c r="AE1358" i="1" s="1"/>
  <c r="AC815" i="1"/>
  <c r="AE815" i="1" s="1"/>
  <c r="AB815" i="1"/>
  <c r="AC1932" i="1"/>
  <c r="AE1932" i="1" s="1"/>
  <c r="AB1932" i="1"/>
  <c r="AB1750" i="1"/>
  <c r="AC1750" i="1"/>
  <c r="AC1524" i="1"/>
  <c r="AB1524" i="1"/>
  <c r="AB1141" i="1"/>
  <c r="AC1141" i="1"/>
  <c r="AE1141" i="1" s="1"/>
  <c r="AB1897" i="1"/>
  <c r="AC1897" i="1"/>
  <c r="AB1721" i="1"/>
  <c r="AC1721" i="1"/>
  <c r="AC1614" i="1"/>
  <c r="AB1614" i="1"/>
  <c r="AC1427" i="1"/>
  <c r="AB1427" i="1"/>
  <c r="AC953" i="1"/>
  <c r="AE953" i="1" s="1"/>
  <c r="AB953" i="1"/>
  <c r="AB2316" i="1"/>
  <c r="AC2316" i="1"/>
  <c r="AE2316" i="1" s="1"/>
  <c r="AB2554" i="1"/>
  <c r="AC2554" i="1"/>
  <c r="AE2554" i="1" s="1"/>
  <c r="AC2177" i="1"/>
  <c r="AE2177" i="1" s="1"/>
  <c r="AB2177" i="1"/>
  <c r="AB2648" i="1"/>
  <c r="AC2648" i="1"/>
  <c r="AE2648" i="1" s="1"/>
  <c r="AC2502" i="1"/>
  <c r="AE2502" i="1" s="1"/>
  <c r="AB2502" i="1"/>
  <c r="AC1577" i="1"/>
  <c r="AB1577" i="1"/>
  <c r="AB2653" i="1"/>
  <c r="AC2653" i="1"/>
  <c r="AE2653" i="1" s="1"/>
  <c r="AB2524" i="1"/>
  <c r="AC2524" i="1"/>
  <c r="AE2524" i="1" s="1"/>
  <c r="AB2012" i="1"/>
  <c r="AC2012" i="1"/>
  <c r="AE2012" i="1" s="1"/>
  <c r="AB2428" i="1"/>
  <c r="AC2428" i="1"/>
  <c r="AE2428" i="1" s="1"/>
  <c r="AB2373" i="1"/>
  <c r="AC2373" i="1"/>
  <c r="AE2373" i="1" s="1"/>
  <c r="AB1867" i="1"/>
  <c r="AC1867" i="1"/>
  <c r="AC2561" i="1"/>
  <c r="AE2561" i="1" s="1"/>
  <c r="AB2561" i="1"/>
  <c r="AB2589" i="1"/>
  <c r="AC2589" i="1"/>
  <c r="AE2589" i="1" s="1"/>
  <c r="AB2527" i="1"/>
  <c r="AC2527" i="1"/>
  <c r="AE2527" i="1" s="1"/>
  <c r="AC2638" i="1"/>
  <c r="AE2638" i="1" s="1"/>
  <c r="AB2638" i="1"/>
  <c r="AC2556" i="1"/>
  <c r="AE2556" i="1" s="1"/>
  <c r="AB2556" i="1"/>
  <c r="AB2164" i="1"/>
  <c r="AC2164" i="1"/>
  <c r="AE2164" i="1" s="1"/>
  <c r="AB2542" i="1"/>
  <c r="AC2542" i="1"/>
  <c r="AE2542" i="1" s="1"/>
  <c r="AB2462" i="1"/>
  <c r="AC2462" i="1"/>
  <c r="AE2462" i="1" s="1"/>
  <c r="AC2568" i="1"/>
  <c r="AE2568" i="1" s="1"/>
  <c r="AB2568" i="1"/>
  <c r="AB2302" i="1"/>
  <c r="AC2302" i="1"/>
  <c r="AE2302" i="1" s="1"/>
  <c r="AB2289" i="1"/>
  <c r="AC2289" i="1"/>
  <c r="AE2289" i="1" s="1"/>
  <c r="AB2355" i="1"/>
  <c r="AC2355" i="1"/>
  <c r="AE2355" i="1" s="1"/>
  <c r="AC2628" i="1"/>
  <c r="AE2628" i="1" s="1"/>
  <c r="AB2628" i="1"/>
  <c r="AC2526" i="1"/>
  <c r="AE2526" i="1" s="1"/>
  <c r="AB2526" i="1"/>
  <c r="AB2563" i="1"/>
  <c r="AC2563" i="1"/>
  <c r="AE2563" i="1" s="1"/>
  <c r="AB2394" i="1"/>
  <c r="AC2394" i="1"/>
  <c r="AE2394" i="1" s="1"/>
  <c r="AC2471" i="1"/>
  <c r="AE2471" i="1" s="1"/>
  <c r="AB2471" i="1"/>
  <c r="AB2276" i="1"/>
  <c r="AC2276" i="1"/>
  <c r="AE2276" i="1" s="1"/>
  <c r="AB2006" i="1"/>
  <c r="AC2006" i="1"/>
  <c r="AE2006" i="1" s="1"/>
  <c r="AC1308" i="1"/>
  <c r="AE1308" i="1" s="1"/>
  <c r="AB1308" i="1"/>
  <c r="AC2338" i="1"/>
  <c r="AE2338" i="1" s="1"/>
  <c r="AB2338" i="1"/>
  <c r="AB2210" i="1"/>
  <c r="AC2210" i="1"/>
  <c r="AE2210" i="1" s="1"/>
  <c r="AC2079" i="1"/>
  <c r="AE2079" i="1" s="1"/>
  <c r="AB2079" i="1"/>
  <c r="AB2492" i="1"/>
  <c r="AC2492" i="1"/>
  <c r="AE2492" i="1" s="1"/>
  <c r="AC2410" i="1"/>
  <c r="AE2410" i="1" s="1"/>
  <c r="AB2410" i="1"/>
  <c r="AB2294" i="1"/>
  <c r="AC2294" i="1"/>
  <c r="AE2294" i="1" s="1"/>
  <c r="AC2136" i="1"/>
  <c r="AE2136" i="1" s="1"/>
  <c r="AB2136" i="1"/>
  <c r="AC1572" i="1"/>
  <c r="AB1572" i="1"/>
  <c r="AB2446" i="1"/>
  <c r="AC2446" i="1"/>
  <c r="AE2446" i="1" s="1"/>
  <c r="AC2306" i="1"/>
  <c r="AE2306" i="1" s="1"/>
  <c r="AB2306" i="1"/>
  <c r="AB2199" i="1"/>
  <c r="AC2199" i="1"/>
  <c r="AE2199" i="1" s="1"/>
  <c r="AC2069" i="1"/>
  <c r="AE2069" i="1" s="1"/>
  <c r="AB2069" i="1"/>
  <c r="AC1052" i="1"/>
  <c r="AE1052" i="1" s="1"/>
  <c r="AB1052" i="1"/>
  <c r="AB2367" i="1"/>
  <c r="AC2367" i="1"/>
  <c r="AE2367" i="1" s="1"/>
  <c r="AB2269" i="1"/>
  <c r="AC2269" i="1"/>
  <c r="AE2269" i="1" s="1"/>
  <c r="AC2112" i="1"/>
  <c r="AE2112" i="1" s="1"/>
  <c r="AB2112" i="1"/>
  <c r="AC1534" i="1"/>
  <c r="AB1534" i="1"/>
  <c r="AC2358" i="1"/>
  <c r="AE2358" i="1" s="1"/>
  <c r="AB2358" i="1"/>
  <c r="AB2179" i="1"/>
  <c r="AC2179" i="1"/>
  <c r="AE2179" i="1" s="1"/>
  <c r="AC2102" i="1"/>
  <c r="AE2102" i="1" s="1"/>
  <c r="AB2102" i="1"/>
  <c r="AB2456" i="1"/>
  <c r="AC2456" i="1"/>
  <c r="AE2456" i="1" s="1"/>
  <c r="AB2277" i="1"/>
  <c r="AC2277" i="1"/>
  <c r="AE2277" i="1" s="1"/>
  <c r="AB2156" i="1"/>
  <c r="AC2156" i="1"/>
  <c r="AE2156" i="1" s="1"/>
  <c r="AB2485" i="1"/>
  <c r="AC2485" i="1"/>
  <c r="AE2485" i="1" s="1"/>
  <c r="AB2375" i="1"/>
  <c r="AC2375" i="1"/>
  <c r="AE2375" i="1" s="1"/>
  <c r="AB2229" i="1"/>
  <c r="AC2229" i="1"/>
  <c r="AE2229" i="1" s="1"/>
  <c r="AC2128" i="1"/>
  <c r="AE2128" i="1" s="1"/>
  <c r="AB2128" i="1"/>
  <c r="AB1979" i="1"/>
  <c r="AC1979" i="1"/>
  <c r="AE1979" i="1" s="1"/>
  <c r="AB2013" i="1"/>
  <c r="AC2013" i="1"/>
  <c r="AE2013" i="1" s="1"/>
  <c r="AB1824" i="1"/>
  <c r="AC1824" i="1"/>
  <c r="AC1642" i="1"/>
  <c r="AB1642" i="1"/>
  <c r="AC1383" i="1"/>
  <c r="AE1383" i="1" s="1"/>
  <c r="AB1383" i="1"/>
  <c r="AB2003" i="1"/>
  <c r="AC2003" i="1"/>
  <c r="AE2003" i="1" s="1"/>
  <c r="AC1833" i="1"/>
  <c r="AB1833" i="1"/>
  <c r="AC1682" i="1"/>
  <c r="AB1682" i="1"/>
  <c r="AB1458" i="1"/>
  <c r="AC1458" i="1"/>
  <c r="AC960" i="1"/>
  <c r="AE960" i="1" s="1"/>
  <c r="AB960" i="1"/>
  <c r="AB1879" i="1"/>
  <c r="AC1879" i="1"/>
  <c r="AC1686" i="1"/>
  <c r="AB1686" i="1"/>
  <c r="AB1536" i="1"/>
  <c r="AC1536" i="1"/>
  <c r="AB1157" i="1"/>
  <c r="AC1157" i="1"/>
  <c r="AE1157" i="1" s="1"/>
  <c r="AB1973" i="1"/>
  <c r="AC1973" i="1"/>
  <c r="AE1973" i="1" s="1"/>
  <c r="AB1816" i="1"/>
  <c r="AC1816" i="1"/>
  <c r="AB1670" i="1"/>
  <c r="AC1670" i="1"/>
  <c r="AB1447" i="1"/>
  <c r="AC1447" i="1"/>
  <c r="AB2047" i="1"/>
  <c r="AC2047" i="1"/>
  <c r="AE2047" i="1" s="1"/>
  <c r="AB1822" i="1"/>
  <c r="AC1822" i="1"/>
  <c r="AB1627" i="1"/>
  <c r="AC1627" i="1"/>
  <c r="AB1136" i="1"/>
  <c r="AC1136" i="1"/>
  <c r="AE1136" i="1" s="1"/>
  <c r="AC1915" i="1"/>
  <c r="AB1915" i="1"/>
  <c r="AC1723" i="1"/>
  <c r="AB1723" i="1"/>
  <c r="AC1565" i="1"/>
  <c r="AB1565" i="1"/>
  <c r="AC1038" i="1"/>
  <c r="AE1038" i="1" s="1"/>
  <c r="AB1038" i="1"/>
  <c r="AB1938" i="1"/>
  <c r="AC1938" i="1"/>
  <c r="AE1938" i="1" s="1"/>
  <c r="AB1769" i="1"/>
  <c r="AC1769" i="1"/>
  <c r="AB1558" i="1"/>
  <c r="AC1558" i="1"/>
  <c r="AB1280" i="1"/>
  <c r="AC1280" i="1"/>
  <c r="AE1280" i="1" s="1"/>
  <c r="AC2019" i="1"/>
  <c r="AE2019" i="1" s="1"/>
  <c r="AB2019" i="1"/>
  <c r="AB1820" i="1"/>
  <c r="AC1820" i="1"/>
  <c r="AB1643" i="1"/>
  <c r="AC1643" i="1"/>
  <c r="AC1474" i="1"/>
  <c r="AB1474" i="1"/>
  <c r="AB1025" i="1"/>
  <c r="AC1025" i="1"/>
  <c r="AE1025" i="1" s="1"/>
  <c r="AB1965" i="1"/>
  <c r="AC1965" i="1"/>
  <c r="AE1965" i="1" s="1"/>
  <c r="AC1798" i="1"/>
  <c r="AB1798" i="1"/>
  <c r="AB1592" i="1"/>
  <c r="AC1592" i="1"/>
  <c r="AC1296" i="1"/>
  <c r="AE1296" i="1" s="1"/>
  <c r="AB1296" i="1"/>
  <c r="AC2004" i="1"/>
  <c r="AE2004" i="1" s="1"/>
  <c r="AB2004" i="1"/>
  <c r="AB1773" i="1"/>
  <c r="AC1773" i="1"/>
  <c r="AC1651" i="1"/>
  <c r="AB1651" i="1"/>
  <c r="AC1515" i="1"/>
  <c r="AB1515" i="1"/>
  <c r="AB1065" i="1"/>
  <c r="AC1065" i="1"/>
  <c r="AE1065" i="1" s="1"/>
  <c r="AC2292" i="1"/>
  <c r="AE2292" i="1" s="1"/>
  <c r="AB2292" i="1"/>
  <c r="AC2525" i="1"/>
  <c r="AE2525" i="1" s="1"/>
  <c r="AB2525" i="1"/>
  <c r="AB2104" i="1"/>
  <c r="AC2104" i="1"/>
  <c r="AE2104" i="1" s="1"/>
  <c r="AC2639" i="1"/>
  <c r="AE2639" i="1" s="1"/>
  <c r="AB2639" i="1"/>
  <c r="AC2496" i="1"/>
  <c r="AE2496" i="1" s="1"/>
  <c r="AB2496" i="1"/>
  <c r="AC1506" i="1"/>
  <c r="AB1506" i="1"/>
  <c r="AB2643" i="1"/>
  <c r="AC2643" i="1"/>
  <c r="AE2643" i="1" s="1"/>
  <c r="AB2479" i="1"/>
  <c r="AC2479" i="1"/>
  <c r="AE2479" i="1" s="1"/>
  <c r="AC2640" i="1"/>
  <c r="AE2640" i="1" s="1"/>
  <c r="AB2640" i="1"/>
  <c r="AB2404" i="1"/>
  <c r="AC2404" i="1"/>
  <c r="AE2404" i="1" s="1"/>
  <c r="AB2271" i="1"/>
  <c r="AC2271" i="1"/>
  <c r="AE2271" i="1" s="1"/>
  <c r="AC2644" i="1"/>
  <c r="AE2644" i="1" s="1"/>
  <c r="AB2644" i="1"/>
  <c r="AB2540" i="1"/>
  <c r="AC2540" i="1"/>
  <c r="AE2540" i="1" s="1"/>
  <c r="AC2585" i="1"/>
  <c r="AE2585" i="1" s="1"/>
  <c r="AB2585" i="1"/>
  <c r="AC2522" i="1"/>
  <c r="AE2522" i="1" s="1"/>
  <c r="AB2522" i="1"/>
  <c r="AC2531" i="1"/>
  <c r="AE2531" i="1" s="1"/>
  <c r="AB2531" i="1"/>
  <c r="AC2395" i="1"/>
  <c r="AE2395" i="1" s="1"/>
  <c r="AB2395" i="1"/>
  <c r="AB2131" i="1"/>
  <c r="AC2131" i="1"/>
  <c r="AE2131" i="1" s="1"/>
  <c r="AC2264" i="1"/>
  <c r="AE2264" i="1" s="1"/>
  <c r="AB2264" i="1"/>
  <c r="AC2442" i="1"/>
  <c r="AE2442" i="1" s="1"/>
  <c r="AB2442" i="1"/>
  <c r="AB2548" i="1"/>
  <c r="AC2548" i="1"/>
  <c r="AE2548" i="1" s="1"/>
  <c r="AC2293" i="1"/>
  <c r="AE2293" i="1" s="1"/>
  <c r="AB2293" i="1"/>
  <c r="AC2208" i="1"/>
  <c r="AE2208" i="1" s="1"/>
  <c r="AB2208" i="1"/>
  <c r="AB2346" i="1"/>
  <c r="AC2346" i="1"/>
  <c r="AE2346" i="1" s="1"/>
  <c r="AB2495" i="1"/>
  <c r="AC2495" i="1"/>
  <c r="AE2495" i="1" s="1"/>
  <c r="AC2512" i="1"/>
  <c r="AE2512" i="1" s="1"/>
  <c r="AB2512" i="1"/>
  <c r="AC2555" i="1"/>
  <c r="AE2555" i="1" s="1"/>
  <c r="AB2555" i="1"/>
  <c r="AB2385" i="1"/>
  <c r="AC2385" i="1"/>
  <c r="AE2385" i="1" s="1"/>
  <c r="AB2451" i="1"/>
  <c r="AC2451" i="1"/>
  <c r="AE2451" i="1" s="1"/>
  <c r="AC2253" i="1"/>
  <c r="AE2253" i="1" s="1"/>
  <c r="AB2253" i="1"/>
  <c r="AB1890" i="1"/>
  <c r="AC1890" i="1"/>
  <c r="AB1274" i="1"/>
  <c r="AC1274" i="1"/>
  <c r="AE1274" i="1" s="1"/>
  <c r="AB2326" i="1"/>
  <c r="AC2326" i="1"/>
  <c r="AE2326" i="1" s="1"/>
  <c r="AC2196" i="1"/>
  <c r="AE2196" i="1" s="1"/>
  <c r="AB2196" i="1"/>
  <c r="AB2074" i="1"/>
  <c r="AC2074" i="1"/>
  <c r="AE2074" i="1" s="1"/>
  <c r="AB2488" i="1"/>
  <c r="AC2488" i="1"/>
  <c r="AE2488" i="1" s="1"/>
  <c r="AB2405" i="1"/>
  <c r="AC2405" i="1"/>
  <c r="AE2405" i="1" s="1"/>
  <c r="AB2280" i="1"/>
  <c r="AC2280" i="1"/>
  <c r="AE2280" i="1" s="1"/>
  <c r="AB2127" i="1"/>
  <c r="AC2127" i="1"/>
  <c r="AE2127" i="1" s="1"/>
  <c r="AC1498" i="1"/>
  <c r="AB1498" i="1"/>
  <c r="AB2441" i="1"/>
  <c r="AC2441" i="1"/>
  <c r="AE2441" i="1" s="1"/>
  <c r="AC2297" i="1"/>
  <c r="AE2297" i="1" s="1"/>
  <c r="AB2297" i="1"/>
  <c r="AB2181" i="1"/>
  <c r="AC2181" i="1"/>
  <c r="AE2181" i="1" s="1"/>
  <c r="AB2020" i="1"/>
  <c r="AC2020" i="1"/>
  <c r="AE2020" i="1" s="1"/>
  <c r="AB1018" i="1"/>
  <c r="AC1018" i="1"/>
  <c r="AE1018" i="1" s="1"/>
  <c r="AC2363" i="1"/>
  <c r="AE2363" i="1" s="1"/>
  <c r="AB2363" i="1"/>
  <c r="AB2259" i="1"/>
  <c r="AC2259" i="1"/>
  <c r="AE2259" i="1" s="1"/>
  <c r="AB2107" i="1"/>
  <c r="AC2107" i="1"/>
  <c r="AE2107" i="1" s="1"/>
  <c r="AC876" i="1"/>
  <c r="AE876" i="1" s="1"/>
  <c r="AB876" i="1"/>
  <c r="AC2354" i="1"/>
  <c r="AE2354" i="1" s="1"/>
  <c r="AB2354" i="1"/>
  <c r="AC2175" i="1"/>
  <c r="AE2175" i="1" s="1"/>
  <c r="AB2175" i="1"/>
  <c r="AB2098" i="1"/>
  <c r="AC2098" i="1"/>
  <c r="AE2098" i="1" s="1"/>
  <c r="AB2448" i="1"/>
  <c r="AC2448" i="1"/>
  <c r="AE2448" i="1" s="1"/>
  <c r="AB2258" i="1"/>
  <c r="AC2258" i="1"/>
  <c r="AE2258" i="1" s="1"/>
  <c r="AC2075" i="1"/>
  <c r="AE2075" i="1" s="1"/>
  <c r="AB2075" i="1"/>
  <c r="AB2476" i="1"/>
  <c r="AC2476" i="1"/>
  <c r="AE2476" i="1" s="1"/>
  <c r="AC2370" i="1"/>
  <c r="AE2370" i="1" s="1"/>
  <c r="AB2370" i="1"/>
  <c r="AC2220" i="1"/>
  <c r="AE2220" i="1" s="1"/>
  <c r="AB2220" i="1"/>
  <c r="AC2115" i="1"/>
  <c r="AE2115" i="1" s="1"/>
  <c r="AB2115" i="1"/>
  <c r="AC1929" i="1"/>
  <c r="AB1929" i="1"/>
  <c r="AC1997" i="1"/>
  <c r="AE1997" i="1" s="1"/>
  <c r="AB1997" i="1"/>
  <c r="AB1818" i="1"/>
  <c r="AC1818" i="1"/>
  <c r="AC1636" i="1"/>
  <c r="AB1636" i="1"/>
  <c r="AC1338" i="1"/>
  <c r="AE1338" i="1" s="1"/>
  <c r="AB1338" i="1"/>
  <c r="AB1990" i="1"/>
  <c r="AC1990" i="1"/>
  <c r="AE1990" i="1" s="1"/>
  <c r="AC1828" i="1"/>
  <c r="AB1828" i="1"/>
  <c r="AC1671" i="1"/>
  <c r="AB1671" i="1"/>
  <c r="AC1441" i="1"/>
  <c r="AB1441" i="1"/>
  <c r="AC778" i="1"/>
  <c r="AE778" i="1" s="1"/>
  <c r="AB778" i="1"/>
  <c r="AB1859" i="1"/>
  <c r="AC1859" i="1"/>
  <c r="AC1675" i="1"/>
  <c r="AB1675" i="1"/>
  <c r="AC1529" i="1"/>
  <c r="AB1529" i="1"/>
  <c r="AC1073" i="1"/>
  <c r="AE1073" i="1" s="1"/>
  <c r="AB1073" i="1"/>
  <c r="AB1968" i="1"/>
  <c r="AC1968" i="1"/>
  <c r="AE1968" i="1" s="1"/>
  <c r="AB1806" i="1"/>
  <c r="AC1806" i="1"/>
  <c r="AC1654" i="1"/>
  <c r="AB1654" i="1"/>
  <c r="AC1439" i="1"/>
  <c r="AB1439" i="1"/>
  <c r="AB2034" i="1"/>
  <c r="AC2034" i="1"/>
  <c r="AE2034" i="1" s="1"/>
  <c r="AC1781" i="1"/>
  <c r="AB1781" i="1"/>
  <c r="AB1601" i="1"/>
  <c r="AC1601" i="1"/>
  <c r="AB1110" i="1"/>
  <c r="AC1110" i="1"/>
  <c r="AE1110" i="1" s="1"/>
  <c r="AC1909" i="1"/>
  <c r="AB1909" i="1"/>
  <c r="AC1717" i="1"/>
  <c r="AB1717" i="1"/>
  <c r="AC1552" i="1"/>
  <c r="AB1552" i="1"/>
  <c r="AB905" i="1"/>
  <c r="AC905" i="1"/>
  <c r="AE905" i="1" s="1"/>
  <c r="AB1903" i="1"/>
  <c r="AC1903" i="1"/>
  <c r="AC1756" i="1"/>
  <c r="AB1756" i="1"/>
  <c r="AB1546" i="1"/>
  <c r="AC1546" i="1"/>
  <c r="AB1224" i="1"/>
  <c r="AC1224" i="1"/>
  <c r="AE1224" i="1" s="1"/>
  <c r="AB2014" i="1"/>
  <c r="AC2014" i="1"/>
  <c r="AE2014" i="1" s="1"/>
  <c r="AB1813" i="1"/>
  <c r="AC1813" i="1"/>
  <c r="AC1638" i="1"/>
  <c r="AB1638" i="1"/>
  <c r="AC1428" i="1"/>
  <c r="AB1428" i="1"/>
  <c r="AC954" i="1"/>
  <c r="AE954" i="1" s="1"/>
  <c r="AB954" i="1"/>
  <c r="AC1959" i="1"/>
  <c r="AE1959" i="1" s="1"/>
  <c r="AB1959" i="1"/>
  <c r="AB1768" i="1"/>
  <c r="AC1768" i="1"/>
  <c r="AC1564" i="1"/>
  <c r="AB1564" i="1"/>
  <c r="AB1223" i="1"/>
  <c r="AC1223" i="1"/>
  <c r="AE1223" i="1" s="1"/>
  <c r="AC1981" i="1"/>
  <c r="AE1981" i="1" s="1"/>
  <c r="AB1981" i="1"/>
  <c r="AB1739" i="1"/>
  <c r="AC1739" i="1"/>
  <c r="AB1624" i="1"/>
  <c r="AC1624" i="1"/>
  <c r="AB1508" i="1"/>
  <c r="AC1508" i="1"/>
  <c r="AC1045" i="1"/>
  <c r="AE1045" i="1" s="1"/>
  <c r="AB1045" i="1"/>
  <c r="AC2251" i="1"/>
  <c r="AE2251" i="1" s="1"/>
  <c r="AB2251" i="1"/>
  <c r="AC2515" i="1"/>
  <c r="AE2515" i="1" s="1"/>
  <c r="AB2515" i="1"/>
  <c r="AB2091" i="1"/>
  <c r="AC2091" i="1"/>
  <c r="AE2091" i="1" s="1"/>
  <c r="AC2621" i="1"/>
  <c r="AE2621" i="1" s="1"/>
  <c r="AB2621" i="1"/>
  <c r="AC2399" i="1"/>
  <c r="AE2399" i="1" s="1"/>
  <c r="AB2399" i="1"/>
  <c r="AB959" i="1"/>
  <c r="AC959" i="1"/>
  <c r="AE959" i="1" s="1"/>
  <c r="AC2633" i="1"/>
  <c r="AE2633" i="1" s="1"/>
  <c r="AB2633" i="1"/>
  <c r="AC2465" i="1"/>
  <c r="AE2465" i="1" s="1"/>
  <c r="AB2465" i="1"/>
  <c r="AB2605" i="1"/>
  <c r="AC2605" i="1"/>
  <c r="AE2605" i="1" s="1"/>
  <c r="AC2350" i="1"/>
  <c r="AE2350" i="1" s="1"/>
  <c r="AB2350" i="1"/>
  <c r="AB2246" i="1"/>
  <c r="AC2246" i="1"/>
  <c r="AE2246" i="1" s="1"/>
  <c r="AB2600" i="1"/>
  <c r="AC2600" i="1"/>
  <c r="AE2600" i="1" s="1"/>
  <c r="AC2620" i="1"/>
  <c r="AE2620" i="1" s="1"/>
  <c r="AB2620" i="1"/>
  <c r="AB2581" i="1"/>
  <c r="AC2581" i="1"/>
  <c r="AE2581" i="1" s="1"/>
  <c r="AC2517" i="1"/>
  <c r="AE2517" i="1" s="1"/>
  <c r="AB2517" i="1"/>
  <c r="AC2506" i="1"/>
  <c r="AE2506" i="1" s="1"/>
  <c r="AB2506" i="1"/>
  <c r="AC2372" i="1"/>
  <c r="AE2372" i="1" s="1"/>
  <c r="AB2372" i="1"/>
  <c r="AC2108" i="1"/>
  <c r="AE2108" i="1" s="1"/>
  <c r="AB2108" i="1"/>
  <c r="AB2065" i="1"/>
  <c r="AC2065" i="1"/>
  <c r="AE2065" i="1" s="1"/>
  <c r="AB2364" i="1"/>
  <c r="AC2364" i="1"/>
  <c r="AE2364" i="1" s="1"/>
  <c r="AC2543" i="1"/>
  <c r="AE2543" i="1" s="1"/>
  <c r="AB2543" i="1"/>
  <c r="AB2180" i="1"/>
  <c r="AC2180" i="1"/>
  <c r="AE2180" i="1" s="1"/>
  <c r="AC2118" i="1"/>
  <c r="AE2118" i="1" s="1"/>
  <c r="AB2118" i="1"/>
  <c r="AB2260" i="1"/>
  <c r="AC2260" i="1"/>
  <c r="AE2260" i="1" s="1"/>
  <c r="AB2578" i="1"/>
  <c r="AC2578" i="1"/>
  <c r="AE2578" i="1" s="1"/>
  <c r="AB2667" i="1"/>
  <c r="AC2667" i="1"/>
  <c r="AE2667" i="1" s="1"/>
  <c r="AB2551" i="1"/>
  <c r="AC2551" i="1"/>
  <c r="AE2551" i="1" s="1"/>
  <c r="AB2284" i="1"/>
  <c r="AC2284" i="1"/>
  <c r="AE2284" i="1" s="1"/>
  <c r="AC2438" i="1"/>
  <c r="AE2438" i="1" s="1"/>
  <c r="AB2438" i="1"/>
  <c r="AC2248" i="1"/>
  <c r="AE2248" i="1" s="1"/>
  <c r="AB2248" i="1"/>
  <c r="AB1872" i="1"/>
  <c r="AC1872" i="1"/>
  <c r="AB1219" i="1"/>
  <c r="AC1219" i="1"/>
  <c r="AE1219" i="1" s="1"/>
  <c r="AB2313" i="1"/>
  <c r="AC2313" i="1"/>
  <c r="AE2313" i="1" s="1"/>
  <c r="AB2191" i="1"/>
  <c r="AC2191" i="1"/>
  <c r="AE2191" i="1" s="1"/>
  <c r="AC2062" i="1"/>
  <c r="AE2062" i="1" s="1"/>
  <c r="AB2062" i="1"/>
  <c r="AC2484" i="1"/>
  <c r="AE2484" i="1" s="1"/>
  <c r="AB2484" i="1"/>
  <c r="AB2386" i="1"/>
  <c r="AC2386" i="1"/>
  <c r="AE2386" i="1" s="1"/>
  <c r="AB2247" i="1"/>
  <c r="AC2247" i="1"/>
  <c r="AE2247" i="1" s="1"/>
  <c r="AC2123" i="1"/>
  <c r="AE2123" i="1" s="1"/>
  <c r="AB2123" i="1"/>
  <c r="AC1477" i="1"/>
  <c r="AB1477" i="1"/>
  <c r="AC2436" i="1"/>
  <c r="AE2436" i="1" s="1"/>
  <c r="AB2436" i="1"/>
  <c r="AC2288" i="1"/>
  <c r="AE2288" i="1" s="1"/>
  <c r="AB2288" i="1"/>
  <c r="AC2172" i="1"/>
  <c r="AE2172" i="1" s="1"/>
  <c r="AB2172" i="1"/>
  <c r="AC2011" i="1"/>
  <c r="AE2011" i="1" s="1"/>
  <c r="AB2011" i="1"/>
  <c r="AC2494" i="1"/>
  <c r="AE2494" i="1" s="1"/>
  <c r="AB2494" i="1"/>
  <c r="AB2349" i="1"/>
  <c r="AC2349" i="1"/>
  <c r="AE2349" i="1" s="1"/>
  <c r="AC2255" i="1"/>
  <c r="AE2255" i="1" s="1"/>
  <c r="AB2255" i="1"/>
  <c r="AB2090" i="1"/>
  <c r="AC2090" i="1"/>
  <c r="AE2090" i="1" s="1"/>
  <c r="AC2477" i="1"/>
  <c r="AE2477" i="1" s="1"/>
  <c r="AB2477" i="1"/>
  <c r="AC2339" i="1"/>
  <c r="AE2339" i="1" s="1"/>
  <c r="AB2339" i="1"/>
  <c r="AB2170" i="1"/>
  <c r="AC2170" i="1"/>
  <c r="AE2170" i="1" s="1"/>
  <c r="AC2085" i="1"/>
  <c r="AE2085" i="1" s="1"/>
  <c r="AB2085" i="1"/>
  <c r="AB2439" i="1"/>
  <c r="AC2439" i="1"/>
  <c r="AE2439" i="1" s="1"/>
  <c r="AB2254" i="1"/>
  <c r="AC2254" i="1"/>
  <c r="AE2254" i="1" s="1"/>
  <c r="AB2054" i="1"/>
  <c r="AC2054" i="1"/>
  <c r="AE2054" i="1" s="1"/>
  <c r="AC2460" i="1"/>
  <c r="AE2460" i="1" s="1"/>
  <c r="AB2460" i="1"/>
  <c r="AC2366" i="1"/>
  <c r="AE2366" i="1" s="1"/>
  <c r="AB2366" i="1"/>
  <c r="AB2215" i="1"/>
  <c r="AC2215" i="1"/>
  <c r="AE2215" i="1" s="1"/>
  <c r="AC2111" i="1"/>
  <c r="AE2111" i="1" s="1"/>
  <c r="AB2111" i="1"/>
  <c r="AB1854" i="1"/>
  <c r="AC1854" i="1"/>
  <c r="AC1986" i="1"/>
  <c r="AE1986" i="1" s="1"/>
  <c r="AB1986" i="1"/>
  <c r="AB1812" i="1"/>
  <c r="AC1812" i="1"/>
  <c r="AC1630" i="1"/>
  <c r="AB1630" i="1"/>
  <c r="AB1312" i="1"/>
  <c r="AC1312" i="1"/>
  <c r="AE1312" i="1" s="1"/>
  <c r="AB1974" i="1"/>
  <c r="AC1974" i="1"/>
  <c r="AE1974" i="1" s="1"/>
  <c r="AB1807" i="1"/>
  <c r="AC1807" i="1"/>
  <c r="AC1667" i="1"/>
  <c r="AB1667" i="1"/>
  <c r="AC1419" i="1"/>
  <c r="AB1419" i="1"/>
  <c r="AB2060" i="1"/>
  <c r="AC2060" i="1"/>
  <c r="AE2060" i="1" s="1"/>
  <c r="AB1844" i="1"/>
  <c r="AC1844" i="1"/>
  <c r="AC1660" i="1"/>
  <c r="AB1660" i="1"/>
  <c r="AC1493" i="1"/>
  <c r="AB1493" i="1"/>
  <c r="AB1063" i="1"/>
  <c r="AC1063" i="1"/>
  <c r="AE1063" i="1" s="1"/>
  <c r="AC1956" i="1"/>
  <c r="AE1956" i="1" s="1"/>
  <c r="AB1956" i="1"/>
  <c r="AC1794" i="1"/>
  <c r="AB1794" i="1"/>
  <c r="AB1622" i="1"/>
  <c r="AC1622" i="1"/>
  <c r="AC1417" i="1"/>
  <c r="AB1417" i="1"/>
  <c r="AB2025" i="1"/>
  <c r="AC2025" i="1"/>
  <c r="AE2025" i="1" s="1"/>
  <c r="AB1770" i="1"/>
  <c r="AC1770" i="1"/>
  <c r="AC1583" i="1"/>
  <c r="AB1583" i="1"/>
  <c r="AB1009" i="1"/>
  <c r="AC1009" i="1"/>
  <c r="AE1009" i="1" s="1"/>
  <c r="AB1893" i="1"/>
  <c r="AC1893" i="1"/>
  <c r="AC1711" i="1"/>
  <c r="AB1711" i="1"/>
  <c r="AC1540" i="1"/>
  <c r="AB1540" i="1"/>
  <c r="AC840" i="1"/>
  <c r="AE840" i="1" s="1"/>
  <c r="AB840" i="1"/>
  <c r="AB1898" i="1"/>
  <c r="AC1898" i="1"/>
  <c r="AC1751" i="1"/>
  <c r="AB1751" i="1"/>
  <c r="AC1525" i="1"/>
  <c r="AB1525" i="1"/>
  <c r="AC1188" i="1"/>
  <c r="AE1188" i="1" s="1"/>
  <c r="AB1188" i="1"/>
  <c r="AB1987" i="1"/>
  <c r="AC1987" i="1"/>
  <c r="AE1987" i="1" s="1"/>
  <c r="AC1792" i="1"/>
  <c r="AB1792" i="1"/>
  <c r="AB1625" i="1"/>
  <c r="AC1625" i="1"/>
  <c r="AC1421" i="1"/>
  <c r="AB1421" i="1"/>
  <c r="AB935" i="1"/>
  <c r="AC935" i="1"/>
  <c r="AE935" i="1" s="1"/>
  <c r="AB1937" i="1"/>
  <c r="AC1937" i="1"/>
  <c r="AE1937" i="1" s="1"/>
  <c r="AB1755" i="1"/>
  <c r="AC1755" i="1"/>
  <c r="AC1545" i="1"/>
  <c r="AB1545" i="1"/>
  <c r="AB1171" i="1"/>
  <c r="AC1171" i="1"/>
  <c r="AE1171" i="1" s="1"/>
  <c r="AB1919" i="1"/>
  <c r="AC1919" i="1"/>
  <c r="AC1726" i="1"/>
  <c r="AB1726" i="1"/>
  <c r="AB1619" i="1"/>
  <c r="AC1619" i="1"/>
  <c r="AC1435" i="1"/>
  <c r="AB1435" i="1"/>
  <c r="AB1014" i="1"/>
  <c r="AC1014" i="1"/>
  <c r="AE1014" i="1" s="1"/>
  <c r="AC2634" i="1"/>
  <c r="AE2634" i="1" s="1"/>
  <c r="AB2634" i="1"/>
  <c r="AC2507" i="1"/>
  <c r="AE2507" i="1" s="1"/>
  <c r="AB2507" i="1"/>
  <c r="AB1793" i="1"/>
  <c r="AC1793" i="1"/>
  <c r="AC2566" i="1"/>
  <c r="AE2566" i="1" s="1"/>
  <c r="AB2566" i="1"/>
  <c r="AB2298" i="1"/>
  <c r="AC2298" i="1"/>
  <c r="AE2298" i="1" s="1"/>
  <c r="AC2408" i="1"/>
  <c r="AE2408" i="1" s="1"/>
  <c r="AB2408" i="1"/>
  <c r="AB2617" i="1"/>
  <c r="AC2617" i="1"/>
  <c r="AE2617" i="1" s="1"/>
  <c r="AB2359" i="1"/>
  <c r="AC2359" i="1"/>
  <c r="AE2359" i="1" s="1"/>
  <c r="AB2599" i="1"/>
  <c r="AC2599" i="1"/>
  <c r="AE2599" i="1" s="1"/>
  <c r="AB2223" i="1"/>
  <c r="AC2223" i="1"/>
  <c r="AE2223" i="1" s="1"/>
  <c r="AB2214" i="1"/>
  <c r="AC2214" i="1"/>
  <c r="AE2214" i="1" s="1"/>
  <c r="AC2553" i="1"/>
  <c r="AE2553" i="1" s="1"/>
  <c r="AB2553" i="1"/>
  <c r="AC2478" i="1"/>
  <c r="AE2478" i="1" s="1"/>
  <c r="AB2478" i="1"/>
  <c r="AB2569" i="1"/>
  <c r="AC2569" i="1"/>
  <c r="AE2569" i="1" s="1"/>
  <c r="AB2427" i="1"/>
  <c r="AC2427" i="1"/>
  <c r="AE2427" i="1" s="1"/>
  <c r="AB2413" i="1"/>
  <c r="AC2413" i="1"/>
  <c r="AE2413" i="1" s="1"/>
  <c r="AB2340" i="1"/>
  <c r="AC2340" i="1"/>
  <c r="AE2340" i="1" s="1"/>
  <c r="AB2086" i="1"/>
  <c r="AC2086" i="1"/>
  <c r="AE2086" i="1" s="1"/>
  <c r="AC2603" i="1"/>
  <c r="AE2603" i="1" s="1"/>
  <c r="AB2603" i="1"/>
  <c r="AB2650" i="1"/>
  <c r="AC2650" i="1"/>
  <c r="AE2650" i="1" s="1"/>
  <c r="AB2521" i="1"/>
  <c r="AC2521" i="1"/>
  <c r="AE2521" i="1" s="1"/>
  <c r="AC2077" i="1"/>
  <c r="AE2077" i="1" s="1"/>
  <c r="AB2077" i="1"/>
  <c r="AC2632" i="1"/>
  <c r="AE2632" i="1" s="1"/>
  <c r="AB2632" i="1"/>
  <c r="AB2235" i="1"/>
  <c r="AC2235" i="1"/>
  <c r="AE2235" i="1" s="1"/>
  <c r="AB2510" i="1"/>
  <c r="AC2510" i="1"/>
  <c r="AE2510" i="1" s="1"/>
  <c r="AB2649" i="1"/>
  <c r="AC2649" i="1"/>
  <c r="AE2649" i="1" s="1"/>
  <c r="AB2537" i="1"/>
  <c r="AC2537" i="1"/>
  <c r="AE2537" i="1" s="1"/>
  <c r="AC2195" i="1"/>
  <c r="AE2195" i="1" s="1"/>
  <c r="AB2195" i="1"/>
  <c r="AB2420" i="1"/>
  <c r="AC2420" i="1"/>
  <c r="AE2420" i="1" s="1"/>
  <c r="AC2238" i="1"/>
  <c r="AE2238" i="1" s="1"/>
  <c r="AB2238" i="1"/>
  <c r="AB1815" i="1"/>
  <c r="AC1815" i="1"/>
  <c r="AB2459" i="1"/>
  <c r="AC2459" i="1"/>
  <c r="AE2459" i="1" s="1"/>
  <c r="AB2290" i="1"/>
  <c r="AC2290" i="1"/>
  <c r="AE2290" i="1" s="1"/>
  <c r="AB2160" i="1"/>
  <c r="AC2160" i="1"/>
  <c r="AE2160" i="1" s="1"/>
  <c r="AC1995" i="1"/>
  <c r="AE1995" i="1" s="1"/>
  <c r="AB1995" i="1"/>
  <c r="AC2475" i="1"/>
  <c r="AE2475" i="1" s="1"/>
  <c r="AB2475" i="1"/>
  <c r="AC2378" i="1"/>
  <c r="AE2378" i="1" s="1"/>
  <c r="AB2378" i="1"/>
  <c r="AC2228" i="1"/>
  <c r="AE2228" i="1" s="1"/>
  <c r="AB2228" i="1"/>
  <c r="AC2083" i="1"/>
  <c r="AE2083" i="1" s="1"/>
  <c r="AB2083" i="1"/>
  <c r="AB1147" i="1"/>
  <c r="AC1147" i="1"/>
  <c r="AE1147" i="1" s="1"/>
  <c r="AC2389" i="1"/>
  <c r="AE2389" i="1" s="1"/>
  <c r="AB2389" i="1"/>
  <c r="AC2279" i="1"/>
  <c r="AE2279" i="1" s="1"/>
  <c r="AB2279" i="1"/>
  <c r="AC2144" i="1"/>
  <c r="AE2144" i="1" s="1"/>
  <c r="AB2144" i="1"/>
  <c r="AB1877" i="1"/>
  <c r="AC1877" i="1"/>
  <c r="AB2473" i="1"/>
  <c r="AC2473" i="1"/>
  <c r="AE2473" i="1" s="1"/>
  <c r="AB2332" i="1"/>
  <c r="AC2332" i="1"/>
  <c r="AE2332" i="1" s="1"/>
  <c r="AC2216" i="1"/>
  <c r="AE2216" i="1" s="1"/>
  <c r="AB2216" i="1"/>
  <c r="AB2076" i="1"/>
  <c r="AC2076" i="1"/>
  <c r="AE2076" i="1" s="1"/>
  <c r="AB2444" i="1"/>
  <c r="AC2444" i="1"/>
  <c r="AE2444" i="1" s="1"/>
  <c r="AC2323" i="1"/>
  <c r="AE2323" i="1" s="1"/>
  <c r="AB2323" i="1"/>
  <c r="AC2162" i="1"/>
  <c r="AE2162" i="1" s="1"/>
  <c r="AB2162" i="1"/>
  <c r="AB2017" i="1"/>
  <c r="AC2017" i="1"/>
  <c r="AE2017" i="1" s="1"/>
  <c r="AC2362" i="1"/>
  <c r="AE2362" i="1" s="1"/>
  <c r="AB2362" i="1"/>
  <c r="AC2239" i="1"/>
  <c r="AE2239" i="1" s="1"/>
  <c r="AB2239" i="1"/>
  <c r="AB1940" i="1"/>
  <c r="AC1940" i="1"/>
  <c r="AE1940" i="1" s="1"/>
  <c r="AB2425" i="1"/>
  <c r="AC2425" i="1"/>
  <c r="AE2425" i="1" s="1"/>
  <c r="AB2335" i="1"/>
  <c r="AC2335" i="1"/>
  <c r="AE2335" i="1" s="1"/>
  <c r="AC2174" i="1"/>
  <c r="AE2174" i="1" s="1"/>
  <c r="AB2174" i="1"/>
  <c r="AB2094" i="1"/>
  <c r="AC2094" i="1"/>
  <c r="AE2094" i="1" s="1"/>
  <c r="AB1747" i="1"/>
  <c r="AC1747" i="1"/>
  <c r="AC1953" i="1"/>
  <c r="AE1953" i="1" s="1"/>
  <c r="AB1953" i="1"/>
  <c r="AB1778" i="1"/>
  <c r="AC1778" i="1"/>
  <c r="AC1575" i="1"/>
  <c r="AB1575" i="1"/>
  <c r="AB1105" i="1"/>
  <c r="AC1105" i="1"/>
  <c r="AE1105" i="1" s="1"/>
  <c r="AC1930" i="1"/>
  <c r="AB1930" i="1"/>
  <c r="AB1783" i="1"/>
  <c r="AC1783" i="1"/>
  <c r="AC1608" i="1"/>
  <c r="AB1608" i="1"/>
  <c r="AC1229" i="1"/>
  <c r="AE1229" i="1" s="1"/>
  <c r="AB1229" i="1"/>
  <c r="AB2052" i="1"/>
  <c r="AC2052" i="1"/>
  <c r="AE2052" i="1" s="1"/>
  <c r="AC1817" i="1"/>
  <c r="AB1817" i="1"/>
  <c r="AB1650" i="1"/>
  <c r="AC1650" i="1"/>
  <c r="AC1464" i="1"/>
  <c r="AB1464" i="1"/>
  <c r="AB856" i="1"/>
  <c r="AC856" i="1"/>
  <c r="AE856" i="1" s="1"/>
  <c r="AC1923" i="1"/>
  <c r="AB1923" i="1"/>
  <c r="AB1776" i="1"/>
  <c r="AC1776" i="1"/>
  <c r="AC1589" i="1"/>
  <c r="AB1589" i="1"/>
  <c r="AC1318" i="1"/>
  <c r="AE1318" i="1" s="1"/>
  <c r="AB1318" i="1"/>
  <c r="AC2001" i="1"/>
  <c r="AE2001" i="1" s="1"/>
  <c r="AB2001" i="1"/>
  <c r="AC1707" i="1"/>
  <c r="AB1707" i="1"/>
  <c r="AC1527" i="1"/>
  <c r="AB1527" i="1"/>
  <c r="AC2050" i="1"/>
  <c r="AE2050" i="1" s="1"/>
  <c r="AB2050" i="1"/>
  <c r="AC1826" i="1"/>
  <c r="AB1826" i="1"/>
  <c r="AB1664" i="1"/>
  <c r="AC1664" i="1"/>
  <c r="AC1504" i="1"/>
  <c r="AB1504" i="1"/>
  <c r="AB2028" i="1"/>
  <c r="AC2028" i="1"/>
  <c r="AE2028" i="1" s="1"/>
  <c r="AB1871" i="1"/>
  <c r="AC1871" i="1"/>
  <c r="AC1700" i="1"/>
  <c r="AB1700" i="1"/>
  <c r="AB1497" i="1"/>
  <c r="AC1497" i="1"/>
  <c r="AC1078" i="1"/>
  <c r="AE1078" i="1" s="1"/>
  <c r="AB1078" i="1"/>
  <c r="AB1949" i="1"/>
  <c r="AC1949" i="1"/>
  <c r="AE1949" i="1" s="1"/>
  <c r="AB1774" i="1"/>
  <c r="AC1774" i="1"/>
  <c r="AC1615" i="1"/>
  <c r="AB1615" i="1"/>
  <c r="AC1332" i="1"/>
  <c r="AE1332" i="1" s="1"/>
  <c r="AB1332" i="1"/>
  <c r="AB2053" i="1"/>
  <c r="AC2053" i="1"/>
  <c r="AE2053" i="1" s="1"/>
  <c r="AC1914" i="1"/>
  <c r="AB1914" i="1"/>
  <c r="AC1744" i="1"/>
  <c r="AB1744" i="1"/>
  <c r="AC1488" i="1"/>
  <c r="AB1488" i="1"/>
  <c r="AB1106" i="1"/>
  <c r="AC1106" i="1"/>
  <c r="AE1106" i="1" s="1"/>
  <c r="AC1881" i="1"/>
  <c r="AB1881" i="1"/>
  <c r="AC1704" i="1"/>
  <c r="AB1704" i="1"/>
  <c r="AC1609" i="1"/>
  <c r="AB1609" i="1"/>
  <c r="AB1258" i="1"/>
  <c r="AC1258" i="1"/>
  <c r="AE1258" i="1" s="1"/>
  <c r="AB891" i="1"/>
  <c r="AC891" i="1"/>
  <c r="AE891" i="1" s="1"/>
  <c r="AC680" i="1"/>
  <c r="AE680" i="1" s="1"/>
  <c r="AB680" i="1"/>
  <c r="AC2629" i="1"/>
  <c r="AE2629" i="1" s="1"/>
  <c r="AB2629" i="1"/>
  <c r="AB2453" i="1"/>
  <c r="AC2453" i="1"/>
  <c r="AE2453" i="1" s="1"/>
  <c r="AB1782" i="1"/>
  <c r="AC1782" i="1"/>
  <c r="AC2562" i="1"/>
  <c r="AE2562" i="1" s="1"/>
  <c r="AB2562" i="1"/>
  <c r="AB2209" i="1"/>
  <c r="AC2209" i="1"/>
  <c r="AE2209" i="1" s="1"/>
  <c r="AC2324" i="1"/>
  <c r="AE2324" i="1" s="1"/>
  <c r="AB2324" i="1"/>
  <c r="AB2613" i="1"/>
  <c r="AC2613" i="1"/>
  <c r="AE2613" i="1" s="1"/>
  <c r="AC2351" i="1"/>
  <c r="AE2351" i="1" s="1"/>
  <c r="AB2351" i="1"/>
  <c r="AC2586" i="1"/>
  <c r="AE2586" i="1" s="1"/>
  <c r="AB2586" i="1"/>
  <c r="AC2158" i="1"/>
  <c r="AE2158" i="1" s="1"/>
  <c r="AB2158" i="1"/>
  <c r="AB2190" i="1"/>
  <c r="AC2190" i="1"/>
  <c r="AE2190" i="1" s="1"/>
  <c r="AB2518" i="1"/>
  <c r="AC2518" i="1"/>
  <c r="AE2518" i="1" s="1"/>
  <c r="AC2341" i="1"/>
  <c r="AE2341" i="1" s="1"/>
  <c r="AB2341" i="1"/>
  <c r="AB2564" i="1"/>
  <c r="AC2564" i="1"/>
  <c r="AE2564" i="1" s="1"/>
  <c r="AC2419" i="1"/>
  <c r="AE2419" i="1" s="1"/>
  <c r="AB2419" i="1"/>
  <c r="AB2390" i="1"/>
  <c r="AC2390" i="1"/>
  <c r="AE2390" i="1" s="1"/>
  <c r="AB2311" i="1"/>
  <c r="AC2311" i="1"/>
  <c r="AE2311" i="1" s="1"/>
  <c r="AB2070" i="1"/>
  <c r="AC2070" i="1"/>
  <c r="AE2070" i="1" s="1"/>
  <c r="AB2535" i="1"/>
  <c r="AC2535" i="1"/>
  <c r="AE2535" i="1" s="1"/>
  <c r="AB2645" i="1"/>
  <c r="AC2645" i="1"/>
  <c r="AE2645" i="1" s="1"/>
  <c r="AB2516" i="1"/>
  <c r="AC2516" i="1"/>
  <c r="AE2516" i="1" s="1"/>
  <c r="AC1963" i="1"/>
  <c r="AE1963" i="1" s="1"/>
  <c r="AB1963" i="1"/>
  <c r="AC2655" i="1"/>
  <c r="AE2655" i="1" s="1"/>
  <c r="AB2655" i="1"/>
  <c r="AC2171" i="1"/>
  <c r="AE2171" i="1" s="1"/>
  <c r="AB2171" i="1"/>
  <c r="AB2656" i="1"/>
  <c r="AC2656" i="1"/>
  <c r="AE2656" i="1" s="1"/>
  <c r="AB2635" i="1"/>
  <c r="AC2635" i="1"/>
  <c r="AE2635" i="1" s="1"/>
  <c r="AB2533" i="1"/>
  <c r="AC2533" i="1"/>
  <c r="AE2533" i="1" s="1"/>
  <c r="AC2153" i="1"/>
  <c r="AE2153" i="1" s="1"/>
  <c r="AB2153" i="1"/>
  <c r="AB2406" i="1"/>
  <c r="AC2406" i="1"/>
  <c r="AE2406" i="1" s="1"/>
  <c r="AB2205" i="1"/>
  <c r="AC2205" i="1"/>
  <c r="AE2205" i="1" s="1"/>
  <c r="AB1787" i="1"/>
  <c r="AC1787" i="1"/>
  <c r="AB2447" i="1"/>
  <c r="AC2447" i="1"/>
  <c r="AE2447" i="1" s="1"/>
  <c r="AC2285" i="1"/>
  <c r="AE2285" i="1" s="1"/>
  <c r="AB2285" i="1"/>
  <c r="AC2119" i="1"/>
  <c r="AE2119" i="1" s="1"/>
  <c r="AB2119" i="1"/>
  <c r="AC1899" i="1"/>
  <c r="AB1899" i="1"/>
  <c r="AB2467" i="1"/>
  <c r="AC2467" i="1"/>
  <c r="AE2467" i="1" s="1"/>
  <c r="AB2369" i="1"/>
  <c r="AC2369" i="1"/>
  <c r="AE2369" i="1" s="1"/>
  <c r="AC2204" i="1"/>
  <c r="AE2204" i="1" s="1"/>
  <c r="AB2204" i="1"/>
  <c r="AB2066" i="1"/>
  <c r="AC2066" i="1"/>
  <c r="AE2066" i="1" s="1"/>
  <c r="AC1020" i="1"/>
  <c r="AE1020" i="1" s="1"/>
  <c r="AB1020" i="1"/>
  <c r="AC2381" i="1"/>
  <c r="AE2381" i="1" s="1"/>
  <c r="AB2381" i="1"/>
  <c r="AC2274" i="1"/>
  <c r="AE2274" i="1" s="1"/>
  <c r="AB2274" i="1"/>
  <c r="AC2140" i="1"/>
  <c r="AE2140" i="1" s="1"/>
  <c r="AB2140" i="1"/>
  <c r="AB1868" i="1"/>
  <c r="AC1868" i="1"/>
  <c r="AB2461" i="1"/>
  <c r="AC2461" i="1"/>
  <c r="AE2461" i="1" s="1"/>
  <c r="AB2319" i="1"/>
  <c r="AC2319" i="1"/>
  <c r="AE2319" i="1" s="1"/>
  <c r="AB2212" i="1"/>
  <c r="AC2212" i="1"/>
  <c r="AE2212" i="1" s="1"/>
  <c r="AC2072" i="1"/>
  <c r="AE2072" i="1" s="1"/>
  <c r="AB2072" i="1"/>
  <c r="AC2426" i="1"/>
  <c r="AE2426" i="1" s="1"/>
  <c r="AB2426" i="1"/>
  <c r="AC2310" i="1"/>
  <c r="AE2310" i="1" s="1"/>
  <c r="AB2310" i="1"/>
  <c r="AB2151" i="1"/>
  <c r="AC2151" i="1"/>
  <c r="AE2151" i="1" s="1"/>
  <c r="AC1989" i="1"/>
  <c r="AE1989" i="1" s="1"/>
  <c r="AB1989" i="1"/>
  <c r="AB2348" i="1"/>
  <c r="AC2348" i="1"/>
  <c r="AE2348" i="1" s="1"/>
  <c r="AC2225" i="1"/>
  <c r="AE2225" i="1" s="1"/>
  <c r="AB2225" i="1"/>
  <c r="AB1883" i="1"/>
  <c r="AC1883" i="1"/>
  <c r="AB2415" i="1"/>
  <c r="AC2415" i="1"/>
  <c r="AE2415" i="1" s="1"/>
  <c r="AB2331" i="1"/>
  <c r="AC2331" i="1"/>
  <c r="AE2331" i="1" s="1"/>
  <c r="AC2169" i="1"/>
  <c r="AE2169" i="1" s="1"/>
  <c r="AB2169" i="1"/>
  <c r="AC2089" i="1"/>
  <c r="AE2089" i="1" s="1"/>
  <c r="AB2089" i="1"/>
  <c r="AB1697" i="1"/>
  <c r="AC1697" i="1"/>
  <c r="AB1948" i="1"/>
  <c r="AC1948" i="1"/>
  <c r="AE1948" i="1" s="1"/>
  <c r="AC1760" i="1"/>
  <c r="AB1760" i="1"/>
  <c r="AB1530" i="1"/>
  <c r="AC1530" i="1"/>
  <c r="AC1085" i="1"/>
  <c r="AE1085" i="1" s="1"/>
  <c r="AB1085" i="1"/>
  <c r="AB1924" i="1"/>
  <c r="AC1924" i="1"/>
  <c r="AC1772" i="1"/>
  <c r="AB1772" i="1"/>
  <c r="AC1603" i="1"/>
  <c r="AB1603" i="1"/>
  <c r="AC1203" i="1"/>
  <c r="AE1203" i="1" s="1"/>
  <c r="AB1203" i="1"/>
  <c r="AC2044" i="1"/>
  <c r="AE2044" i="1" s="1"/>
  <c r="AB2044" i="1"/>
  <c r="AC1802" i="1"/>
  <c r="AB1802" i="1"/>
  <c r="AC1641" i="1"/>
  <c r="AB1641" i="1"/>
  <c r="AC1425" i="1"/>
  <c r="AB1425" i="1"/>
  <c r="AB2055" i="1"/>
  <c r="AC2055" i="1"/>
  <c r="AE2055" i="1" s="1"/>
  <c r="AC1916" i="1"/>
  <c r="AB1916" i="1"/>
  <c r="AB1764" i="1"/>
  <c r="AC1764" i="1"/>
  <c r="AB1578" i="1"/>
  <c r="AC1578" i="1"/>
  <c r="AC1301" i="1"/>
  <c r="AE1301" i="1" s="1"/>
  <c r="AB1301" i="1"/>
  <c r="AC1978" i="1"/>
  <c r="AE1978" i="1" s="1"/>
  <c r="AB1978" i="1"/>
  <c r="AC1696" i="1"/>
  <c r="AB1696" i="1"/>
  <c r="AB1512" i="1"/>
  <c r="AC1512" i="1"/>
  <c r="AC2037" i="1"/>
  <c r="AE2037" i="1" s="1"/>
  <c r="AB2037" i="1"/>
  <c r="AC1821" i="1"/>
  <c r="AB1821" i="1"/>
  <c r="AC1658" i="1"/>
  <c r="AB1658" i="1"/>
  <c r="AB1461" i="1"/>
  <c r="AC1461" i="1"/>
  <c r="AB2024" i="1"/>
  <c r="AC2024" i="1"/>
  <c r="AE2024" i="1" s="1"/>
  <c r="AB1866" i="1"/>
  <c r="AC1866" i="1"/>
  <c r="AC1684" i="1"/>
  <c r="AB1684" i="1"/>
  <c r="AB1489" i="1"/>
  <c r="AC1489" i="1"/>
  <c r="AB1007" i="1"/>
  <c r="AC1007" i="1"/>
  <c r="AE1007" i="1" s="1"/>
  <c r="AB1944" i="1"/>
  <c r="AC1944" i="1"/>
  <c r="AE1944" i="1" s="1"/>
  <c r="AB1762" i="1"/>
  <c r="AC1762" i="1"/>
  <c r="AB1587" i="1"/>
  <c r="AC1587" i="1"/>
  <c r="AB1269" i="1"/>
  <c r="AC1269" i="1"/>
  <c r="AE1269" i="1" s="1"/>
  <c r="AC2027" i="1"/>
  <c r="AE2027" i="1" s="1"/>
  <c r="AB2027" i="1"/>
  <c r="AB1902" i="1"/>
  <c r="AC1902" i="1"/>
  <c r="AB1715" i="1"/>
  <c r="AC1715" i="1"/>
  <c r="AC1467" i="1"/>
  <c r="AB1467" i="1"/>
  <c r="AC2061" i="1"/>
  <c r="AE2061" i="1" s="1"/>
  <c r="AB2061" i="1"/>
  <c r="AC1875" i="1"/>
  <c r="AB1875" i="1"/>
  <c r="AB1698" i="1"/>
  <c r="AC1698" i="1"/>
  <c r="AB1598" i="1"/>
  <c r="AC1598" i="1"/>
  <c r="AB1249" i="1"/>
  <c r="AC1249" i="1"/>
  <c r="AE1249" i="1" s="1"/>
  <c r="AB869" i="1"/>
  <c r="AC869" i="1"/>
  <c r="AE869" i="1" s="1"/>
  <c r="AC698" i="1"/>
  <c r="AE698" i="1" s="1"/>
  <c r="AB698" i="1"/>
  <c r="AC2614" i="1"/>
  <c r="AE2614" i="1" s="1"/>
  <c r="AB2614" i="1"/>
  <c r="AC2360" i="1"/>
  <c r="AE2360" i="1" s="1"/>
  <c r="AB2360" i="1"/>
  <c r="AB1771" i="1"/>
  <c r="AC1771" i="1"/>
  <c r="AC2550" i="1"/>
  <c r="AE2550" i="1" s="1"/>
  <c r="AB2550" i="1"/>
  <c r="AB2185" i="1"/>
  <c r="AC2185" i="1"/>
  <c r="AE2185" i="1" s="1"/>
  <c r="AC2275" i="1"/>
  <c r="AE2275" i="1" s="1"/>
  <c r="AB2275" i="1"/>
  <c r="AC2608" i="1"/>
  <c r="AE2608" i="1" s="1"/>
  <c r="AB2608" i="1"/>
  <c r="AC2240" i="1"/>
  <c r="AE2240" i="1" s="1"/>
  <c r="AB2240" i="1"/>
  <c r="AC2565" i="1"/>
  <c r="AE2565" i="1" s="1"/>
  <c r="AB2565" i="1"/>
  <c r="AB1945" i="1"/>
  <c r="AC1945" i="1"/>
  <c r="AE1945" i="1" s="1"/>
  <c r="AB2182" i="1"/>
  <c r="AC2182" i="1"/>
  <c r="AE2182" i="1" s="1"/>
  <c r="AC2501" i="1"/>
  <c r="AE2501" i="1" s="1"/>
  <c r="AB2501" i="1"/>
  <c r="AC2664" i="1"/>
  <c r="AE2664" i="1" s="1"/>
  <c r="AB2664" i="1"/>
  <c r="AC2560" i="1"/>
  <c r="AE2560" i="1" s="1"/>
  <c r="AB2560" i="1"/>
  <c r="AB2403" i="1"/>
  <c r="AC2403" i="1"/>
  <c r="AE2403" i="1" s="1"/>
  <c r="AB2336" i="1"/>
  <c r="AC2336" i="1"/>
  <c r="AE2336" i="1" s="1"/>
  <c r="AC2270" i="1"/>
  <c r="AE2270" i="1" s="1"/>
  <c r="AB2270" i="1"/>
  <c r="AB2029" i="1"/>
  <c r="AC2029" i="1"/>
  <c r="AE2029" i="1" s="1"/>
  <c r="AC2669" i="1"/>
  <c r="AE2669" i="1" s="1"/>
  <c r="AB2669" i="1"/>
  <c r="AB2641" i="1"/>
  <c r="AC2641" i="1"/>
  <c r="AE2641" i="1" s="1"/>
  <c r="AB2509" i="1"/>
  <c r="AC2509" i="1"/>
  <c r="AE2509" i="1" s="1"/>
  <c r="AC2583" i="1"/>
  <c r="AE2583" i="1" s="1"/>
  <c r="AB2583" i="1"/>
  <c r="AB2631" i="1"/>
  <c r="AC2631" i="1"/>
  <c r="AE2631" i="1" s="1"/>
  <c r="AB2163" i="1"/>
  <c r="AC2163" i="1"/>
  <c r="AE2163" i="1" s="1"/>
  <c r="AC2668" i="1"/>
  <c r="AE2668" i="1" s="1"/>
  <c r="AB2668" i="1"/>
  <c r="AB2626" i="1"/>
  <c r="AC2626" i="1"/>
  <c r="AE2626" i="1" s="1"/>
  <c r="AB2529" i="1"/>
  <c r="AC2529" i="1"/>
  <c r="AE2529" i="1" s="1"/>
  <c r="AB2121" i="1"/>
  <c r="AC2121" i="1"/>
  <c r="AE2121" i="1" s="1"/>
  <c r="AB2361" i="1"/>
  <c r="AC2361" i="1"/>
  <c r="AE2361" i="1" s="1"/>
  <c r="AB2201" i="1"/>
  <c r="AC2201" i="1"/>
  <c r="AE2201" i="1" s="1"/>
  <c r="AC1666" i="1"/>
  <c r="AB1666" i="1"/>
  <c r="AC2443" i="1"/>
  <c r="AE2443" i="1" s="1"/>
  <c r="AB2443" i="1"/>
  <c r="AC2272" i="1"/>
  <c r="AE2272" i="1" s="1"/>
  <c r="AB2272" i="1"/>
  <c r="AB2114" i="1"/>
  <c r="AC2114" i="1"/>
  <c r="AE2114" i="1" s="1"/>
  <c r="AB1746" i="1"/>
  <c r="AC1746" i="1"/>
  <c r="AB2455" i="1"/>
  <c r="AC2455" i="1"/>
  <c r="AE2455" i="1" s="1"/>
  <c r="AC2365" i="1"/>
  <c r="AE2365" i="1" s="1"/>
  <c r="AB2365" i="1"/>
  <c r="AB2200" i="1"/>
  <c r="AC2200" i="1"/>
  <c r="AE2200" i="1" s="1"/>
  <c r="AB1967" i="1"/>
  <c r="AC1967" i="1"/>
  <c r="AE1967" i="1" s="1"/>
  <c r="AB928" i="1"/>
  <c r="AC928" i="1"/>
  <c r="AE928" i="1" s="1"/>
  <c r="AC2377" i="1"/>
  <c r="AE2377" i="1" s="1"/>
  <c r="AB2377" i="1"/>
  <c r="AC2265" i="1"/>
  <c r="AE2265" i="1" s="1"/>
  <c r="AB2265" i="1"/>
  <c r="AB2126" i="1"/>
  <c r="AC2126" i="1"/>
  <c r="AE2126" i="1" s="1"/>
  <c r="AC1811" i="1"/>
  <c r="AB1811" i="1"/>
  <c r="AB2457" i="1"/>
  <c r="AC2457" i="1"/>
  <c r="AE2457" i="1" s="1"/>
  <c r="AB2315" i="1"/>
  <c r="AC2315" i="1"/>
  <c r="AE2315" i="1" s="1"/>
  <c r="AC2207" i="1"/>
  <c r="AE2207" i="1" s="1"/>
  <c r="AB2207" i="1"/>
  <c r="AC2068" i="1"/>
  <c r="AE2068" i="1" s="1"/>
  <c r="AB2068" i="1"/>
  <c r="AB2421" i="1"/>
  <c r="AC2421" i="1"/>
  <c r="AE2421" i="1" s="1"/>
  <c r="AB2273" i="1"/>
  <c r="AC2273" i="1"/>
  <c r="AE2273" i="1" s="1"/>
  <c r="AB2143" i="1"/>
  <c r="AC2143" i="1"/>
  <c r="AE2143" i="1" s="1"/>
  <c r="AB1719" i="1"/>
  <c r="AC1719" i="1"/>
  <c r="AC2343" i="1"/>
  <c r="AE2343" i="1" s="1"/>
  <c r="AB2343" i="1"/>
  <c r="AB2206" i="1"/>
  <c r="AC2206" i="1"/>
  <c r="AE2206" i="1" s="1"/>
  <c r="AC1836" i="1"/>
  <c r="AB1836" i="1"/>
  <c r="AB2411" i="1"/>
  <c r="AC2411" i="1"/>
  <c r="AE2411" i="1" s="1"/>
  <c r="AC2327" i="1"/>
  <c r="AE2327" i="1" s="1"/>
  <c r="AB2327" i="1"/>
  <c r="AC2165" i="1"/>
  <c r="AE2165" i="1" s="1"/>
  <c r="AB2165" i="1"/>
  <c r="AB2084" i="1"/>
  <c r="AC2084" i="1"/>
  <c r="AE2084" i="1" s="1"/>
  <c r="AC1520" i="1"/>
  <c r="AB1520" i="1"/>
  <c r="AC1942" i="1"/>
  <c r="AE1942" i="1" s="1"/>
  <c r="AB1942" i="1"/>
  <c r="AC1743" i="1"/>
  <c r="AB1743" i="1"/>
  <c r="AC1501" i="1"/>
  <c r="AB1501" i="1"/>
  <c r="AC744" i="1"/>
  <c r="AE744" i="1" s="1"/>
  <c r="AB744" i="1"/>
  <c r="AC1918" i="1"/>
  <c r="AB1918" i="1"/>
  <c r="AB1766" i="1"/>
  <c r="AC1766" i="1"/>
  <c r="AB1597" i="1"/>
  <c r="AC1597" i="1"/>
  <c r="AC1193" i="1"/>
  <c r="AE1193" i="1" s="1"/>
  <c r="AB1193" i="1"/>
  <c r="AC2031" i="1"/>
  <c r="AE2031" i="1" s="1"/>
  <c r="AB2031" i="1"/>
  <c r="AB1777" i="1"/>
  <c r="AC1777" i="1"/>
  <c r="AC1623" i="1"/>
  <c r="AB1623" i="1"/>
  <c r="AB1391" i="1"/>
  <c r="AC1391" i="1"/>
  <c r="AE1391" i="1" s="1"/>
  <c r="AC2051" i="1"/>
  <c r="AE2051" i="1" s="1"/>
  <c r="AB2051" i="1"/>
  <c r="AC1911" i="1"/>
  <c r="AB1911" i="1"/>
  <c r="AB1758" i="1"/>
  <c r="AC1758" i="1"/>
  <c r="AB1566" i="1"/>
  <c r="AC1566" i="1"/>
  <c r="AB1254" i="1"/>
  <c r="AC1254" i="1"/>
  <c r="AE1254" i="1" s="1"/>
  <c r="AB1962" i="1"/>
  <c r="AC1962" i="1"/>
  <c r="AE1962" i="1" s="1"/>
  <c r="AC1680" i="1"/>
  <c r="AB1680" i="1"/>
  <c r="AC1462" i="1"/>
  <c r="AB1462" i="1"/>
  <c r="AC2015" i="1"/>
  <c r="AE2015" i="1" s="1"/>
  <c r="AB2015" i="1"/>
  <c r="AC1809" i="1"/>
  <c r="AB1809" i="1"/>
  <c r="AC1648" i="1"/>
  <c r="AB1648" i="1"/>
  <c r="AB1396" i="1"/>
  <c r="AC1396" i="1"/>
  <c r="AE1396" i="1" s="1"/>
  <c r="AB2010" i="1"/>
  <c r="AC2010" i="1"/>
  <c r="AE2010" i="1" s="1"/>
  <c r="AC1861" i="1"/>
  <c r="AB1861" i="1"/>
  <c r="AC1678" i="1"/>
  <c r="AB1678" i="1"/>
  <c r="AC1468" i="1"/>
  <c r="AB1468" i="1"/>
  <c r="AC964" i="1"/>
  <c r="AE964" i="1" s="1"/>
  <c r="AB964" i="1"/>
  <c r="AC1926" i="1"/>
  <c r="AB1926" i="1"/>
  <c r="AB1733" i="1"/>
  <c r="AC1733" i="1"/>
  <c r="AC1576" i="1"/>
  <c r="AB1576" i="1"/>
  <c r="AB1259" i="1"/>
  <c r="AC1259" i="1"/>
  <c r="AE1259" i="1" s="1"/>
  <c r="AC2023" i="1"/>
  <c r="AE2023" i="1" s="1"/>
  <c r="AB2023" i="1"/>
  <c r="AB1870" i="1"/>
  <c r="AC1870" i="1"/>
  <c r="AB1710" i="1"/>
  <c r="AC1710" i="1"/>
  <c r="AB1460" i="1"/>
  <c r="AC1460" i="1"/>
  <c r="AC2057" i="1"/>
  <c r="AE2057" i="1" s="1"/>
  <c r="AB2057" i="1"/>
  <c r="AB1865" i="1"/>
  <c r="AC1865" i="1"/>
  <c r="AC1693" i="1"/>
  <c r="AB1693" i="1"/>
  <c r="AC1586" i="1"/>
  <c r="AB1586" i="1"/>
  <c r="AC1239" i="1"/>
  <c r="AE1239" i="1" s="1"/>
  <c r="AB1239" i="1"/>
  <c r="AB687" i="1"/>
  <c r="AC687" i="1"/>
  <c r="AE687" i="1" s="1"/>
  <c r="AC2609" i="1"/>
  <c r="AE2609" i="1" s="1"/>
  <c r="AB2609" i="1"/>
  <c r="AB2337" i="1"/>
  <c r="AC2337" i="1"/>
  <c r="AE2337" i="1" s="1"/>
  <c r="AC2520" i="1"/>
  <c r="AE2520" i="1" s="1"/>
  <c r="AB2520" i="1"/>
  <c r="AC2546" i="1"/>
  <c r="AE2546" i="1" s="1"/>
  <c r="AB2546" i="1"/>
  <c r="AC2152" i="1"/>
  <c r="AE2152" i="1" s="1"/>
  <c r="AB2152" i="1"/>
  <c r="AB2242" i="1"/>
  <c r="AC2242" i="1"/>
  <c r="AE2242" i="1" s="1"/>
  <c r="AC2604" i="1"/>
  <c r="AE2604" i="1" s="1"/>
  <c r="AB2604" i="1"/>
  <c r="AB2232" i="1"/>
  <c r="AC2232" i="1"/>
  <c r="AE2232" i="1" s="1"/>
  <c r="AB2167" i="1"/>
  <c r="AC2167" i="1"/>
  <c r="AE2167" i="1" s="1"/>
  <c r="AB1111" i="1"/>
  <c r="AC1111" i="1"/>
  <c r="AE1111" i="1" s="1"/>
  <c r="AC2141" i="1"/>
  <c r="AE2141" i="1" s="1"/>
  <c r="AB2141" i="1"/>
  <c r="AC2445" i="1"/>
  <c r="AE2445" i="1" s="1"/>
  <c r="AB2445" i="1"/>
  <c r="AC2651" i="1"/>
  <c r="AE2651" i="1" s="1"/>
  <c r="AB2651" i="1"/>
  <c r="AC2552" i="1"/>
  <c r="AE2552" i="1" s="1"/>
  <c r="AB2552" i="1"/>
  <c r="AB2388" i="1"/>
  <c r="AC2388" i="1"/>
  <c r="AE2388" i="1" s="1"/>
  <c r="AB2642" i="1"/>
  <c r="AC2642" i="1"/>
  <c r="AE2642" i="1" s="1"/>
  <c r="AB2261" i="1"/>
  <c r="AC2261" i="1"/>
  <c r="AE2261" i="1" s="1"/>
  <c r="AB1985" i="1"/>
  <c r="AC1985" i="1"/>
  <c r="AE1985" i="1" s="1"/>
  <c r="AC2637" i="1"/>
  <c r="AE2637" i="1" s="1"/>
  <c r="AB2637" i="1"/>
  <c r="AB2636" i="1"/>
  <c r="AC2636" i="1"/>
  <c r="AE2636" i="1" s="1"/>
  <c r="AC2483" i="1"/>
  <c r="AE2483" i="1" s="1"/>
  <c r="AB2483" i="1"/>
  <c r="AB2661" i="1"/>
  <c r="AC2661" i="1"/>
  <c r="AE2661" i="1" s="1"/>
  <c r="AC2630" i="1"/>
  <c r="AE2630" i="1" s="1"/>
  <c r="AB2630" i="1"/>
  <c r="AC2130" i="1"/>
  <c r="AE2130" i="1" s="1"/>
  <c r="AB2130" i="1"/>
  <c r="AB2606" i="1"/>
  <c r="AC2606" i="1"/>
  <c r="AE2606" i="1" s="1"/>
  <c r="AC2622" i="1"/>
  <c r="AE2622" i="1" s="1"/>
  <c r="AB2622" i="1"/>
  <c r="AC2508" i="1"/>
  <c r="AE2508" i="1" s="1"/>
  <c r="AB2508" i="1"/>
  <c r="AC2092" i="1"/>
  <c r="AE2092" i="1" s="1"/>
  <c r="AB2092" i="1"/>
  <c r="AC2357" i="1"/>
  <c r="AE2357" i="1" s="1"/>
  <c r="AB2357" i="1"/>
  <c r="AB2187" i="1"/>
  <c r="AC2187" i="1"/>
  <c r="AE2187" i="1" s="1"/>
  <c r="AC1645" i="1"/>
  <c r="AB1645" i="1"/>
  <c r="AC2401" i="1"/>
  <c r="AE2401" i="1" s="1"/>
  <c r="AB2401" i="1"/>
  <c r="AC2267" i="1"/>
  <c r="AE2267" i="1" s="1"/>
  <c r="AB2267" i="1"/>
  <c r="AB2110" i="1"/>
  <c r="AC2110" i="1"/>
  <c r="AE2110" i="1" s="1"/>
  <c r="AB1685" i="1"/>
  <c r="AC1685" i="1"/>
  <c r="AB2437" i="1"/>
  <c r="AC2437" i="1"/>
  <c r="AE2437" i="1" s="1"/>
  <c r="AC2352" i="1"/>
  <c r="AE2352" i="1" s="1"/>
  <c r="AB2352" i="1"/>
  <c r="AC2173" i="1"/>
  <c r="AE2173" i="1" s="1"/>
  <c r="AB2173" i="1"/>
  <c r="AB1889" i="1"/>
  <c r="AC1889" i="1"/>
  <c r="AB917" i="1"/>
  <c r="AC917" i="1"/>
  <c r="AE917" i="1" s="1"/>
  <c r="AB2368" i="1"/>
  <c r="AC2368" i="1"/>
  <c r="AE2368" i="1" s="1"/>
  <c r="AB2256" i="1"/>
  <c r="AC2256" i="1"/>
  <c r="AE2256" i="1" s="1"/>
  <c r="AC2122" i="1"/>
  <c r="AE2122" i="1" s="1"/>
  <c r="AB2122" i="1"/>
  <c r="AB1752" i="1"/>
  <c r="AC1752" i="1"/>
  <c r="AB2435" i="1"/>
  <c r="AC2435" i="1"/>
  <c r="AE2435" i="1" s="1"/>
  <c r="AB2305" i="1"/>
  <c r="AC2305" i="1"/>
  <c r="AE2305" i="1" s="1"/>
  <c r="AC2198" i="1"/>
  <c r="AE2198" i="1" s="1"/>
  <c r="AB2198" i="1"/>
  <c r="AB1922" i="1"/>
  <c r="AC1922" i="1"/>
  <c r="AC2416" i="1"/>
  <c r="AE2416" i="1" s="1"/>
  <c r="AB2416" i="1"/>
  <c r="AB2263" i="1"/>
  <c r="AC2263" i="1"/>
  <c r="AE2263" i="1" s="1"/>
  <c r="AB2138" i="1"/>
  <c r="AC2138" i="1"/>
  <c r="AE2138" i="1" s="1"/>
  <c r="AB1333" i="1"/>
  <c r="AC1333" i="1"/>
  <c r="AE1333" i="1" s="1"/>
  <c r="AB2314" i="1"/>
  <c r="AC2314" i="1"/>
  <c r="AE2314" i="1" s="1"/>
  <c r="AB2202" i="1"/>
  <c r="AC2202" i="1"/>
  <c r="AE2202" i="1" s="1"/>
  <c r="AB1827" i="1"/>
  <c r="AC1827" i="1"/>
  <c r="AB2397" i="1"/>
  <c r="AC2397" i="1"/>
  <c r="AE2397" i="1" s="1"/>
  <c r="AC2322" i="1"/>
  <c r="AE2322" i="1" s="1"/>
  <c r="AB2322" i="1"/>
  <c r="AB2161" i="1"/>
  <c r="AC2161" i="1"/>
  <c r="AE2161" i="1" s="1"/>
  <c r="AC2080" i="1"/>
  <c r="AE2080" i="1" s="1"/>
  <c r="AB2080" i="1"/>
  <c r="AB1490" i="1"/>
  <c r="AC1490" i="1"/>
  <c r="AB1936" i="1"/>
  <c r="AC1936" i="1"/>
  <c r="AE1936" i="1" s="1"/>
  <c r="AC1732" i="1"/>
  <c r="AB1732" i="1"/>
  <c r="AC1494" i="1"/>
  <c r="AB1494" i="1"/>
  <c r="AB2048" i="1"/>
  <c r="AC2048" i="1"/>
  <c r="AE2048" i="1" s="1"/>
  <c r="AC1912" i="1"/>
  <c r="AB1912" i="1"/>
  <c r="AC1748" i="1"/>
  <c r="AB1748" i="1"/>
  <c r="AB1585" i="1"/>
  <c r="AC1585" i="1"/>
  <c r="AB1184" i="1"/>
  <c r="AC1184" i="1"/>
  <c r="AE1184" i="1" s="1"/>
  <c r="AB2026" i="1"/>
  <c r="AC2026" i="1"/>
  <c r="AE2026" i="1" s="1"/>
  <c r="AB1759" i="1"/>
  <c r="AC1759" i="1"/>
  <c r="AC1618" i="1"/>
  <c r="AB1618" i="1"/>
  <c r="AB1382" i="1"/>
  <c r="AC1382" i="1"/>
  <c r="AE1382" i="1" s="1"/>
  <c r="AB2043" i="1"/>
  <c r="AC2043" i="1"/>
  <c r="AE2043" i="1" s="1"/>
  <c r="AC1905" i="1"/>
  <c r="AB1905" i="1"/>
  <c r="AB1753" i="1"/>
  <c r="AC1753" i="1"/>
  <c r="AB1554" i="1"/>
  <c r="AC1554" i="1"/>
  <c r="AC1183" i="1"/>
  <c r="AE1183" i="1" s="1"/>
  <c r="AB1183" i="1"/>
  <c r="AB1934" i="1"/>
  <c r="AC1934" i="1"/>
  <c r="AE1934" i="1" s="1"/>
  <c r="AB1674" i="1"/>
  <c r="AC1674" i="1"/>
  <c r="AC1352" i="1"/>
  <c r="AE1352" i="1" s="1"/>
  <c r="AB1352" i="1"/>
  <c r="AC1993" i="1"/>
  <c r="AE1993" i="1" s="1"/>
  <c r="AB1993" i="1"/>
  <c r="AB1805" i="1"/>
  <c r="AC1805" i="1"/>
  <c r="AC1632" i="1"/>
  <c r="AB1632" i="1"/>
  <c r="AB1378" i="1"/>
  <c r="AC1378" i="1"/>
  <c r="AE1378" i="1" s="1"/>
  <c r="AC2005" i="1"/>
  <c r="AE2005" i="1" s="1"/>
  <c r="AB2005" i="1"/>
  <c r="AB1852" i="1"/>
  <c r="AC1852" i="1"/>
  <c r="AB1669" i="1"/>
  <c r="AC1669" i="1"/>
  <c r="AB1437" i="1"/>
  <c r="AC1437" i="1"/>
  <c r="AC737" i="1"/>
  <c r="AE737" i="1" s="1"/>
  <c r="AB737" i="1"/>
  <c r="AC1920" i="1"/>
  <c r="AB1920" i="1"/>
  <c r="AC1722" i="1"/>
  <c r="AB1722" i="1"/>
  <c r="AB1551" i="1"/>
  <c r="AC1551" i="1"/>
  <c r="AC1161" i="1"/>
  <c r="AE1161" i="1" s="1"/>
  <c r="AB1161" i="1"/>
  <c r="AB2009" i="1"/>
  <c r="AC2009" i="1"/>
  <c r="AE2009" i="1" s="1"/>
  <c r="AB1856" i="1"/>
  <c r="AC1856" i="1"/>
  <c r="AB1668" i="1"/>
  <c r="AC1668" i="1"/>
  <c r="AC1451" i="1"/>
  <c r="AB1451" i="1"/>
  <c r="AB2049" i="1"/>
  <c r="AC2049" i="1"/>
  <c r="AE2049" i="1" s="1"/>
  <c r="AC1860" i="1"/>
  <c r="AB1860" i="1"/>
  <c r="AB1687" i="1"/>
  <c r="AC1687" i="1"/>
  <c r="AC1581" i="1"/>
  <c r="AB1581" i="1"/>
  <c r="AB1213" i="1"/>
  <c r="AC1213" i="1"/>
  <c r="AE1213" i="1" s="1"/>
  <c r="AC2587" i="1"/>
  <c r="AE2587" i="1" s="1"/>
  <c r="AB2587" i="1"/>
  <c r="AB2307" i="1"/>
  <c r="AC2307" i="1"/>
  <c r="AE2307" i="1" s="1"/>
  <c r="AB2474" i="1"/>
  <c r="AC2474" i="1"/>
  <c r="AE2474" i="1" s="1"/>
  <c r="AC2541" i="1"/>
  <c r="AE2541" i="1" s="1"/>
  <c r="AB2541" i="1"/>
  <c r="AC2135" i="1"/>
  <c r="AE2135" i="1" s="1"/>
  <c r="AB2135" i="1"/>
  <c r="AB2218" i="1"/>
  <c r="AC2218" i="1"/>
  <c r="AE2218" i="1" s="1"/>
  <c r="AC2590" i="1"/>
  <c r="AE2590" i="1" s="1"/>
  <c r="AB2590" i="1"/>
  <c r="AC2176" i="1"/>
  <c r="AE2176" i="1" s="1"/>
  <c r="AB2176" i="1"/>
  <c r="AC2134" i="1"/>
  <c r="AE2134" i="1" s="1"/>
  <c r="AB2134" i="1"/>
  <c r="AB2505" i="1"/>
  <c r="AC2505" i="1"/>
  <c r="AE2505" i="1" s="1"/>
  <c r="AB2117" i="1"/>
  <c r="AC2117" i="1"/>
  <c r="AE2117" i="1" s="1"/>
  <c r="AC2652" i="1"/>
  <c r="AE2652" i="1" s="1"/>
  <c r="AB2652" i="1"/>
  <c r="AC2646" i="1"/>
  <c r="AE2646" i="1" s="1"/>
  <c r="AB2646" i="1"/>
  <c r="AC2544" i="1"/>
  <c r="AE2544" i="1" s="1"/>
  <c r="AB2544" i="1"/>
  <c r="AC2303" i="1"/>
  <c r="AE2303" i="1" s="1"/>
  <c r="AB2303" i="1"/>
  <c r="AB2660" i="1"/>
  <c r="AC2660" i="1"/>
  <c r="AE2660" i="1" s="1"/>
  <c r="AC2245" i="1"/>
  <c r="AE2245" i="1" s="1"/>
  <c r="AB2245" i="1"/>
  <c r="AC1832" i="1"/>
  <c r="AB1832" i="1"/>
  <c r="AB2619" i="1"/>
  <c r="AC2619" i="1"/>
  <c r="AE2619" i="1" s="1"/>
  <c r="AC2615" i="1"/>
  <c r="AE2615" i="1" s="1"/>
  <c r="AB2615" i="1"/>
  <c r="AB2469" i="1"/>
  <c r="AC2469" i="1"/>
  <c r="AE2469" i="1" s="1"/>
  <c r="AC2594" i="1"/>
  <c r="AE2594" i="1" s="1"/>
  <c r="AB2594" i="1"/>
  <c r="AC2580" i="1"/>
  <c r="AE2580" i="1" s="1"/>
  <c r="AB2580" i="1"/>
  <c r="AC2099" i="1"/>
  <c r="AE2099" i="1" s="1"/>
  <c r="AB2099" i="1"/>
  <c r="AB2659" i="1"/>
  <c r="AC2659" i="1"/>
  <c r="AE2659" i="1" s="1"/>
  <c r="AC2618" i="1"/>
  <c r="AE2618" i="1" s="1"/>
  <c r="AB2618" i="1"/>
  <c r="AC2503" i="1"/>
  <c r="AE2503" i="1" s="1"/>
  <c r="AB2503" i="1"/>
  <c r="AC1983" i="1"/>
  <c r="AE1983" i="1" s="1"/>
  <c r="AB1983" i="1"/>
  <c r="AC2342" i="1"/>
  <c r="AE2342" i="1" s="1"/>
  <c r="AB2342" i="1"/>
  <c r="AC2178" i="1"/>
  <c r="AE2178" i="1" s="1"/>
  <c r="AB2178" i="1"/>
  <c r="AC1606" i="1"/>
  <c r="AB1606" i="1"/>
  <c r="AC2396" i="1"/>
  <c r="AE2396" i="1" s="1"/>
  <c r="AB2396" i="1"/>
  <c r="AC2257" i="1"/>
  <c r="AE2257" i="1" s="1"/>
  <c r="AB2257" i="1"/>
  <c r="AC2105" i="1"/>
  <c r="AE2105" i="1" s="1"/>
  <c r="AB2105" i="1"/>
  <c r="AB1634" i="1"/>
  <c r="AC1634" i="1"/>
  <c r="AB2433" i="1"/>
  <c r="AC2433" i="1"/>
  <c r="AE2433" i="1" s="1"/>
  <c r="AB2334" i="1"/>
  <c r="AC2334" i="1"/>
  <c r="AE2334" i="1" s="1"/>
  <c r="AC2168" i="1"/>
  <c r="AE2168" i="1" s="1"/>
  <c r="AB2168" i="1"/>
  <c r="AB1862" i="1"/>
  <c r="AC1862" i="1"/>
  <c r="AC2491" i="1"/>
  <c r="AE2491" i="1" s="1"/>
  <c r="AB2491" i="1"/>
  <c r="AC2333" i="1"/>
  <c r="AE2333" i="1" s="1"/>
  <c r="AB2333" i="1"/>
  <c r="AB2241" i="1"/>
  <c r="AC2241" i="1"/>
  <c r="AE2241" i="1" s="1"/>
  <c r="AC2113" i="1"/>
  <c r="AE2113" i="1" s="1"/>
  <c r="AB2113" i="1"/>
  <c r="AC1611" i="1"/>
  <c r="AB1611" i="1"/>
  <c r="AC2431" i="1"/>
  <c r="AE2431" i="1" s="1"/>
  <c r="AB2431" i="1"/>
  <c r="AB2301" i="1"/>
  <c r="AC2301" i="1"/>
  <c r="AE2301" i="1" s="1"/>
  <c r="AB2193" i="1"/>
  <c r="AC2193" i="1"/>
  <c r="AE2193" i="1" s="1"/>
  <c r="AB1800" i="1"/>
  <c r="AC1800" i="1"/>
  <c r="AC2412" i="1"/>
  <c r="AE2412" i="1" s="1"/>
  <c r="AB2412" i="1"/>
  <c r="AC2244" i="1"/>
  <c r="AE2244" i="1" s="1"/>
  <c r="AB2244" i="1"/>
  <c r="AB2133" i="1"/>
  <c r="AC2133" i="1"/>
  <c r="AE2133" i="1" s="1"/>
  <c r="AB2481" i="1"/>
  <c r="AC2481" i="1"/>
  <c r="AE2481" i="1" s="1"/>
  <c r="AC2300" i="1"/>
  <c r="AE2300" i="1" s="1"/>
  <c r="AB2300" i="1"/>
  <c r="AC2197" i="1"/>
  <c r="AE2197" i="1" s="1"/>
  <c r="AB2197" i="1"/>
  <c r="AB1616" i="1"/>
  <c r="AC1616" i="1"/>
  <c r="AC2392" i="1"/>
  <c r="AE2392" i="1" s="1"/>
  <c r="AB2392" i="1"/>
  <c r="AB2309" i="1"/>
  <c r="AC2309" i="1"/>
  <c r="AE2309" i="1" s="1"/>
  <c r="AB2150" i="1"/>
  <c r="AC2150" i="1"/>
  <c r="AE2150" i="1" s="1"/>
  <c r="AC2071" i="1"/>
  <c r="AE2071" i="1" s="1"/>
  <c r="AB2071" i="1"/>
  <c r="AB1446" i="1"/>
  <c r="AC1446" i="1"/>
  <c r="AB1907" i="1"/>
  <c r="AC1907" i="1"/>
  <c r="AC1714" i="1"/>
  <c r="AB1714" i="1"/>
  <c r="AB1479" i="1"/>
  <c r="AC1479" i="1"/>
  <c r="AC2039" i="1"/>
  <c r="AE2039" i="1" s="1"/>
  <c r="AB2039" i="1"/>
  <c r="AB1901" i="1"/>
  <c r="AC1901" i="1"/>
  <c r="AC1738" i="1"/>
  <c r="AB1738" i="1"/>
  <c r="AB1562" i="1"/>
  <c r="AC1562" i="1"/>
  <c r="AB1177" i="1"/>
  <c r="AC1177" i="1"/>
  <c r="AE1177" i="1" s="1"/>
  <c r="AC1957" i="1"/>
  <c r="AE1957" i="1" s="1"/>
  <c r="AB1957" i="1"/>
  <c r="AB1754" i="1"/>
  <c r="AC1754" i="1"/>
  <c r="AC1590" i="1"/>
  <c r="AB1590" i="1"/>
  <c r="AB1363" i="1"/>
  <c r="AC1363" i="1"/>
  <c r="AE1363" i="1" s="1"/>
  <c r="AB2038" i="1"/>
  <c r="AC2038" i="1"/>
  <c r="AE2038" i="1" s="1"/>
  <c r="AB1900" i="1"/>
  <c r="AC1900" i="1"/>
  <c r="AB1736" i="1"/>
  <c r="AC1736" i="1"/>
  <c r="AB1548" i="1"/>
  <c r="AC1548" i="1"/>
  <c r="AB1156" i="1"/>
  <c r="AC1156" i="1"/>
  <c r="AE1156" i="1" s="1"/>
  <c r="AB1928" i="1"/>
  <c r="AC1928" i="1"/>
  <c r="AB1659" i="1"/>
  <c r="AC1659" i="1"/>
  <c r="AB1343" i="1"/>
  <c r="AC1343" i="1"/>
  <c r="AE1343" i="1" s="1"/>
  <c r="AC1977" i="1"/>
  <c r="AE1977" i="1" s="1"/>
  <c r="AB1977" i="1"/>
  <c r="AC1780" i="1"/>
  <c r="AB1780" i="1"/>
  <c r="AC1626" i="1"/>
  <c r="AB1626" i="1"/>
  <c r="AC1323" i="1"/>
  <c r="AE1323" i="1" s="1"/>
  <c r="AB1323" i="1"/>
  <c r="AB1999" i="1"/>
  <c r="AC1999" i="1"/>
  <c r="AE1999" i="1" s="1"/>
  <c r="AB1841" i="1"/>
  <c r="AC1841" i="1"/>
  <c r="AB1652" i="1"/>
  <c r="AC1652" i="1"/>
  <c r="AB1414" i="1"/>
  <c r="AC1414" i="1"/>
  <c r="AB2058" i="1"/>
  <c r="AC2058" i="1"/>
  <c r="AE2058" i="1" s="1"/>
  <c r="AC1908" i="1"/>
  <c r="AB1908" i="1"/>
  <c r="AB1705" i="1"/>
  <c r="AC1705" i="1"/>
  <c r="AB1532" i="1"/>
  <c r="AC1532" i="1"/>
  <c r="AB1152" i="1"/>
  <c r="AC1152" i="1"/>
  <c r="AE1152" i="1" s="1"/>
  <c r="AB1998" i="1"/>
  <c r="AC1998" i="1"/>
  <c r="AE1998" i="1" s="1"/>
  <c r="AB1846" i="1"/>
  <c r="AC1846" i="1"/>
  <c r="AC1657" i="1"/>
  <c r="AB1657" i="1"/>
  <c r="AB1403" i="1"/>
  <c r="AC1403" i="1"/>
  <c r="AE1403" i="1" s="1"/>
  <c r="AB2045" i="1"/>
  <c r="AC2045" i="1"/>
  <c r="AE2045" i="1" s="1"/>
  <c r="AC1851" i="1"/>
  <c r="AB1851" i="1"/>
  <c r="AC1683" i="1"/>
  <c r="AB1683" i="1"/>
  <c r="AC1569" i="1"/>
  <c r="AB1569" i="1"/>
  <c r="AB1204" i="1"/>
  <c r="AC1204" i="1"/>
  <c r="AE1204" i="1" s="1"/>
  <c r="AC2579" i="1"/>
  <c r="AE2579" i="1" s="1"/>
  <c r="AB2579" i="1"/>
  <c r="AB2266" i="1"/>
  <c r="AC2266" i="1"/>
  <c r="AE2266" i="1" s="1"/>
  <c r="AB2400" i="1"/>
  <c r="AC2400" i="1"/>
  <c r="AE2400" i="1" s="1"/>
  <c r="AC2536" i="1"/>
  <c r="AE2536" i="1" s="1"/>
  <c r="AB2536" i="1"/>
  <c r="AB1904" i="1"/>
  <c r="AC1904" i="1"/>
  <c r="AB2186" i="1"/>
  <c r="AC2186" i="1"/>
  <c r="AE2186" i="1" s="1"/>
  <c r="AC2582" i="1"/>
  <c r="AE2582" i="1" s="1"/>
  <c r="AB2582" i="1"/>
  <c r="AC2159" i="1"/>
  <c r="AE2159" i="1" s="1"/>
  <c r="AB2159" i="1"/>
  <c r="AB2612" i="1"/>
  <c r="AC2612" i="1"/>
  <c r="AE2612" i="1" s="1"/>
  <c r="AC2500" i="1"/>
  <c r="AE2500" i="1" s="1"/>
  <c r="AB2500" i="1"/>
  <c r="AC2109" i="1"/>
  <c r="AE2109" i="1" s="1"/>
  <c r="AB2109" i="1"/>
  <c r="AC2624" i="1"/>
  <c r="AE2624" i="1" s="1"/>
  <c r="AB2624" i="1"/>
  <c r="AC2627" i="1"/>
  <c r="AE2627" i="1" s="1"/>
  <c r="AB2627" i="1"/>
  <c r="AB2539" i="1"/>
  <c r="AC2539" i="1"/>
  <c r="AE2539" i="1" s="1"/>
  <c r="AC2078" i="1"/>
  <c r="AE2078" i="1" s="1"/>
  <c r="AB2078" i="1"/>
  <c r="AC2623" i="1"/>
  <c r="AE2623" i="1" s="1"/>
  <c r="AB2623" i="1"/>
  <c r="AC2236" i="1"/>
  <c r="AE2236" i="1" s="1"/>
  <c r="AB2236" i="1"/>
  <c r="AB1742" i="1"/>
  <c r="AC1742" i="1"/>
  <c r="AB2577" i="1"/>
  <c r="AC2577" i="1"/>
  <c r="AE2577" i="1" s="1"/>
  <c r="AB2601" i="1"/>
  <c r="AC2601" i="1"/>
  <c r="AE2601" i="1" s="1"/>
  <c r="AC2449" i="1"/>
  <c r="AE2449" i="1" s="1"/>
  <c r="AB2449" i="1"/>
  <c r="AB2570" i="1"/>
  <c r="AC2570" i="1"/>
  <c r="AE2570" i="1" s="1"/>
  <c r="AC2572" i="1"/>
  <c r="AE2572" i="1" s="1"/>
  <c r="AB2572" i="1"/>
  <c r="AC1763" i="1"/>
  <c r="AB1763" i="1"/>
  <c r="AC2592" i="1"/>
  <c r="AE2592" i="1" s="1"/>
  <c r="AB2592" i="1"/>
  <c r="AC2610" i="1"/>
  <c r="AE2610" i="1" s="1"/>
  <c r="AB2610" i="1"/>
  <c r="AB2498" i="1"/>
  <c r="AC2498" i="1"/>
  <c r="AE2498" i="1" s="1"/>
  <c r="AC1885" i="1"/>
  <c r="AB1885" i="1"/>
  <c r="AB2318" i="1"/>
  <c r="AC2318" i="1"/>
  <c r="AE2318" i="1" s="1"/>
  <c r="AC2155" i="1"/>
  <c r="AE2155" i="1" s="1"/>
  <c r="AB2155" i="1"/>
  <c r="AC1573" i="1"/>
  <c r="AB1573" i="1"/>
  <c r="AB2391" i="1"/>
  <c r="AC2391" i="1"/>
  <c r="AE2391" i="1" s="1"/>
  <c r="AC2233" i="1"/>
  <c r="AE2233" i="1" s="1"/>
  <c r="AB2233" i="1"/>
  <c r="AC2101" i="1"/>
  <c r="AE2101" i="1" s="1"/>
  <c r="AB2101" i="1"/>
  <c r="AC1433" i="1"/>
  <c r="AB1433" i="1"/>
  <c r="AB2429" i="1"/>
  <c r="AC2429" i="1"/>
  <c r="AE2429" i="1" s="1"/>
  <c r="AC2330" i="1"/>
  <c r="AE2330" i="1" s="1"/>
  <c r="AB2330" i="1"/>
  <c r="AC2154" i="1"/>
  <c r="AE2154" i="1" s="1"/>
  <c r="AB2154" i="1"/>
  <c r="AB1842" i="1"/>
  <c r="AC1842" i="1"/>
  <c r="AC2487" i="1"/>
  <c r="AE2487" i="1" s="1"/>
  <c r="AB2487" i="1"/>
  <c r="AC2329" i="1"/>
  <c r="AE2329" i="1" s="1"/>
  <c r="AB2329" i="1"/>
  <c r="AC2227" i="1"/>
  <c r="AE2227" i="1" s="1"/>
  <c r="AB2227" i="1"/>
  <c r="AC2087" i="1"/>
  <c r="AE2087" i="1" s="1"/>
  <c r="AB2087" i="1"/>
  <c r="AB1602" i="1"/>
  <c r="AC1602" i="1"/>
  <c r="AB2398" i="1"/>
  <c r="AC2398" i="1"/>
  <c r="AE2398" i="1" s="1"/>
  <c r="AB2287" i="1"/>
  <c r="AC2287" i="1"/>
  <c r="AE2287" i="1" s="1"/>
  <c r="AB2157" i="1"/>
  <c r="AC2157" i="1"/>
  <c r="AE2157" i="1" s="1"/>
  <c r="AB1730" i="1"/>
  <c r="AC1730" i="1"/>
  <c r="AB2407" i="1"/>
  <c r="AC2407" i="1"/>
  <c r="AE2407" i="1" s="1"/>
  <c r="AB2234" i="1"/>
  <c r="AC2234" i="1"/>
  <c r="AE2234" i="1" s="1"/>
  <c r="AB2125" i="1"/>
  <c r="AC2125" i="1"/>
  <c r="AE2125" i="1" s="1"/>
  <c r="AC2472" i="1"/>
  <c r="AE2472" i="1" s="1"/>
  <c r="AB2472" i="1"/>
  <c r="AB2295" i="1"/>
  <c r="AC2295" i="1"/>
  <c r="AE2295" i="1" s="1"/>
  <c r="AB2192" i="1"/>
  <c r="AC2192" i="1"/>
  <c r="AE2192" i="1" s="1"/>
  <c r="AB1607" i="1"/>
  <c r="AC1607" i="1"/>
  <c r="AB2387" i="1"/>
  <c r="AC2387" i="1"/>
  <c r="AE2387" i="1" s="1"/>
  <c r="AB2286" i="1"/>
  <c r="AC2286" i="1"/>
  <c r="AE2286" i="1" s="1"/>
  <c r="AB2146" i="1"/>
  <c r="AC2146" i="1"/>
  <c r="AE2146" i="1" s="1"/>
  <c r="AB2067" i="1"/>
  <c r="AC2067" i="1"/>
  <c r="AE2067" i="1" s="1"/>
  <c r="AB1264" i="1"/>
  <c r="AC1264" i="1"/>
  <c r="AE1264" i="1" s="1"/>
  <c r="AB1891" i="1"/>
  <c r="AC1891" i="1"/>
  <c r="AB1709" i="1"/>
  <c r="AC1709" i="1"/>
  <c r="AB1472" i="1"/>
  <c r="AC1472" i="1"/>
  <c r="AC2035" i="1"/>
  <c r="AE2035" i="1" s="1"/>
  <c r="AB2035" i="1"/>
  <c r="AB1896" i="1"/>
  <c r="AC1896" i="1"/>
  <c r="AC1720" i="1"/>
  <c r="AB1720" i="1"/>
  <c r="AB1555" i="1"/>
  <c r="AC1555" i="1"/>
  <c r="AC1131" i="1"/>
  <c r="AE1131" i="1" s="1"/>
  <c r="AB1131" i="1"/>
  <c r="AB1952" i="1"/>
  <c r="AC1952" i="1"/>
  <c r="AE1952" i="1" s="1"/>
  <c r="AB1725" i="1"/>
  <c r="AC1725" i="1"/>
  <c r="AB1579" i="1"/>
  <c r="AC1579" i="1"/>
  <c r="AC1354" i="1"/>
  <c r="AE1354" i="1" s="1"/>
  <c r="AB1354" i="1"/>
  <c r="AC2030" i="1"/>
  <c r="AE2030" i="1" s="1"/>
  <c r="AB2030" i="1"/>
  <c r="AB1873" i="1"/>
  <c r="AC1873" i="1"/>
  <c r="AC1724" i="1"/>
  <c r="AB1724" i="1"/>
  <c r="AB1542" i="1"/>
  <c r="AC1542" i="1"/>
  <c r="AC786" i="1"/>
  <c r="AE786" i="1" s="1"/>
  <c r="AB786" i="1"/>
  <c r="AC1894" i="1"/>
  <c r="AB1894" i="1"/>
  <c r="AC1649" i="1"/>
  <c r="AB1649" i="1"/>
  <c r="AB1291" i="1"/>
  <c r="AC1291" i="1"/>
  <c r="AE1291" i="1" s="1"/>
  <c r="AB1961" i="1"/>
  <c r="AC1961" i="1"/>
  <c r="AE1961" i="1" s="1"/>
  <c r="AC1740" i="1"/>
  <c r="AB1740" i="1"/>
  <c r="AC1621" i="1"/>
  <c r="AB1621" i="1"/>
  <c r="AC1233" i="1"/>
  <c r="AE1233" i="1" s="1"/>
  <c r="AB1233" i="1"/>
  <c r="AB1982" i="1"/>
  <c r="AC1982" i="1"/>
  <c r="AE1982" i="1" s="1"/>
  <c r="AB1830" i="1"/>
  <c r="AC1830" i="1"/>
  <c r="AC1610" i="1"/>
  <c r="AB1610" i="1"/>
  <c r="AC1404" i="1"/>
  <c r="AE1404" i="1" s="1"/>
  <c r="AB1404" i="1"/>
  <c r="AB2046" i="1"/>
  <c r="AC2046" i="1"/>
  <c r="AE2046" i="1" s="1"/>
  <c r="AB1888" i="1"/>
  <c r="AC1888" i="1"/>
  <c r="AC1694" i="1"/>
  <c r="AB1694" i="1"/>
  <c r="AC1516" i="1"/>
  <c r="AB1516" i="1"/>
  <c r="AB1116" i="1"/>
  <c r="AC1116" i="1"/>
  <c r="AE1116" i="1" s="1"/>
  <c r="AB1991" i="1"/>
  <c r="AC1991" i="1"/>
  <c r="AE1991" i="1" s="1"/>
  <c r="AB1834" i="1"/>
  <c r="AC1834" i="1"/>
  <c r="AB1647" i="1"/>
  <c r="AC1647" i="1"/>
  <c r="AB1348" i="1"/>
  <c r="AC1348" i="1"/>
  <c r="AE1348" i="1" s="1"/>
  <c r="AC2040" i="1"/>
  <c r="AE2040" i="1" s="1"/>
  <c r="AB2040" i="1"/>
  <c r="AB1840" i="1"/>
  <c r="AC1840" i="1"/>
  <c r="AB1677" i="1"/>
  <c r="AC1677" i="1"/>
  <c r="AC1556" i="1"/>
  <c r="AB1556" i="1"/>
  <c r="AC1194" i="1"/>
  <c r="AE1194" i="1" s="1"/>
  <c r="AB1194" i="1"/>
  <c r="AC2423" i="1"/>
  <c r="AE2423" i="1" s="1"/>
  <c r="AB2423" i="1"/>
  <c r="AB2571" i="1"/>
  <c r="AC2571" i="1"/>
  <c r="AE2571" i="1" s="1"/>
  <c r="AC2226" i="1"/>
  <c r="AE2226" i="1" s="1"/>
  <c r="AB2226" i="1"/>
  <c r="AB2671" i="1"/>
  <c r="AC2671" i="1"/>
  <c r="AE2671" i="1" s="1"/>
  <c r="AC2532" i="1"/>
  <c r="AE2532" i="1" s="1"/>
  <c r="AB2532" i="1"/>
  <c r="AC1848" i="1"/>
  <c r="AB1848" i="1"/>
  <c r="AB1895" i="1"/>
  <c r="AC1895" i="1"/>
  <c r="AB2575" i="1"/>
  <c r="AC2575" i="1"/>
  <c r="AE2575" i="1" s="1"/>
  <c r="AB2103" i="1"/>
  <c r="AC2103" i="1"/>
  <c r="AE2103" i="1" s="1"/>
  <c r="AC2523" i="1"/>
  <c r="AE2523" i="1" s="1"/>
  <c r="AB2523" i="1"/>
  <c r="AC2470" i="1"/>
  <c r="AE2470" i="1" s="1"/>
  <c r="AB2470" i="1"/>
  <c r="AC2095" i="1"/>
  <c r="AE2095" i="1" s="1"/>
  <c r="AB2095" i="1"/>
  <c r="AB2607" i="1"/>
  <c r="AC2607" i="1"/>
  <c r="AE2607" i="1" s="1"/>
  <c r="AC2602" i="1"/>
  <c r="AE2602" i="1" s="1"/>
  <c r="AB2602" i="1"/>
  <c r="AB2534" i="1"/>
  <c r="AC2534" i="1"/>
  <c r="AE2534" i="1" s="1"/>
  <c r="AB1653" i="1"/>
  <c r="AC1653" i="1"/>
  <c r="AC2611" i="1"/>
  <c r="AE2611" i="1" s="1"/>
  <c r="AB2611" i="1"/>
  <c r="AB2213" i="1"/>
  <c r="AC2213" i="1"/>
  <c r="AE2213" i="1" s="1"/>
  <c r="AC2662" i="1"/>
  <c r="AE2662" i="1" s="1"/>
  <c r="AB2662" i="1"/>
  <c r="AB2504" i="1"/>
  <c r="AC2504" i="1"/>
  <c r="AE2504" i="1" s="1"/>
  <c r="AC2597" i="1"/>
  <c r="AE2597" i="1" s="1"/>
  <c r="AB2597" i="1"/>
  <c r="AB2409" i="1"/>
  <c r="AC2409" i="1"/>
  <c r="AE2409" i="1" s="1"/>
  <c r="AB2545" i="1"/>
  <c r="AC2545" i="1"/>
  <c r="AE2545" i="1" s="1"/>
  <c r="AC2432" i="1"/>
  <c r="AE2432" i="1" s="1"/>
  <c r="AB2432" i="1"/>
  <c r="AC1476" i="1"/>
  <c r="AB1476" i="1"/>
  <c r="AB2584" i="1"/>
  <c r="AC2584" i="1"/>
  <c r="AE2584" i="1" s="1"/>
  <c r="AB2576" i="1"/>
  <c r="AC2576" i="1"/>
  <c r="AE2576" i="1" s="1"/>
  <c r="AC2482" i="1"/>
  <c r="AE2482" i="1" s="1"/>
  <c r="AB2482" i="1"/>
  <c r="AB795" i="1"/>
  <c r="AC795" i="1"/>
  <c r="AE795" i="1" s="1"/>
  <c r="AB2304" i="1"/>
  <c r="AC2304" i="1"/>
  <c r="AE2304" i="1" s="1"/>
  <c r="AC2142" i="1"/>
  <c r="AE2142" i="1" s="1"/>
  <c r="AB2142" i="1"/>
  <c r="AB1499" i="1"/>
  <c r="AC1499" i="1"/>
  <c r="AB2374" i="1"/>
  <c r="AC2374" i="1"/>
  <c r="AE2374" i="1" s="1"/>
  <c r="AC2224" i="1"/>
  <c r="AE2224" i="1" s="1"/>
  <c r="AB2224" i="1"/>
  <c r="AC2097" i="1"/>
  <c r="AE2097" i="1" s="1"/>
  <c r="AB2097" i="1"/>
  <c r="AC1388" i="1"/>
  <c r="AE1388" i="1" s="1"/>
  <c r="AB1388" i="1"/>
  <c r="AC2424" i="1"/>
  <c r="AE2424" i="1" s="1"/>
  <c r="AB2424" i="1"/>
  <c r="AC2321" i="1"/>
  <c r="AE2321" i="1" s="1"/>
  <c r="AB2321" i="1"/>
  <c r="AC2149" i="1"/>
  <c r="AE2149" i="1" s="1"/>
  <c r="AB2149" i="1"/>
  <c r="AC1775" i="1"/>
  <c r="AB1775" i="1"/>
  <c r="AC2466" i="1"/>
  <c r="AE2466" i="1" s="1"/>
  <c r="AB2466" i="1"/>
  <c r="AB2320" i="1"/>
  <c r="AC2320" i="1"/>
  <c r="AE2320" i="1" s="1"/>
  <c r="AB2222" i="1"/>
  <c r="AC2222" i="1"/>
  <c r="AE2222" i="1" s="1"/>
  <c r="AC2082" i="1"/>
  <c r="AE2082" i="1" s="1"/>
  <c r="AB2082" i="1"/>
  <c r="AC1485" i="1"/>
  <c r="AB1485" i="1"/>
  <c r="AB2380" i="1"/>
  <c r="AC2380" i="1"/>
  <c r="AE2380" i="1" s="1"/>
  <c r="AB2282" i="1"/>
  <c r="AC2282" i="1"/>
  <c r="AE2282" i="1" s="1"/>
  <c r="AC2147" i="1"/>
  <c r="AE2147" i="1" s="1"/>
  <c r="AB2147" i="1"/>
  <c r="AB1689" i="1"/>
  <c r="AC1689" i="1"/>
  <c r="AB2393" i="1"/>
  <c r="AC2393" i="1"/>
  <c r="AE2393" i="1" s="1"/>
  <c r="AB2230" i="1"/>
  <c r="AC2230" i="1"/>
  <c r="AE2230" i="1" s="1"/>
  <c r="AC2120" i="1"/>
  <c r="AE2120" i="1" s="1"/>
  <c r="AB2120" i="1"/>
  <c r="AB2468" i="1"/>
  <c r="AC2468" i="1"/>
  <c r="AE2468" i="1" s="1"/>
  <c r="AC2291" i="1"/>
  <c r="AE2291" i="1" s="1"/>
  <c r="AB2291" i="1"/>
  <c r="AB2188" i="1"/>
  <c r="AC2188" i="1"/>
  <c r="AE2188" i="1" s="1"/>
  <c r="AC990" i="1"/>
  <c r="AE990" i="1" s="1"/>
  <c r="AB990" i="1"/>
  <c r="AB2383" i="1"/>
  <c r="AC2383" i="1"/>
  <c r="AE2383" i="1" s="1"/>
  <c r="AC2268" i="1"/>
  <c r="AE2268" i="1" s="1"/>
  <c r="AB2268" i="1"/>
  <c r="AB2137" i="1"/>
  <c r="AC2137" i="1"/>
  <c r="AE2137" i="1" s="1"/>
  <c r="AB2063" i="1"/>
  <c r="AC2063" i="1"/>
  <c r="AE2063" i="1" s="1"/>
  <c r="AC1253" i="1"/>
  <c r="AE1253" i="1" s="1"/>
  <c r="AB1253" i="1"/>
  <c r="AC1887" i="1"/>
  <c r="AB1887" i="1"/>
  <c r="AC1656" i="1"/>
  <c r="AB1656" i="1"/>
  <c r="AC1450" i="1"/>
  <c r="AB1450" i="1"/>
  <c r="AC2022" i="1"/>
  <c r="AE2022" i="1" s="1"/>
  <c r="AB2022" i="1"/>
  <c r="AB1874" i="1"/>
  <c r="AC1874" i="1"/>
  <c r="AB1703" i="1"/>
  <c r="AC1703" i="1"/>
  <c r="AC1507" i="1"/>
  <c r="AB1507" i="1"/>
  <c r="AB1122" i="1"/>
  <c r="AC1122" i="1"/>
  <c r="AE1122" i="1" s="1"/>
  <c r="AB1947" i="1"/>
  <c r="AC1947" i="1"/>
  <c r="AE1947" i="1" s="1"/>
  <c r="AB1713" i="1"/>
  <c r="AC1713" i="1"/>
  <c r="AC1549" i="1"/>
  <c r="AB1549" i="1"/>
  <c r="AC1302" i="1"/>
  <c r="AE1302" i="1" s="1"/>
  <c r="AB1302" i="1"/>
  <c r="AB2021" i="1"/>
  <c r="AC2021" i="1"/>
  <c r="AE2021" i="1" s="1"/>
  <c r="AB1849" i="1"/>
  <c r="AC1849" i="1"/>
  <c r="AC1702" i="1"/>
  <c r="AB1702" i="1"/>
  <c r="AB1470" i="1"/>
  <c r="AC1470" i="1"/>
  <c r="AB706" i="1"/>
  <c r="AC706" i="1"/>
  <c r="AE706" i="1" s="1"/>
  <c r="AC1858" i="1"/>
  <c r="AB1858" i="1"/>
  <c r="AC1640" i="1"/>
  <c r="AB1640" i="1"/>
  <c r="AC1244" i="1"/>
  <c r="AE1244" i="1" s="1"/>
  <c r="AB1244" i="1"/>
  <c r="AC1933" i="1"/>
  <c r="AE1933" i="1" s="1"/>
  <c r="AB1933" i="1"/>
  <c r="AB1734" i="1"/>
  <c r="AC1734" i="1"/>
  <c r="AB1600" i="1"/>
  <c r="AC1600" i="1"/>
  <c r="AC1207" i="1"/>
  <c r="AE1207" i="1" s="1"/>
  <c r="AB1207" i="1"/>
  <c r="AC1971" i="1"/>
  <c r="AE1971" i="1" s="1"/>
  <c r="AB1971" i="1"/>
  <c r="AC1799" i="1"/>
  <c r="AB1799" i="1"/>
  <c r="AC1582" i="1"/>
  <c r="AB1582" i="1"/>
  <c r="AB1368" i="1"/>
  <c r="AC1368" i="1"/>
  <c r="AE1368" i="1" s="1"/>
  <c r="AB2041" i="1"/>
  <c r="AC2041" i="1"/>
  <c r="AE2041" i="1" s="1"/>
  <c r="AC1882" i="1"/>
  <c r="AB1882" i="1"/>
  <c r="AB1673" i="1"/>
  <c r="AC1673" i="1"/>
  <c r="AC1503" i="1"/>
  <c r="AB1503" i="1"/>
  <c r="AB1098" i="1"/>
  <c r="AC1098" i="1"/>
  <c r="AE1098" i="1" s="1"/>
  <c r="AB1975" i="1"/>
  <c r="AC1975" i="1"/>
  <c r="AE1975" i="1" s="1"/>
  <c r="AC1808" i="1"/>
  <c r="AB1808" i="1"/>
  <c r="AB1631" i="1"/>
  <c r="AC1631" i="1"/>
  <c r="AC1322" i="1"/>
  <c r="AE1322" i="1" s="1"/>
  <c r="AB1322" i="1"/>
  <c r="AC2032" i="1"/>
  <c r="AE2032" i="1" s="1"/>
  <c r="AB2032" i="1"/>
  <c r="AB1829" i="1"/>
  <c r="AC1829" i="1"/>
  <c r="AB1672" i="1"/>
  <c r="AC1672" i="1"/>
  <c r="AB1550" i="1"/>
  <c r="AC1550" i="1"/>
  <c r="AB1178" i="1"/>
  <c r="AC1178" i="1"/>
  <c r="AE1178" i="1" s="1"/>
  <c r="AB2345" i="1"/>
  <c r="AC2345" i="1"/>
  <c r="AE2345" i="1" s="1"/>
  <c r="AC2558" i="1"/>
  <c r="AE2558" i="1" s="1"/>
  <c r="AB2558" i="1"/>
  <c r="AB2194" i="1"/>
  <c r="AC2194" i="1"/>
  <c r="AE2194" i="1" s="1"/>
  <c r="AC2666" i="1"/>
  <c r="AE2666" i="1" s="1"/>
  <c r="AB2666" i="1"/>
  <c r="AC2519" i="1"/>
  <c r="AE2519" i="1" s="1"/>
  <c r="AB2519" i="1"/>
  <c r="AB1612" i="1"/>
  <c r="AC1612" i="1"/>
  <c r="AB1681" i="1"/>
  <c r="AC1681" i="1"/>
  <c r="AB2528" i="1"/>
  <c r="AC2528" i="1"/>
  <c r="AE2528" i="1" s="1"/>
  <c r="AB2096" i="1"/>
  <c r="AC2096" i="1"/>
  <c r="AE2096" i="1" s="1"/>
  <c r="AC2486" i="1"/>
  <c r="AE2486" i="1" s="1"/>
  <c r="AB2486" i="1"/>
  <c r="AC2450" i="1"/>
  <c r="AE2450" i="1" s="1"/>
  <c r="AB2450" i="1"/>
  <c r="AC1955" i="1"/>
  <c r="AE1955" i="1" s="1"/>
  <c r="AB1955" i="1"/>
  <c r="AC2574" i="1"/>
  <c r="AE2574" i="1" s="1"/>
  <c r="AB2574" i="1"/>
  <c r="AC2598" i="1"/>
  <c r="AE2598" i="1" s="1"/>
  <c r="AB2598" i="1"/>
  <c r="AC2530" i="1"/>
  <c r="AE2530" i="1" s="1"/>
  <c r="AB2530" i="1"/>
  <c r="AB1408" i="1"/>
  <c r="AC1408" i="1"/>
  <c r="AE1408" i="1" s="1"/>
  <c r="AB2593" i="1"/>
  <c r="AC2593" i="1"/>
  <c r="AE2593" i="1" s="1"/>
  <c r="AC2189" i="1"/>
  <c r="AE2189" i="1" s="1"/>
  <c r="AB2189" i="1"/>
  <c r="AC2591" i="1"/>
  <c r="AE2591" i="1" s="1"/>
  <c r="AB2591" i="1"/>
  <c r="AB2499" i="1"/>
  <c r="AC2499" i="1"/>
  <c r="AE2499" i="1" s="1"/>
  <c r="AB2588" i="1"/>
  <c r="AC2588" i="1"/>
  <c r="AE2588" i="1" s="1"/>
  <c r="AB2325" i="1"/>
  <c r="AC2325" i="1"/>
  <c r="AE2325" i="1" s="1"/>
  <c r="AC2514" i="1"/>
  <c r="AE2514" i="1" s="1"/>
  <c r="AB2514" i="1"/>
  <c r="AB2417" i="1"/>
  <c r="AC2417" i="1"/>
  <c r="AE2417" i="1" s="1"/>
  <c r="AB2665" i="1"/>
  <c r="AC2665" i="1"/>
  <c r="AE2665" i="1" s="1"/>
  <c r="AB2559" i="1"/>
  <c r="AC2559" i="1"/>
  <c r="AE2559" i="1" s="1"/>
  <c r="AC2567" i="1"/>
  <c r="AE2567" i="1" s="1"/>
  <c r="AB2567" i="1"/>
  <c r="AC2440" i="1"/>
  <c r="AE2440" i="1" s="1"/>
  <c r="AB2440" i="1"/>
  <c r="AB2493" i="1"/>
  <c r="AC2493" i="1"/>
  <c r="AE2493" i="1" s="1"/>
  <c r="AB2299" i="1"/>
  <c r="AC2299" i="1"/>
  <c r="AE2299" i="1" s="1"/>
  <c r="AC2124" i="1"/>
  <c r="AE2124" i="1" s="1"/>
  <c r="AB2124" i="1"/>
  <c r="AB1423" i="1"/>
  <c r="AC1423" i="1"/>
  <c r="AB2347" i="1"/>
  <c r="AC2347" i="1"/>
  <c r="AE2347" i="1" s="1"/>
  <c r="AC2219" i="1"/>
  <c r="AE2219" i="1" s="1"/>
  <c r="AB2219" i="1"/>
  <c r="AB2093" i="1"/>
  <c r="AC2093" i="1"/>
  <c r="AE2093" i="1" s="1"/>
  <c r="AB2497" i="1"/>
  <c r="AC2497" i="1"/>
  <c r="AE2497" i="1" s="1"/>
  <c r="AB2414" i="1"/>
  <c r="AC2414" i="1"/>
  <c r="AE2414" i="1" s="1"/>
  <c r="AB2317" i="1"/>
  <c r="AC2317" i="1"/>
  <c r="AE2317" i="1" s="1"/>
  <c r="AC2145" i="1"/>
  <c r="AE2145" i="1" s="1"/>
  <c r="AB2145" i="1"/>
  <c r="AC1644" i="1"/>
  <c r="AB1644" i="1"/>
  <c r="AB2454" i="1"/>
  <c r="AC2454" i="1"/>
  <c r="AE2454" i="1" s="1"/>
  <c r="AC2312" i="1"/>
  <c r="AE2312" i="1" s="1"/>
  <c r="AB2312" i="1"/>
  <c r="AC2217" i="1"/>
  <c r="AE2217" i="1" s="1"/>
  <c r="AB2217" i="1"/>
  <c r="AB2073" i="1"/>
  <c r="AC2073" i="1"/>
  <c r="AE2073" i="1" s="1"/>
  <c r="AC1292" i="1"/>
  <c r="AE1292" i="1" s="1"/>
  <c r="AB1292" i="1"/>
  <c r="AB2371" i="1"/>
  <c r="AC2371" i="1"/>
  <c r="AE2371" i="1" s="1"/>
  <c r="AB2278" i="1"/>
  <c r="AC2278" i="1"/>
  <c r="AE2278" i="1" s="1"/>
  <c r="AC2129" i="1"/>
  <c r="AE2129" i="1" s="1"/>
  <c r="AB2129" i="1"/>
  <c r="AB1628" i="1"/>
  <c r="AC1628" i="1"/>
  <c r="AB2376" i="1"/>
  <c r="AC2376" i="1"/>
  <c r="AE2376" i="1" s="1"/>
  <c r="AB2221" i="1"/>
  <c r="AC2221" i="1"/>
  <c r="AE2221" i="1" s="1"/>
  <c r="AC2116" i="1"/>
  <c r="AE2116" i="1" s="1"/>
  <c r="AB2116" i="1"/>
  <c r="AC2464" i="1"/>
  <c r="AE2464" i="1" s="1"/>
  <c r="AB2464" i="1"/>
  <c r="AC2281" i="1"/>
  <c r="AE2281" i="1" s="1"/>
  <c r="AB2281" i="1"/>
  <c r="AB2184" i="1"/>
  <c r="AC2184" i="1"/>
  <c r="AE2184" i="1" s="1"/>
  <c r="AC2489" i="1"/>
  <c r="AE2489" i="1" s="1"/>
  <c r="AB2489" i="1"/>
  <c r="AB2379" i="1"/>
  <c r="AC2379" i="1"/>
  <c r="AE2379" i="1" s="1"/>
  <c r="AC2262" i="1"/>
  <c r="AE2262" i="1" s="1"/>
  <c r="AB2262" i="1"/>
  <c r="AC2132" i="1"/>
  <c r="AE2132" i="1" s="1"/>
  <c r="AB2132" i="1"/>
  <c r="AB1988" i="1"/>
  <c r="AC1988" i="1"/>
  <c r="AE1988" i="1" s="1"/>
  <c r="AC1093" i="1"/>
  <c r="AE1093" i="1" s="1"/>
  <c r="AB1093" i="1"/>
  <c r="AB1855" i="1"/>
  <c r="AC1855" i="1"/>
  <c r="AB1646" i="1"/>
  <c r="AC1646" i="1"/>
  <c r="AB1392" i="1"/>
  <c r="AC1392" i="1"/>
  <c r="AE1392" i="1" s="1"/>
  <c r="AB2008" i="1"/>
  <c r="AC2008" i="1"/>
  <c r="AE2008" i="1" s="1"/>
  <c r="AB1850" i="1"/>
  <c r="AC1850" i="1"/>
  <c r="AB1692" i="1"/>
  <c r="AC1692" i="1"/>
  <c r="AC1486" i="1"/>
  <c r="AB1486" i="1"/>
  <c r="AB1003" i="1"/>
  <c r="AC1003" i="1"/>
  <c r="AE1003" i="1" s="1"/>
  <c r="AB1935" i="1"/>
  <c r="AC1935" i="1"/>
  <c r="AE1935" i="1" s="1"/>
  <c r="AB1708" i="1"/>
  <c r="AC1708" i="1"/>
  <c r="AC1543" i="1"/>
  <c r="AB1543" i="1"/>
  <c r="AC1284" i="1"/>
  <c r="AE1284" i="1" s="1"/>
  <c r="AB1284" i="1"/>
  <c r="AC2007" i="1"/>
  <c r="AE2007" i="1" s="1"/>
  <c r="AB2007" i="1"/>
  <c r="AB1843" i="1"/>
  <c r="AC1843" i="1"/>
  <c r="AC1690" i="1"/>
  <c r="AB1690" i="1"/>
  <c r="AB1456" i="1"/>
  <c r="AC1456" i="1"/>
  <c r="AC2059" i="1"/>
  <c r="AE2059" i="1" s="1"/>
  <c r="AB2059" i="1"/>
  <c r="AB1853" i="1"/>
  <c r="AC1853" i="1"/>
  <c r="AC1633" i="1"/>
  <c r="AB1633" i="1"/>
  <c r="AB1208" i="1"/>
  <c r="AC1208" i="1"/>
  <c r="AE1208" i="1" s="1"/>
  <c r="AB1927" i="1"/>
  <c r="AC1927" i="1"/>
  <c r="AC1728" i="1"/>
  <c r="AB1728" i="1"/>
  <c r="AC1593" i="1"/>
  <c r="AB1593" i="1"/>
  <c r="AB1127" i="1"/>
  <c r="AC1127" i="1"/>
  <c r="AE1127" i="1" s="1"/>
  <c r="AC1966" i="1"/>
  <c r="AE1966" i="1" s="1"/>
  <c r="AB1966" i="1"/>
  <c r="AB1786" i="1"/>
  <c r="AC1786" i="1"/>
  <c r="AB1571" i="1"/>
  <c r="AC1571" i="1"/>
  <c r="AB1307" i="1"/>
  <c r="AC1307" i="1"/>
  <c r="AE1307" i="1" s="1"/>
  <c r="AB2036" i="1"/>
  <c r="AC2036" i="1"/>
  <c r="AE2036" i="1" s="1"/>
  <c r="AB1825" i="1"/>
  <c r="AC1825" i="1"/>
  <c r="AC1663" i="1"/>
  <c r="AB1663" i="1"/>
  <c r="AC1481" i="1"/>
  <c r="AB1481" i="1"/>
  <c r="AB1057" i="1"/>
  <c r="AC1057" i="1"/>
  <c r="AE1057" i="1" s="1"/>
  <c r="AB1970" i="1"/>
  <c r="AC1970" i="1"/>
  <c r="AE1970" i="1" s="1"/>
  <c r="AC1804" i="1"/>
  <c r="AB1804" i="1"/>
  <c r="AB1604" i="1"/>
  <c r="AC1604" i="1"/>
  <c r="AB1313" i="1"/>
  <c r="AC1313" i="1"/>
  <c r="AE1313" i="1" s="1"/>
  <c r="AB2018" i="1"/>
  <c r="AC2018" i="1"/>
  <c r="AE2018" i="1" s="1"/>
  <c r="AC1784" i="1"/>
  <c r="AB1784" i="1"/>
  <c r="AB1662" i="1"/>
  <c r="AC1662" i="1"/>
  <c r="AB1538" i="1"/>
  <c r="AC1538" i="1"/>
  <c r="AB1132" i="1"/>
  <c r="AC1132" i="1"/>
  <c r="AE1132" i="1" s="1"/>
  <c r="AE1680" i="1" l="1"/>
  <c r="AE1836" i="1"/>
  <c r="AE1666" i="1"/>
  <c r="AE1875" i="1"/>
  <c r="AE1684" i="1"/>
  <c r="AE1609" i="1"/>
  <c r="AE1914" i="1"/>
  <c r="AE1930" i="1"/>
  <c r="AE1435" i="1"/>
  <c r="AE1540" i="1"/>
  <c r="AE1493" i="1"/>
  <c r="AE1564" i="1"/>
  <c r="AE1781" i="1"/>
  <c r="AE1671" i="1"/>
  <c r="AE1415" i="1"/>
  <c r="AE1444" i="1"/>
  <c r="AE1492" i="1"/>
  <c r="AE1476" i="1"/>
  <c r="AE1694" i="1"/>
  <c r="AE1649" i="1"/>
  <c r="AE1573" i="1"/>
  <c r="AE1606" i="1"/>
  <c r="AE1451" i="1"/>
  <c r="AE1722" i="1"/>
  <c r="AE1645" i="1"/>
  <c r="AE1576" i="1"/>
  <c r="AE1861" i="1"/>
  <c r="AE1462" i="1"/>
  <c r="AE1911" i="1"/>
  <c r="AE1743" i="1"/>
  <c r="AE1811" i="1"/>
  <c r="AE1821" i="1"/>
  <c r="AE1802" i="1"/>
  <c r="AE1414" i="1"/>
  <c r="AE1548" i="1"/>
  <c r="AE1754" i="1"/>
  <c r="AE1687" i="1"/>
  <c r="AE1437" i="1"/>
  <c r="AE1805" i="1"/>
  <c r="AE1554" i="1"/>
  <c r="AE1759" i="1"/>
  <c r="AE1746" i="1"/>
  <c r="AE1762" i="1"/>
  <c r="AE1776" i="1"/>
  <c r="AE1436" i="1"/>
  <c r="AE1855" i="1"/>
  <c r="AE1423" i="1"/>
  <c r="AE1849" i="1"/>
  <c r="AE1840" i="1"/>
  <c r="AE1472" i="1"/>
  <c r="AE1842" i="1"/>
  <c r="AE1736" i="1"/>
  <c r="AE1479" i="1"/>
  <c r="AE1669" i="1"/>
  <c r="AE1753" i="1"/>
  <c r="AE1566" i="1"/>
  <c r="AE1777" i="1"/>
  <c r="AE1719" i="1"/>
  <c r="AE1715" i="1"/>
  <c r="AE1461" i="1"/>
  <c r="AE1697" i="1"/>
  <c r="AE1871" i="1"/>
  <c r="AE1778" i="1"/>
  <c r="AE1877" i="1"/>
  <c r="AE1919" i="1"/>
  <c r="AE1739" i="1"/>
  <c r="AE1546" i="1"/>
  <c r="AE1859" i="1"/>
  <c r="AE1447" i="1"/>
  <c r="AE1750" i="1"/>
  <c r="AE1517" i="1"/>
  <c r="AE1471" i="1"/>
  <c r="AE1796" i="1"/>
  <c r="AE1847" i="1"/>
  <c r="AE1676" i="1"/>
  <c r="AE1894" i="1"/>
  <c r="AE1763" i="1"/>
  <c r="AE1657" i="1"/>
  <c r="AE1832" i="1"/>
  <c r="AE1748" i="1"/>
  <c r="AE1728" i="1"/>
  <c r="AE1848" i="1"/>
  <c r="AE1720" i="1"/>
  <c r="AE1908" i="1"/>
  <c r="AE1738" i="1"/>
  <c r="AE1920" i="1"/>
  <c r="AE1808" i="1"/>
  <c r="AE1549" i="1"/>
  <c r="AE1556" i="1"/>
  <c r="AE1621" i="1"/>
  <c r="AE1433" i="1"/>
  <c r="AE1569" i="1"/>
  <c r="AE1626" i="1"/>
  <c r="AE1590" i="1"/>
  <c r="AE1581" i="1"/>
  <c r="AE1632" i="1"/>
  <c r="AE1604" i="1"/>
  <c r="AE1825" i="1"/>
  <c r="AE1853" i="1"/>
  <c r="AE1692" i="1"/>
  <c r="AE1628" i="1"/>
  <c r="AE1681" i="1"/>
  <c r="AE1673" i="1"/>
  <c r="AE1499" i="1"/>
  <c r="AE1830" i="1"/>
  <c r="AE1873" i="1"/>
  <c r="AE1709" i="1"/>
  <c r="AE1602" i="1"/>
  <c r="AE1551" i="1"/>
  <c r="AE1865" i="1"/>
  <c r="AE1758" i="1"/>
  <c r="AE1771" i="1"/>
  <c r="AE1426" i="1"/>
  <c r="AE1571" i="1"/>
  <c r="AE1593" i="1"/>
  <c r="AE1804" i="1"/>
  <c r="AE1543" i="1"/>
  <c r="AE1882" i="1"/>
  <c r="AE1644" i="1"/>
  <c r="AE1618" i="1"/>
  <c r="AE1912" i="1"/>
  <c r="AE1926" i="1"/>
  <c r="AE1520" i="1"/>
  <c r="AE1916" i="1"/>
  <c r="AE1760" i="1"/>
  <c r="AE1704" i="1"/>
  <c r="AE1826" i="1"/>
  <c r="AE1589" i="1"/>
  <c r="AE1817" i="1"/>
  <c r="AE1711" i="1"/>
  <c r="AE1417" i="1"/>
  <c r="AE1660" i="1"/>
  <c r="AE1552" i="1"/>
  <c r="AE1529" i="1"/>
  <c r="AE1828" i="1"/>
  <c r="AE1929" i="1"/>
  <c r="AE1506" i="1"/>
  <c r="AE1682" i="1"/>
  <c r="AE1534" i="1"/>
  <c r="AE1620" i="1"/>
  <c r="AE1560" i="1"/>
  <c r="AE1553" i="1"/>
  <c r="AE1481" i="1"/>
  <c r="AE1582" i="1"/>
  <c r="AE1702" i="1"/>
  <c r="AE1450" i="1"/>
  <c r="AE1775" i="1"/>
  <c r="AE1740" i="1"/>
  <c r="AE1586" i="1"/>
  <c r="AE1648" i="1"/>
  <c r="AE1623" i="1"/>
  <c r="AE1696" i="1"/>
  <c r="AE1603" i="1"/>
  <c r="AE1881" i="1"/>
  <c r="AE1726" i="1"/>
  <c r="AE1525" i="1"/>
  <c r="AE1477" i="1"/>
  <c r="AE1717" i="1"/>
  <c r="AE1439" i="1"/>
  <c r="AE1675" i="1"/>
  <c r="AE1515" i="1"/>
  <c r="AE1798" i="1"/>
  <c r="AE1565" i="1"/>
  <c r="AE1833" i="1"/>
  <c r="AE1577" i="1"/>
  <c r="AE1524" i="1"/>
  <c r="AE1613" i="1"/>
  <c r="AE1863" i="1"/>
  <c r="AE1819" i="1"/>
  <c r="AE1858" i="1"/>
  <c r="AE1851" i="1"/>
  <c r="AE1860" i="1"/>
  <c r="AE1494" i="1"/>
  <c r="AE1693" i="1"/>
  <c r="AE1714" i="1"/>
  <c r="AE1611" i="1"/>
  <c r="AE1905" i="1"/>
  <c r="AE1732" i="1"/>
  <c r="AE1658" i="1"/>
  <c r="AE1641" i="1"/>
  <c r="AE1899" i="1"/>
  <c r="AE1488" i="1"/>
  <c r="AE1707" i="1"/>
  <c r="AE1608" i="1"/>
  <c r="AE1583" i="1"/>
  <c r="AE1419" i="1"/>
  <c r="AE1428" i="1"/>
  <c r="AE1756" i="1"/>
  <c r="AE1636" i="1"/>
  <c r="AE1915" i="1"/>
  <c r="AE1572" i="1"/>
  <c r="AE1614" i="1"/>
  <c r="AE1744" i="1"/>
  <c r="AE1504" i="1"/>
  <c r="AE1464" i="1"/>
  <c r="AE1545" i="1"/>
  <c r="AE1792" i="1"/>
  <c r="AE1667" i="1"/>
  <c r="AE1638" i="1"/>
  <c r="AE1441" i="1"/>
  <c r="AE1474" i="1"/>
  <c r="AE1642" i="1"/>
  <c r="AE1510" i="1"/>
  <c r="AE1857" i="1"/>
  <c r="AE1823" i="1"/>
  <c r="AE1502" i="1"/>
  <c r="AE1640" i="1"/>
  <c r="AE1507" i="1"/>
  <c r="AE1887" i="1"/>
  <c r="AE1516" i="1"/>
  <c r="AE1678" i="1"/>
  <c r="AE1501" i="1"/>
  <c r="AE1665" i="1"/>
  <c r="AE1538" i="1"/>
  <c r="AE1850" i="1"/>
  <c r="AE1612" i="1"/>
  <c r="AE1631" i="1"/>
  <c r="AE1703" i="1"/>
  <c r="AE1689" i="1"/>
  <c r="AE1895" i="1"/>
  <c r="AE1555" i="1"/>
  <c r="AE1891" i="1"/>
  <c r="AE1607" i="1"/>
  <c r="AE1705" i="1"/>
  <c r="AE1659" i="1"/>
  <c r="AE1562" i="1"/>
  <c r="AE1907" i="1"/>
  <c r="AE1616" i="1"/>
  <c r="AE1674" i="1"/>
  <c r="AE1585" i="1"/>
  <c r="AE1827" i="1"/>
  <c r="AE1698" i="1"/>
  <c r="AE1489" i="1"/>
  <c r="AE1578" i="1"/>
  <c r="AE1783" i="1"/>
  <c r="AE1747" i="1"/>
  <c r="AE1770" i="1"/>
  <c r="AE1872" i="1"/>
  <c r="AE1903" i="1"/>
  <c r="AE1601" i="1"/>
  <c r="AE1818" i="1"/>
  <c r="AE1769" i="1"/>
  <c r="AE1816" i="1"/>
  <c r="AE1721" i="1"/>
  <c r="AE1595" i="1"/>
  <c r="AE1596" i="1"/>
  <c r="AE1523" i="1"/>
  <c r="AE1466" i="1"/>
  <c r="AE1662" i="1"/>
  <c r="AE1456" i="1"/>
  <c r="AE1708" i="1"/>
  <c r="AE1550" i="1"/>
  <c r="AE1600" i="1"/>
  <c r="AE1874" i="1"/>
  <c r="AE1647" i="1"/>
  <c r="AE1888" i="1"/>
  <c r="AE1730" i="1"/>
  <c r="AE1742" i="1"/>
  <c r="AE1928" i="1"/>
  <c r="AE1446" i="1"/>
  <c r="AE1800" i="1"/>
  <c r="AE1668" i="1"/>
  <c r="AE1490" i="1"/>
  <c r="AE1922" i="1"/>
  <c r="AE1460" i="1"/>
  <c r="AE1733" i="1"/>
  <c r="AE1597" i="1"/>
  <c r="AE1764" i="1"/>
  <c r="AE1530" i="1"/>
  <c r="AE1782" i="1"/>
  <c r="AE1664" i="1"/>
  <c r="AE1650" i="1"/>
  <c r="AE1755" i="1"/>
  <c r="AE1807" i="1"/>
  <c r="AE1854" i="1"/>
  <c r="AE1813" i="1"/>
  <c r="AE1890" i="1"/>
  <c r="AE1643" i="1"/>
  <c r="AE1627" i="1"/>
  <c r="AE1458" i="1"/>
  <c r="AE1824" i="1"/>
  <c r="AE1897" i="1"/>
  <c r="AE1745" i="1"/>
  <c r="AE1788" i="1"/>
  <c r="AE1591" i="1"/>
  <c r="AE1838" i="1"/>
  <c r="AE1521" i="1"/>
  <c r="AE1544" i="1"/>
  <c r="AE1927" i="1"/>
  <c r="AE1672" i="1"/>
  <c r="AE1734" i="1"/>
  <c r="AE1470" i="1"/>
  <c r="AE1713" i="1"/>
  <c r="AE1834" i="1"/>
  <c r="AE1579" i="1"/>
  <c r="AE1896" i="1"/>
  <c r="AE1904" i="1"/>
  <c r="AE1846" i="1"/>
  <c r="AE1901" i="1"/>
  <c r="AE1634" i="1"/>
  <c r="AE1856" i="1"/>
  <c r="AE1685" i="1"/>
  <c r="AE1710" i="1"/>
  <c r="AE1766" i="1"/>
  <c r="AE1587" i="1"/>
  <c r="AE1866" i="1"/>
  <c r="AE1512" i="1"/>
  <c r="AE1868" i="1"/>
  <c r="AE1497" i="1"/>
  <c r="AE1619" i="1"/>
  <c r="AE1508" i="1"/>
  <c r="AE1768" i="1"/>
  <c r="AE1592" i="1"/>
  <c r="AE1820" i="1"/>
  <c r="AE1822" i="1"/>
  <c r="AE1876" i="1"/>
  <c r="AE1790" i="1"/>
  <c r="AE1514" i="1"/>
  <c r="AE1434" i="1"/>
  <c r="AE1786" i="1"/>
  <c r="AE1843" i="1"/>
  <c r="AE1646" i="1"/>
  <c r="AE1829" i="1"/>
  <c r="AE1653" i="1"/>
  <c r="AE1677" i="1"/>
  <c r="AE1542" i="1"/>
  <c r="AE1725" i="1"/>
  <c r="AE1870" i="1"/>
  <c r="AE1883" i="1"/>
  <c r="AE1787" i="1"/>
  <c r="AE1793" i="1"/>
  <c r="AE1893" i="1"/>
  <c r="AE1622" i="1"/>
  <c r="AE1844" i="1"/>
  <c r="AE1624" i="1"/>
  <c r="AE1536" i="1"/>
  <c r="AE1867" i="1"/>
  <c r="AE1779" i="1"/>
  <c r="AE1729" i="1"/>
  <c r="AE1885" i="1"/>
  <c r="AE1683" i="1"/>
  <c r="AE1780" i="1"/>
  <c r="AE1918" i="1"/>
  <c r="AE1467" i="1"/>
  <c r="AE1700" i="1"/>
  <c r="AE1575" i="1"/>
  <c r="AE1892" i="1"/>
  <c r="AE1580" i="1"/>
  <c r="AE1784" i="1"/>
  <c r="AE1652" i="1"/>
  <c r="AE1862" i="1"/>
  <c r="AE1889" i="1"/>
  <c r="AE1737" i="1"/>
  <c r="AE1690" i="1"/>
  <c r="AE1663" i="1"/>
  <c r="AE1633" i="1"/>
  <c r="AE1486" i="1"/>
  <c r="AE1503" i="1"/>
  <c r="AE1799" i="1"/>
  <c r="AE1656" i="1"/>
  <c r="AE1485" i="1"/>
  <c r="AE1610" i="1"/>
  <c r="AE1724" i="1"/>
  <c r="AE1468" i="1"/>
  <c r="AE1809" i="1"/>
  <c r="AE1425" i="1"/>
  <c r="AE1772" i="1"/>
  <c r="AE1615" i="1"/>
  <c r="AE1527" i="1"/>
  <c r="AE1923" i="1"/>
  <c r="AE1421" i="1"/>
  <c r="AE1751" i="1"/>
  <c r="AE1794" i="1"/>
  <c r="AE1630" i="1"/>
  <c r="AE1909" i="1"/>
  <c r="AE1654" i="1"/>
  <c r="AE1498" i="1"/>
  <c r="AE1651" i="1"/>
  <c r="AE1723" i="1"/>
  <c r="AE1686" i="1"/>
  <c r="AE1427" i="1"/>
  <c r="AE1757" i="1"/>
  <c r="AE1478" i="1"/>
  <c r="AE1416" i="1"/>
  <c r="AE1532" i="1"/>
  <c r="AE1841" i="1"/>
  <c r="AE1900" i="1"/>
  <c r="AE1852" i="1"/>
  <c r="AE1752" i="1"/>
  <c r="AE1598" i="1"/>
  <c r="AE1902" i="1"/>
  <c r="AE1924" i="1"/>
  <c r="AE1774" i="1"/>
  <c r="AE1815" i="1"/>
  <c r="AE1625" i="1"/>
  <c r="AE1898" i="1"/>
  <c r="AE1812" i="1"/>
  <c r="AE1806" i="1"/>
  <c r="AE1773" i="1"/>
  <c r="AE1558" i="1"/>
  <c r="AE1670" i="1"/>
  <c r="AE1879" i="1"/>
  <c r="AE1706" i="1"/>
  <c r="AE1655" i="1"/>
  <c r="AE1484" i="1"/>
  <c r="AF2595" i="1"/>
  <c r="AF2015" i="1"/>
  <c r="AF2274" i="1"/>
  <c r="AF2266" i="1"/>
  <c r="AF2557" i="1"/>
  <c r="AF674" i="1"/>
  <c r="AF1850" i="1"/>
  <c r="AF2038" i="1"/>
  <c r="AF2093" i="1"/>
  <c r="AF2437" i="1"/>
  <c r="AF1425" i="1"/>
  <c r="AF698" i="1"/>
  <c r="AF873" i="1"/>
  <c r="AF1702" i="1"/>
  <c r="AF2105" i="1"/>
  <c r="AF1648" i="1"/>
  <c r="AF1612" i="1"/>
  <c r="AF1843" i="1"/>
  <c r="AF2486" i="1"/>
  <c r="AF1646" i="1"/>
  <c r="AF2221" i="1"/>
  <c r="AF1829" i="1"/>
  <c r="AF1947" i="1"/>
  <c r="AF1414" i="1"/>
  <c r="AF2301" i="1"/>
  <c r="AF1746" i="1"/>
  <c r="AF2631" i="1"/>
  <c r="AF1776" i="1"/>
  <c r="AF2537" i="1"/>
  <c r="AF1312" i="1"/>
  <c r="AF2277" i="1"/>
  <c r="AF1867" i="1"/>
  <c r="AF1779" i="1"/>
  <c r="AF1617" i="1"/>
  <c r="AF711" i="1"/>
  <c r="AF1407" i="1"/>
  <c r="AF1114" i="1"/>
  <c r="AF1744" i="1"/>
  <c r="AF1377" i="1"/>
  <c r="AF1799" i="1"/>
  <c r="AF1244" i="1"/>
  <c r="AF2226" i="1"/>
  <c r="AF1610" i="1"/>
  <c r="AF1724" i="1"/>
  <c r="AF2257" i="1"/>
  <c r="AF1693" i="1"/>
  <c r="AF1468" i="1"/>
  <c r="AF2324" i="1"/>
  <c r="AF1751" i="1"/>
  <c r="AF2543" i="1"/>
  <c r="AF1353" i="1"/>
  <c r="AF2451" i="1"/>
  <c r="AF735" i="1"/>
  <c r="AF2466" i="1"/>
  <c r="AF950" i="1"/>
  <c r="AF1633" i="1"/>
  <c r="AF770" i="1"/>
  <c r="AF2369" i="1"/>
  <c r="AF1485" i="1"/>
  <c r="AF1130" i="1"/>
  <c r="AF2007" i="1"/>
  <c r="AF2418" i="1"/>
  <c r="AF816" i="1"/>
  <c r="AF684" i="1"/>
  <c r="AF826" i="1"/>
  <c r="AF2403" i="1"/>
  <c r="AF757" i="1"/>
  <c r="AF1175" i="1"/>
  <c r="AF1113" i="1"/>
  <c r="AF765" i="1"/>
  <c r="AF705" i="1"/>
  <c r="AF1169" i="1"/>
  <c r="AF1131" i="1"/>
  <c r="AF675" i="1"/>
  <c r="AF2602" i="1"/>
  <c r="AF1301" i="1"/>
  <c r="AF1608" i="1"/>
  <c r="AF1080" i="1"/>
  <c r="AF1892" i="1"/>
  <c r="AF2115" i="1"/>
  <c r="AF1316" i="1"/>
  <c r="AF1167" i="1"/>
  <c r="AF916" i="1"/>
  <c r="AF1179" i="1"/>
  <c r="AF726" i="1"/>
  <c r="AF805" i="1"/>
  <c r="AF1364" i="1"/>
  <c r="AF1464" i="1"/>
  <c r="AF722" i="1"/>
  <c r="AF1257" i="1"/>
  <c r="AF2442" i="1"/>
  <c r="AF2603" i="1"/>
  <c r="AF843" i="1"/>
  <c r="AF808" i="1"/>
  <c r="AF787" i="1"/>
  <c r="AF851" i="1"/>
  <c r="AF2510" i="1"/>
  <c r="AF1452" i="1"/>
  <c r="AF1853" i="1"/>
  <c r="AF2184" i="1"/>
  <c r="AF891" i="1"/>
  <c r="AF1774" i="1"/>
  <c r="AF1815" i="1"/>
  <c r="AF1171" i="1"/>
  <c r="AF1436" i="1"/>
  <c r="AF1376" i="1"/>
  <c r="AF1556" i="1"/>
  <c r="AF1198" i="1"/>
  <c r="AF696" i="1"/>
  <c r="AF2645" i="1"/>
  <c r="AF1719" i="1"/>
  <c r="AF1084" i="1"/>
  <c r="AF998" i="1"/>
  <c r="AF849" i="1"/>
  <c r="AF2434" i="1"/>
  <c r="AF921" i="1"/>
  <c r="AF1882" i="1"/>
  <c r="AF1207" i="1"/>
  <c r="AF2113" i="1"/>
  <c r="AF1451" i="1"/>
  <c r="AF2609" i="1"/>
  <c r="AF1861" i="1"/>
  <c r="AF2560" i="1"/>
  <c r="AF1989" i="1"/>
  <c r="AF2475" i="1"/>
  <c r="AF1545" i="1"/>
  <c r="AF1870" i="1"/>
  <c r="AF2030" i="1"/>
  <c r="AF858" i="1"/>
  <c r="AF1156" i="1"/>
  <c r="AF1552" i="1"/>
  <c r="AF1115" i="1"/>
  <c r="AF2156" i="1"/>
  <c r="AF2039" i="1"/>
  <c r="AF2159" i="1"/>
  <c r="AF2288" i="1"/>
  <c r="AF683" i="1"/>
  <c r="AF2109" i="1"/>
  <c r="AF1676" i="1"/>
  <c r="AF1658" i="1"/>
  <c r="AF866" i="1"/>
  <c r="AF791" i="1"/>
  <c r="AF1835" i="1"/>
  <c r="AF1999" i="1"/>
  <c r="AF2619" i="1"/>
  <c r="AF1624" i="1"/>
  <c r="AF799" i="1"/>
  <c r="AF1100" i="1"/>
  <c r="AF702" i="1"/>
  <c r="AF2465" i="1"/>
  <c r="AF2390" i="1"/>
  <c r="AF2079" i="1"/>
  <c r="AF1056" i="1"/>
  <c r="AF1230" i="1"/>
  <c r="AF1157" i="1"/>
  <c r="AF2064" i="1"/>
  <c r="AF1549" i="1"/>
  <c r="AF2204" i="1"/>
  <c r="AF1682" i="1"/>
  <c r="AF2464" i="1"/>
  <c r="AF2514" i="1"/>
  <c r="AF1671" i="1"/>
  <c r="AF2386" i="1"/>
  <c r="AF2155" i="1"/>
  <c r="AF2445" i="1"/>
  <c r="AF2389" i="1"/>
  <c r="AF1045" i="1"/>
  <c r="AF1997" i="1"/>
  <c r="AF2292" i="1"/>
  <c r="AF2055" i="1"/>
  <c r="AF1071" i="1"/>
  <c r="AF1696" i="1"/>
  <c r="AF727" i="1"/>
  <c r="AF2362" i="1"/>
  <c r="AF775" i="1"/>
  <c r="AF1641" i="1"/>
  <c r="AF2169" i="1"/>
  <c r="AF1466" i="1"/>
  <c r="AF715" i="1"/>
  <c r="AF714" i="1"/>
  <c r="AF1191" i="1"/>
  <c r="AF1317" i="1"/>
  <c r="AF963" i="1"/>
  <c r="AF2019" i="1"/>
  <c r="AF1456" i="1"/>
  <c r="AF2423" i="1"/>
  <c r="AF2114" i="1"/>
  <c r="AF1088" i="1"/>
  <c r="AF1256" i="1"/>
  <c r="AF2453" i="1"/>
  <c r="AF2187" i="1"/>
  <c r="AF1120" i="1"/>
  <c r="AF1339" i="1"/>
  <c r="AF1247" i="1"/>
  <c r="AF2300" i="1"/>
  <c r="AF1625" i="1"/>
  <c r="AF1684" i="1"/>
  <c r="AF1618" i="1"/>
  <c r="AF1231" i="1"/>
  <c r="AF1475" i="1"/>
  <c r="AF961" i="1"/>
  <c r="AF2008" i="1"/>
  <c r="AF1872" i="1"/>
  <c r="AF1580" i="1"/>
  <c r="AF2444" i="1"/>
  <c r="AF825" i="1"/>
  <c r="AF1544" i="1"/>
  <c r="AF1736" i="1"/>
  <c r="AF2165" i="1"/>
  <c r="AF2541" i="1"/>
  <c r="AF2375" i="1"/>
  <c r="AF1553" i="1"/>
  <c r="AF1532" i="1"/>
  <c r="AF1540" i="1"/>
  <c r="AF2547" i="1"/>
  <c r="AF1276" i="1"/>
  <c r="AF2332" i="1"/>
  <c r="AF2339" i="1"/>
  <c r="AF782" i="1"/>
  <c r="AF2272" i="1"/>
  <c r="AF1396" i="1"/>
  <c r="AF795" i="1"/>
  <c r="AF2117" i="1"/>
  <c r="AF2368" i="1"/>
  <c r="AF2206" i="1"/>
  <c r="AF1866" i="1"/>
  <c r="AF1652" i="1"/>
  <c r="AF1426" i="1"/>
  <c r="AF2258" i="1"/>
  <c r="AF1221" i="1"/>
  <c r="AF2253" i="1"/>
  <c r="AF1613" i="1"/>
  <c r="AF2428" i="1"/>
  <c r="AF1818" i="1"/>
  <c r="AF1319" i="1"/>
  <c r="AF685" i="1"/>
  <c r="AF2057" i="1"/>
  <c r="AF2040" i="1"/>
  <c r="AF776" i="1"/>
  <c r="AF2420" i="1"/>
  <c r="AF2268" i="1"/>
  <c r="AF2594" i="1"/>
  <c r="AF1586" i="1"/>
  <c r="AF1623" i="1"/>
  <c r="AF1587" i="1"/>
  <c r="AF1501" i="1"/>
  <c r="AF2439" i="1"/>
  <c r="AF2384" i="1"/>
  <c r="AF1906" i="1"/>
  <c r="AF1185" i="1"/>
  <c r="AF2072" i="1"/>
  <c r="AF2533" i="1"/>
  <c r="AF2632" i="1"/>
  <c r="AF1690" i="1"/>
  <c r="AF1644" i="1"/>
  <c r="AF1512" i="1"/>
  <c r="AF2628" i="1"/>
  <c r="AF1854" i="1"/>
  <c r="AF970" i="1"/>
  <c r="AF2144" i="1"/>
  <c r="AF1213" i="1"/>
  <c r="AF2262" i="1"/>
  <c r="AF1094" i="1"/>
  <c r="AF2498" i="1"/>
  <c r="AF1765" i="1"/>
  <c r="AF2021" i="1"/>
  <c r="AF1003" i="1"/>
  <c r="AF1187" i="1"/>
  <c r="AF1558" i="1"/>
  <c r="AF917" i="1"/>
  <c r="AF1827" i="1"/>
  <c r="AF2626" i="1"/>
  <c r="AF1698" i="1"/>
  <c r="AF2319" i="1"/>
  <c r="AF1984" i="1"/>
  <c r="AF2065" i="1"/>
  <c r="AF1816" i="1"/>
  <c r="AF2153" i="1"/>
  <c r="AF1756" i="1"/>
  <c r="AF1233" i="1"/>
  <c r="AF2227" i="1"/>
  <c r="AF1738" i="1"/>
  <c r="AF1794" i="1"/>
  <c r="AF2483" i="1"/>
  <c r="AF759" i="1"/>
  <c r="AF781" i="1"/>
  <c r="AF1060" i="1"/>
  <c r="AF2152" i="1"/>
  <c r="AF2329" i="1"/>
  <c r="AF1761" i="1"/>
  <c r="AF855" i="1"/>
  <c r="AF2519" i="1"/>
  <c r="AF2147" i="1"/>
  <c r="AF2432" i="1"/>
  <c r="AF1772" i="1"/>
  <c r="AF1763" i="1"/>
  <c r="AF1908" i="1"/>
  <c r="AF846" i="1"/>
  <c r="AF1315" i="1"/>
  <c r="AF703" i="1"/>
  <c r="AF1492" i="1"/>
  <c r="AF771" i="1"/>
  <c r="AF1203" i="1"/>
  <c r="AF1529" i="1"/>
  <c r="AF1152" i="1"/>
  <c r="AF710" i="1"/>
  <c r="AF1287" i="1"/>
  <c r="AF1565" i="1"/>
  <c r="AF1954" i="1"/>
  <c r="AF838" i="1"/>
  <c r="AF1642" i="1"/>
  <c r="AF817" i="1"/>
  <c r="AF806" i="1"/>
  <c r="AF1072" i="1"/>
  <c r="AF1215" i="1"/>
  <c r="AF854" i="1"/>
  <c r="AF2085" i="1"/>
  <c r="AF1577" i="1"/>
  <c r="AF830" i="1"/>
  <c r="AF1144" i="1"/>
  <c r="AF1066" i="1"/>
  <c r="AF1138" i="1"/>
  <c r="AF2458" i="1"/>
  <c r="AF1090" i="1"/>
  <c r="AF2620" i="1"/>
  <c r="AF2062" i="1"/>
  <c r="AF2199" i="1"/>
  <c r="AF833" i="1"/>
  <c r="AF2576" i="1"/>
  <c r="AF1448" i="1"/>
  <c r="AF2357" i="1"/>
  <c r="AF864" i="1"/>
  <c r="AF1883" i="1"/>
  <c r="AF2335" i="1"/>
  <c r="AF1888" i="1"/>
  <c r="AF1559" i="1"/>
  <c r="AF719" i="1"/>
  <c r="AF681" i="1"/>
  <c r="AF2295" i="1"/>
  <c r="AF1470" i="1"/>
  <c r="AF2299" i="1"/>
  <c r="AF2633" i="1"/>
  <c r="AF2556" i="1"/>
  <c r="AF2060" i="1"/>
  <c r="AF1450" i="1"/>
  <c r="AF1356" i="1"/>
  <c r="AF2517" i="1"/>
  <c r="AF1180" i="1"/>
  <c r="AF1279" i="1"/>
  <c r="AF1893" i="1"/>
  <c r="AF2183" i="1"/>
  <c r="AF2194" i="1"/>
  <c r="AF1093" i="1"/>
  <c r="AF1099" i="1"/>
  <c r="AF2170" i="1"/>
  <c r="AF1503" i="1"/>
  <c r="AF1601" i="1"/>
  <c r="AF1964" i="1"/>
  <c r="AF835" i="1"/>
  <c r="AF750" i="1"/>
  <c r="AF1083" i="1"/>
  <c r="AF1012" i="1"/>
  <c r="AF1119" i="1"/>
  <c r="AF1278" i="1"/>
  <c r="AF1146" i="1"/>
  <c r="AF1314" i="1"/>
  <c r="AF1790" i="1"/>
  <c r="AF777" i="1"/>
  <c r="AF692" i="1"/>
  <c r="AF1183" i="1"/>
  <c r="AF2559" i="1"/>
  <c r="AF752" i="1"/>
  <c r="AF2462" i="1"/>
  <c r="AF1946" i="1"/>
  <c r="AF1922" i="1"/>
  <c r="AF687" i="1"/>
  <c r="AF789" i="1"/>
  <c r="AF801" i="1"/>
  <c r="AF2174" i="1"/>
  <c r="AF1181" i="1"/>
  <c r="AF1434" i="1"/>
  <c r="AF1728" i="1"/>
  <c r="AF1196" i="1"/>
  <c r="AF1346" i="1"/>
  <c r="AF1527" i="1"/>
  <c r="AF1878" i="1"/>
  <c r="AF2249" i="1"/>
  <c r="AF1664" i="1"/>
  <c r="AF1232" i="1"/>
  <c r="AF1155" i="1"/>
  <c r="AF1585" i="1"/>
  <c r="AF1836" i="1"/>
  <c r="AF848" i="1"/>
  <c r="AF2309" i="1"/>
  <c r="AF2371" i="1"/>
  <c r="AF823" i="1"/>
  <c r="AF939" i="1"/>
  <c r="AF774" i="1"/>
  <c r="AF1405" i="1"/>
  <c r="AF2251" i="1"/>
  <c r="AF1046" i="1"/>
  <c r="AF867" i="1"/>
  <c r="AF1271" i="1"/>
  <c r="AF1651" i="1"/>
  <c r="AF2615" i="1"/>
  <c r="AF1228" i="1"/>
  <c r="AF2593" i="1"/>
  <c r="AF1086" i="1"/>
  <c r="AF745" i="1"/>
  <c r="AF1270" i="1"/>
  <c r="AF865" i="1"/>
  <c r="AF1139" i="1"/>
  <c r="AF1469" i="1"/>
  <c r="AF2528" i="1"/>
  <c r="AF1148" i="1"/>
  <c r="AF1023" i="1"/>
  <c r="AF1389" i="1"/>
  <c r="AF680" i="1"/>
  <c r="AF1785" i="1"/>
  <c r="AF676" i="1"/>
  <c r="AF888" i="1"/>
  <c r="AF1145" i="1"/>
  <c r="AF2407" i="1"/>
  <c r="AF1910" i="1"/>
  <c r="AF2013" i="1"/>
  <c r="AF2414" i="1"/>
  <c r="AF2100" i="1"/>
  <c r="AF2149" i="1"/>
  <c r="AF2454" i="1"/>
  <c r="AF1365" i="1"/>
  <c r="AF2387" i="1"/>
  <c r="AF1388" i="1"/>
  <c r="AF1711" i="1"/>
  <c r="AF2400" i="1"/>
  <c r="AF889" i="1"/>
  <c r="AF1944" i="1"/>
  <c r="AF822" i="1"/>
  <c r="AF1885" i="1"/>
  <c r="AF2564" i="1"/>
  <c r="AF2003" i="1"/>
  <c r="AF2656" i="1"/>
  <c r="AF2336" i="1"/>
  <c r="AF2661" i="1"/>
  <c r="AF2506" i="1"/>
  <c r="AF1966" i="1"/>
  <c r="AF1952" i="1"/>
  <c r="AF1890" i="1"/>
  <c r="AF1753" i="1"/>
  <c r="AF1449" i="1"/>
  <c r="AF1311" i="1"/>
  <c r="AF1037" i="1"/>
  <c r="AF1004" i="1"/>
  <c r="AF1027" i="1"/>
  <c r="AF1708" i="1"/>
  <c r="AF1616" i="1"/>
  <c r="AF2097" i="1"/>
  <c r="AF758" i="1"/>
  <c r="AF2530" i="1"/>
  <c r="AF1018" i="1"/>
  <c r="AF1077" i="1"/>
  <c r="AF1875" i="1"/>
  <c r="AF1697" i="1"/>
  <c r="AF1486" i="1"/>
  <c r="AF1634" i="1"/>
  <c r="AF737" i="1"/>
  <c r="AF1535" i="1"/>
  <c r="AF1126" i="1"/>
  <c r="AF1343" i="1"/>
  <c r="AF1054" i="1"/>
  <c r="AF1631" i="1"/>
  <c r="AF974" i="1"/>
  <c r="AF1246" i="1"/>
  <c r="AF2176" i="1"/>
  <c r="AF2133" i="1"/>
  <c r="AF1488" i="1"/>
  <c r="AF2334" i="1"/>
  <c r="AF2330" i="1"/>
  <c r="AF1129" i="1"/>
  <c r="AF1851" i="1"/>
  <c r="AF1662" i="1"/>
  <c r="AF2447" i="1"/>
  <c r="AF1212" i="1"/>
  <c r="AF1248" i="1"/>
  <c r="AF1987" i="1"/>
  <c r="AF831" i="1"/>
  <c r="AF2312" i="1"/>
  <c r="AF1563" i="1"/>
  <c r="AF1082" i="1"/>
  <c r="AF1543" i="1"/>
  <c r="AF2485" i="1"/>
  <c r="AF1905" i="1"/>
  <c r="AF1044" i="1"/>
  <c r="AF2304" i="1"/>
  <c r="AF972" i="1"/>
  <c r="AF2290" i="1"/>
  <c r="AF2662" i="1"/>
  <c r="AF2225" i="1"/>
  <c r="AF2088" i="1"/>
  <c r="AF1913" i="1"/>
  <c r="AF1369" i="1"/>
  <c r="AF960" i="1"/>
  <c r="AF1197" i="1"/>
  <c r="AF904" i="1"/>
  <c r="AF744" i="1"/>
  <c r="AF1132" i="1"/>
  <c r="AF1604" i="1"/>
  <c r="AF1127" i="1"/>
  <c r="AF1628" i="1"/>
  <c r="AF2665" i="1"/>
  <c r="AF1681" i="1"/>
  <c r="AF1499" i="1"/>
  <c r="AF2504" i="1"/>
  <c r="AF1709" i="1"/>
  <c r="AF2234" i="1"/>
  <c r="AF1602" i="1"/>
  <c r="AF1900" i="1"/>
  <c r="AF1678" i="1"/>
  <c r="AF2565" i="1"/>
  <c r="AF2089" i="1"/>
  <c r="AF1400" i="1"/>
  <c r="AF2134" i="1"/>
  <c r="AF1186" i="1"/>
  <c r="AF769" i="1"/>
  <c r="AF1848" i="1"/>
  <c r="AF2307" i="1"/>
  <c r="AF1105" i="1"/>
  <c r="AF1868" i="1"/>
  <c r="AF987" i="1"/>
  <c r="AF1384" i="1"/>
  <c r="AF2090" i="1"/>
  <c r="AF1166" i="1"/>
  <c r="AF772" i="1"/>
  <c r="AF2053" i="1"/>
  <c r="AF768" i="1"/>
  <c r="AF1385" i="1"/>
  <c r="AF1483" i="1"/>
  <c r="AF1374" i="1"/>
  <c r="AF1184" i="1"/>
  <c r="AF1680" i="1"/>
  <c r="AF1433" i="1"/>
  <c r="AF945" i="1"/>
  <c r="AF978" i="1"/>
  <c r="AF1679" i="1"/>
  <c r="AF2345" i="1"/>
  <c r="AF708" i="1"/>
  <c r="AF1584" i="1"/>
  <c r="AF988" i="1"/>
  <c r="AF1441" i="1"/>
  <c r="AF957" i="1"/>
  <c r="AF1288" i="1"/>
  <c r="AF2600" i="1"/>
  <c r="AF1591" i="1"/>
  <c r="AF1691" i="1"/>
  <c r="AF1891" i="1"/>
  <c r="AF2493" i="1"/>
  <c r="AF1995" i="1"/>
  <c r="AF1621" i="1"/>
  <c r="AF2489" i="1"/>
  <c r="AF877" i="1"/>
  <c r="AF1320" i="1"/>
  <c r="AF1528" i="1"/>
  <c r="AF2671" i="1"/>
  <c r="AF1350" i="1"/>
  <c r="AF1638" i="1"/>
  <c r="AF1831" i="1"/>
  <c r="AF1107" i="1"/>
  <c r="AF1325" i="1"/>
  <c r="AF2650" i="1"/>
  <c r="AF1833" i="1"/>
  <c r="AF997" i="1"/>
  <c r="AF2110" i="1"/>
  <c r="AF976" i="1"/>
  <c r="AF1852" i="1"/>
  <c r="AF2554" i="1"/>
  <c r="AF1704" i="1"/>
  <c r="AF2397" i="1"/>
  <c r="AF2118" i="1"/>
  <c r="AF1825" i="1"/>
  <c r="AF1550" i="1"/>
  <c r="AF1318" i="1"/>
  <c r="AF936" i="1"/>
  <c r="AF871" i="1"/>
  <c r="AF874" i="1"/>
  <c r="AF1302" i="1"/>
  <c r="AF1253" i="1"/>
  <c r="AF2132" i="1"/>
  <c r="AF2450" i="1"/>
  <c r="AF1808" i="1"/>
  <c r="AF2291" i="1"/>
  <c r="AF2095" i="1"/>
  <c r="AF1894" i="1"/>
  <c r="AF1354" i="1"/>
  <c r="AF1720" i="1"/>
  <c r="AF2624" i="1"/>
  <c r="AF1657" i="1"/>
  <c r="AF1323" i="1"/>
  <c r="AF2197" i="1"/>
  <c r="AF2178" i="1"/>
  <c r="AF2099" i="1"/>
  <c r="AF1832" i="1"/>
  <c r="AF2652" i="1"/>
  <c r="AF2182" i="1"/>
  <c r="AF1674" i="1"/>
  <c r="AF2043" i="1"/>
  <c r="AF1936" i="1"/>
  <c r="AF2606" i="1"/>
  <c r="AF2411" i="1"/>
  <c r="AF2273" i="1"/>
  <c r="AF2641" i="1"/>
  <c r="AF1489" i="1"/>
  <c r="AF1578" i="1"/>
  <c r="AF1258" i="1"/>
  <c r="AF1949" i="1"/>
  <c r="AF1783" i="1"/>
  <c r="AF1747" i="1"/>
  <c r="AF2076" i="1"/>
  <c r="AF2235" i="1"/>
  <c r="AF2086" i="1"/>
  <c r="AF1014" i="1"/>
  <c r="AF1770" i="1"/>
  <c r="AF2054" i="1"/>
  <c r="AF2578" i="1"/>
  <c r="AF1223" i="1"/>
  <c r="AF1903" i="1"/>
  <c r="AF1968" i="1"/>
  <c r="AF2476" i="1"/>
  <c r="AF2020" i="1"/>
  <c r="AF2280" i="1"/>
  <c r="AF1274" i="1"/>
  <c r="AF1769" i="1"/>
  <c r="AF2563" i="1"/>
  <c r="AF2012" i="1"/>
  <c r="AF1721" i="1"/>
  <c r="AF1595" i="1"/>
  <c r="AF2211" i="1"/>
  <c r="AF2344" i="1"/>
  <c r="AF2236" i="1"/>
  <c r="AF1272" i="1"/>
  <c r="AF793" i="1"/>
  <c r="AF1510" i="1"/>
  <c r="AF1817" i="1"/>
  <c r="AF1729" i="1"/>
  <c r="AF1104" i="1"/>
  <c r="AF2120" i="1"/>
  <c r="AF1551" i="1"/>
  <c r="AF1899" i="1"/>
  <c r="AF756" i="1"/>
  <c r="AF1058" i="1"/>
  <c r="AF1453" i="1"/>
  <c r="AF2487" i="1"/>
  <c r="AF944" i="1"/>
  <c r="AF994" i="1"/>
  <c r="AF1001" i="1"/>
  <c r="AF2162" i="1"/>
  <c r="AF1159" i="1"/>
  <c r="AF1522" i="1"/>
  <c r="AF2186" i="1"/>
  <c r="AF1273" i="1"/>
  <c r="AF1355" i="1"/>
  <c r="AF2491" i="1"/>
  <c r="AF2562" i="1"/>
  <c r="AF2275" i="1"/>
  <c r="AF1170" i="1"/>
  <c r="AF2402" i="1"/>
  <c r="AF2625" i="1"/>
  <c r="AF878" i="1"/>
  <c r="AF2216" i="1"/>
  <c r="AF718" i="1"/>
  <c r="AF1943" i="1"/>
  <c r="AF678" i="1"/>
  <c r="AF1313" i="1"/>
  <c r="AF2377" i="1"/>
  <c r="AF1361" i="1"/>
  <c r="AF1959" i="1"/>
  <c r="AF1740" i="1"/>
  <c r="AF2168" i="1"/>
  <c r="AF1849" i="1"/>
  <c r="AF1429" i="1"/>
  <c r="AF2116" i="1"/>
  <c r="AF834" i="1"/>
  <c r="AF1357" i="1"/>
  <c r="AF2017" i="1"/>
  <c r="AF2520" i="1"/>
  <c r="AF2219" i="1"/>
  <c r="AF2449" i="1"/>
  <c r="AF1986" i="1"/>
  <c r="AF1022" i="1"/>
  <c r="AF2313" i="1"/>
  <c r="AF897" i="1"/>
  <c r="AF1632" i="1"/>
  <c r="AF1694" i="1"/>
  <c r="AF2106" i="1"/>
  <c r="AF2080" i="1"/>
  <c r="AF2581" i="1"/>
  <c r="AF2271" i="1"/>
  <c r="AF2393" i="1"/>
  <c r="AF1409" i="1"/>
  <c r="AF1589" i="1"/>
  <c r="AF1667" i="1"/>
  <c r="AF1418" i="1"/>
  <c r="AF966" i="1"/>
  <c r="AF1125" i="1"/>
  <c r="AF1055" i="1"/>
  <c r="AF682" i="1"/>
  <c r="AF1298" i="1"/>
  <c r="AF767" i="1"/>
  <c r="AF2241" i="1"/>
  <c r="AF2597" i="1"/>
  <c r="AF2399" i="1"/>
  <c r="AF1307" i="1"/>
  <c r="AF2201" i="1"/>
  <c r="AF2222" i="1"/>
  <c r="AF912" i="1"/>
  <c r="AF885" i="1"/>
  <c r="AF926" i="1"/>
  <c r="AF1280" i="1"/>
  <c r="AF2047" i="1"/>
  <c r="AF1417" i="1"/>
  <c r="AF938" i="1"/>
  <c r="AF1348" i="1"/>
  <c r="AF860" i="1"/>
  <c r="AF1106" i="1"/>
  <c r="AF1710" i="1"/>
  <c r="AF2429" i="1"/>
  <c r="AF1991" i="1"/>
  <c r="AF1446" i="1"/>
  <c r="AF2320" i="1"/>
  <c r="AF847" i="1"/>
  <c r="AF902" i="1"/>
  <c r="AF1560" i="1"/>
  <c r="AF1059" i="1"/>
  <c r="AF2391" i="1"/>
  <c r="AF937" i="1"/>
  <c r="AF2010" i="1"/>
  <c r="AF1011" i="1"/>
  <c r="AF1411" i="1"/>
  <c r="AF742" i="1"/>
  <c r="AF1255" i="1"/>
  <c r="AF1967" i="1"/>
  <c r="AF2521" i="1"/>
  <c r="AF1525" i="1"/>
  <c r="AF2282" i="1"/>
  <c r="AF2599" i="1"/>
  <c r="AF2215" i="1"/>
  <c r="AF1242" i="1"/>
  <c r="AF1915" i="1"/>
  <c r="AF913" i="1"/>
  <c r="AF1807" i="1"/>
  <c r="AF2305" i="1"/>
  <c r="AF2358" i="1"/>
  <c r="AF2333" i="1"/>
  <c r="AF786" i="1"/>
  <c r="AF2243" i="1"/>
  <c r="AF1507" i="1"/>
  <c r="AF753" i="1"/>
  <c r="AF2524" i="1"/>
  <c r="AF1919" i="1"/>
  <c r="AF2552" i="1"/>
  <c r="AF2551" i="1"/>
  <c r="AF2568" i="1"/>
  <c r="AF1837" i="1"/>
  <c r="AF2255" i="1"/>
  <c r="AF1973" i="1"/>
  <c r="AF1394" i="1"/>
  <c r="AF1305" i="1"/>
  <c r="AF1371" i="1"/>
  <c r="AF1040" i="1"/>
  <c r="AF852" i="1"/>
  <c r="AF1360" i="1"/>
  <c r="AF695" i="1"/>
  <c r="AF2229" i="1"/>
  <c r="AF1415" i="1"/>
  <c r="AF1284" i="1"/>
  <c r="AF2223" i="1"/>
  <c r="AF1122" i="1"/>
  <c r="AF673" i="1"/>
  <c r="AF1235" i="1"/>
  <c r="AF1474" i="1"/>
  <c r="AF1295" i="1"/>
  <c r="AF716" i="1"/>
  <c r="AF2259" i="1"/>
  <c r="AF688" i="1"/>
  <c r="AF2247" i="1"/>
  <c r="AF2522" i="1"/>
  <c r="AF2000" i="1"/>
  <c r="AF1047" i="1"/>
  <c r="AF800" i="1"/>
  <c r="AF1021" i="1"/>
  <c r="AF1599" i="1"/>
  <c r="AF2250" i="1"/>
  <c r="AF2081" i="1"/>
  <c r="AF1202" i="1"/>
  <c r="AF1234" i="1"/>
  <c r="AF1136" i="1"/>
  <c r="AF1581" i="1"/>
  <c r="AF1764" i="1"/>
  <c r="AF2210" i="1"/>
  <c r="AF981" i="1"/>
  <c r="AF1575" i="1"/>
  <c r="AF1979" i="1"/>
  <c r="AF1293" i="1"/>
  <c r="AF901" i="1"/>
  <c r="AF2107" i="1"/>
  <c r="AF942" i="1"/>
  <c r="AF2548" i="1"/>
  <c r="AF1226" i="1"/>
  <c r="AF2314" i="1"/>
  <c r="AF1268" i="1"/>
  <c r="AF1707" i="1"/>
  <c r="AF903" i="1"/>
  <c r="AF1645" i="1"/>
  <c r="AF1923" i="1"/>
  <c r="AF2478" i="1"/>
  <c r="AF1797" i="1"/>
  <c r="AF2318" i="1"/>
  <c r="AF1993" i="1"/>
  <c r="AF2372" i="1"/>
  <c r="AF1814" i="1"/>
  <c r="AF1932" i="1"/>
  <c r="AF1934" i="1"/>
  <c r="AF1164" i="1"/>
  <c r="AF1695" i="1"/>
  <c r="AF1378" i="1"/>
  <c r="AF2456" i="1"/>
  <c r="AF2228" i="1"/>
  <c r="AF761" i="1"/>
  <c r="AF2203" i="1"/>
  <c r="AF1440" i="1"/>
  <c r="AF2584" i="1"/>
  <c r="AF922" i="1"/>
  <c r="AF2347" i="1"/>
  <c r="AF1349" i="1"/>
  <c r="AF2059" i="1"/>
  <c r="AF2373" i="1"/>
  <c r="AF2130" i="1"/>
  <c r="AF2610" i="1"/>
  <c r="AF2052" i="1"/>
  <c r="AF1670" i="1"/>
  <c r="AF1656" i="1"/>
  <c r="AF1462" i="1"/>
  <c r="AF1372" i="1"/>
  <c r="AF1194" i="1"/>
  <c r="AF956" i="1"/>
  <c r="AF810" i="1"/>
  <c r="AF1722" i="1"/>
  <c r="AF2477" i="1"/>
  <c r="AF1057" i="1"/>
  <c r="AF1571" i="1"/>
  <c r="AF1927" i="1"/>
  <c r="AF1935" i="1"/>
  <c r="AF1392" i="1"/>
  <c r="AF2325" i="1"/>
  <c r="AF1408" i="1"/>
  <c r="AF1975" i="1"/>
  <c r="AF1368" i="1"/>
  <c r="AF1713" i="1"/>
  <c r="AF2137" i="1"/>
  <c r="AF2468" i="1"/>
  <c r="AF2545" i="1"/>
  <c r="AF1834" i="1"/>
  <c r="AF2046" i="1"/>
  <c r="AF1579" i="1"/>
  <c r="AF1896" i="1"/>
  <c r="AF2067" i="1"/>
  <c r="AF1904" i="1"/>
  <c r="AF2058" i="1"/>
  <c r="AF1901" i="1"/>
  <c r="AF2193" i="1"/>
  <c r="AF1300" i="1"/>
  <c r="AF1636" i="1"/>
  <c r="AF2264" i="1"/>
  <c r="AF1660" i="1"/>
  <c r="AF803" i="1"/>
  <c r="AF920" i="1"/>
  <c r="AF2034" i="1"/>
  <c r="AF1438" i="1"/>
  <c r="AF1787" i="1"/>
  <c r="AF1805" i="1"/>
  <c r="AF2143" i="1"/>
  <c r="AF1140" i="1"/>
  <c r="AF1911" i="1"/>
  <c r="AF2430" i="1"/>
  <c r="AF1141" i="1"/>
  <c r="AF2056" i="1"/>
  <c r="AF1902" i="1"/>
  <c r="AF2146" i="1"/>
  <c r="AF2131" i="1"/>
  <c r="AF2419" i="1"/>
  <c r="AF1238" i="1"/>
  <c r="AF740" i="1"/>
  <c r="AF1332" i="1"/>
  <c r="AF1064" i="1"/>
  <c r="AF1869" i="1"/>
  <c r="AF1241" i="1"/>
  <c r="AF914" i="1"/>
  <c r="AF2175" i="1"/>
  <c r="AF2566" i="1"/>
  <c r="AF1149" i="1"/>
  <c r="AF1845" i="1"/>
  <c r="AF2374" i="1"/>
  <c r="AF2586" i="1"/>
  <c r="AF2230" i="1"/>
  <c r="AF2261" i="1"/>
  <c r="AF1793" i="1"/>
  <c r="AF1689" i="1"/>
  <c r="AF1074" i="1"/>
  <c r="AF1334" i="1"/>
  <c r="AF780" i="1"/>
  <c r="AF1912" i="1"/>
  <c r="AF2198" i="1"/>
  <c r="AF2630" i="1"/>
  <c r="AF2141" i="1"/>
  <c r="AF1239" i="1"/>
  <c r="AF1926" i="1"/>
  <c r="AF1520" i="1"/>
  <c r="AF2068" i="1"/>
  <c r="AF2265" i="1"/>
  <c r="AF1306" i="1"/>
  <c r="AF2061" i="1"/>
  <c r="AF1916" i="1"/>
  <c r="AF1760" i="1"/>
  <c r="AF819" i="1"/>
  <c r="AF1478" i="1"/>
  <c r="AF1049" i="1"/>
  <c r="AF1351" i="1"/>
  <c r="AF2205" i="1"/>
  <c r="AF1994" i="1"/>
  <c r="AF725" i="1"/>
  <c r="AF1958" i="1"/>
  <c r="AF1111" i="1"/>
  <c r="AF728" i="1"/>
  <c r="AF1030" i="1"/>
  <c r="AF1477" i="1"/>
  <c r="AF2231" i="1"/>
  <c r="AF1481" i="1"/>
  <c r="AF2200" i="1"/>
  <c r="AF2446" i="1"/>
  <c r="AF868" i="1"/>
  <c r="AF1419" i="1"/>
  <c r="AF1639" i="1"/>
  <c r="AF709" i="1"/>
  <c r="AF1035" i="1"/>
  <c r="AF2014" i="1"/>
  <c r="AF1098" i="1"/>
  <c r="AF2294" i="1"/>
  <c r="AF1063" i="1"/>
  <c r="AF2208" i="1"/>
  <c r="AF1333" i="1"/>
  <c r="AF1839" i="1"/>
  <c r="AF1087" i="1"/>
  <c r="AF1534" i="1"/>
  <c r="AF1482" i="1"/>
  <c r="AF2074" i="1"/>
  <c r="AF1745" i="1"/>
  <c r="AF2260" i="1"/>
  <c r="AF1823" i="1"/>
  <c r="AF2588" i="1"/>
  <c r="AF2023" i="1"/>
  <c r="AF2488" i="1"/>
  <c r="AF2443" i="1"/>
  <c r="AF992" i="1"/>
  <c r="AF1859" i="1"/>
  <c r="AF2102" i="1"/>
  <c r="AF2354" i="1"/>
  <c r="AF2303" i="1"/>
  <c r="AF746" i="1"/>
  <c r="AF738" i="1"/>
  <c r="AF1630" i="1"/>
  <c r="AF2376" i="1"/>
  <c r="AF1070" i="1"/>
  <c r="AF2479" i="1"/>
  <c r="AF1768" i="1"/>
  <c r="AF2580" i="1"/>
  <c r="AF2535" i="1"/>
  <c r="AF1742" i="1"/>
  <c r="AF2539" i="1"/>
  <c r="AF1970" i="1"/>
  <c r="AF1685" i="1"/>
  <c r="AF1838" i="1"/>
  <c r="AF1668" i="1"/>
  <c r="AF1619" i="1"/>
  <c r="AF1282" i="1"/>
  <c r="AF1050" i="1"/>
  <c r="AF919" i="1"/>
  <c r="AF741" i="1"/>
  <c r="AF1373" i="1"/>
  <c r="AF712" i="1"/>
  <c r="AF1261" i="1"/>
  <c r="AF2495" i="1"/>
  <c r="AF1454" i="1"/>
  <c r="AF732" i="1"/>
  <c r="AF1165" i="1"/>
  <c r="AF977" i="1"/>
  <c r="AF2668" i="1"/>
  <c r="AF1252" i="1"/>
  <c r="AF1931" i="1"/>
  <c r="AF1078" i="1"/>
  <c r="AF2346" i="1"/>
  <c r="AF1236" i="1"/>
  <c r="AF1895" i="1"/>
  <c r="AF2263" i="1"/>
  <c r="AF2005" i="1"/>
  <c r="AF1600" i="1"/>
  <c r="AF2091" i="1"/>
  <c r="AF697" i="1"/>
  <c r="AF1855" i="1"/>
  <c r="AF1391" i="1"/>
  <c r="AF1716" i="1"/>
  <c r="AF784" i="1"/>
  <c r="AF2484" i="1"/>
  <c r="AF1263" i="1"/>
  <c r="AF1413" i="1"/>
  <c r="AF990" i="1"/>
  <c r="AF1109" i="1"/>
  <c r="AF2173" i="1"/>
  <c r="AF2436" i="1"/>
  <c r="AF1524" i="1"/>
  <c r="AF1640" i="1"/>
  <c r="AF2044" i="1"/>
  <c r="AF1929" i="1"/>
  <c r="AF2527" i="1"/>
  <c r="AF1921" i="1"/>
  <c r="AF2518" i="1"/>
  <c r="AF2424" i="1"/>
  <c r="AF2440" i="1"/>
  <c r="AF1536" i="1"/>
  <c r="AF1178" i="1"/>
  <c r="AF1308" i="1"/>
  <c r="AF2629" i="1"/>
  <c r="AF1775" i="1"/>
  <c r="AF1243" i="1"/>
  <c r="AF783" i="1"/>
  <c r="AF802" i="1"/>
  <c r="AF1940" i="1"/>
  <c r="AF2570" i="1"/>
  <c r="AF1053" i="1"/>
  <c r="AF2635" i="1"/>
  <c r="AF1953" i="1"/>
  <c r="AF2592" i="1"/>
  <c r="AF2338" i="1"/>
  <c r="AF2503" i="1"/>
  <c r="AF2482" i="1"/>
  <c r="AF1699" i="1"/>
  <c r="AF1546" i="1"/>
  <c r="AF1810" i="1"/>
  <c r="AF1424" i="1"/>
  <c r="AF1447" i="1"/>
  <c r="AF1225" i="1"/>
  <c r="AF1048" i="1"/>
  <c r="AF931" i="1"/>
  <c r="AF2276" i="1"/>
  <c r="AF2084" i="1"/>
  <c r="AF1135" i="1"/>
  <c r="AF1773" i="1"/>
  <c r="AF729" i="1"/>
  <c r="AF798" i="1"/>
  <c r="AF2171" i="1"/>
  <c r="AF1430" i="1"/>
  <c r="AF1672" i="1"/>
  <c r="AF1329" i="1"/>
  <c r="AF832" i="1"/>
  <c r="AF779" i="1"/>
  <c r="AF1734" i="1"/>
  <c r="AF1444" i="1"/>
  <c r="AF1819" i="1"/>
  <c r="AF1297" i="1"/>
  <c r="AF794" i="1"/>
  <c r="AF2323" i="1"/>
  <c r="AF1884" i="1"/>
  <c r="AF1110" i="1"/>
  <c r="AF2501" i="1"/>
  <c r="AF2179" i="1"/>
  <c r="AF2129" i="1"/>
  <c r="AF2327" i="1"/>
  <c r="AF1523" i="1"/>
  <c r="AF694" i="1"/>
  <c r="AF1780" i="1"/>
  <c r="AF915" i="1"/>
  <c r="AF1163" i="1"/>
  <c r="AF1062" i="1"/>
  <c r="AF1147" i="1"/>
  <c r="AF1955" i="1"/>
  <c r="AF755" i="1"/>
  <c r="AF785" i="1"/>
  <c r="AF1092" i="1"/>
  <c r="AF1871" i="1"/>
  <c r="AF1567" i="1"/>
  <c r="AF1963" i="1"/>
  <c r="AF879" i="1"/>
  <c r="AF1518" i="1"/>
  <c r="AF739" i="1"/>
  <c r="AF1036" i="1"/>
  <c r="AF804" i="1"/>
  <c r="AF717" i="1"/>
  <c r="AF2157" i="1"/>
  <c r="AF2655" i="1"/>
  <c r="AF1530" i="1"/>
  <c r="AF1227" i="1"/>
  <c r="AF1443" i="1"/>
  <c r="AF2342" i="1"/>
  <c r="AF2433" i="1"/>
  <c r="AF2573" i="1"/>
  <c r="AF743" i="1"/>
  <c r="AF2016" i="1"/>
  <c r="AF1515" i="1"/>
  <c r="AF763" i="1"/>
  <c r="AF1597" i="1"/>
  <c r="AF829" i="1"/>
  <c r="AF751" i="1"/>
  <c r="AF1068" i="1"/>
  <c r="AF2036" i="1"/>
  <c r="AF2637" i="1"/>
  <c r="AF999" i="1"/>
  <c r="AF1614" i="1"/>
  <c r="AF1506" i="1"/>
  <c r="AF809" i="1"/>
  <c r="AF985" i="1"/>
  <c r="AF1731" i="1"/>
  <c r="AF1154" i="1"/>
  <c r="AF840" i="1"/>
  <c r="AF1283" i="1"/>
  <c r="AF1421" i="1"/>
  <c r="AF2145" i="1"/>
  <c r="AF880" i="1"/>
  <c r="AF1928" i="1"/>
  <c r="AF856" i="1"/>
  <c r="AF996" i="1"/>
  <c r="AF1142" i="1"/>
  <c r="AF2525" i="1"/>
  <c r="AF1309" i="1"/>
  <c r="AF1539" i="1"/>
  <c r="AF2356" i="1"/>
  <c r="AF1566" i="1"/>
  <c r="AF807" i="1"/>
  <c r="AF1811" i="1"/>
  <c r="AF1548" i="1"/>
  <c r="AF969" i="1"/>
  <c r="AF1570" i="1"/>
  <c r="AF1435" i="1"/>
  <c r="AF1757" i="1"/>
  <c r="AF1821" i="1"/>
  <c r="AF2322" i="1"/>
  <c r="AF2240" i="1"/>
  <c r="AF1846" i="1"/>
  <c r="AF2316" i="1"/>
  <c r="AF1992" i="1"/>
  <c r="AF2321" i="1"/>
  <c r="AF2658" i="1"/>
  <c r="AF1750" i="1"/>
  <c r="AF1150" i="1"/>
  <c r="AF1743" i="1"/>
  <c r="AF2161" i="1"/>
  <c r="AF2457" i="1"/>
  <c r="AF1041" i="1"/>
  <c r="AF962" i="1"/>
  <c r="AF1588" i="1"/>
  <c r="AF2473" i="1"/>
  <c r="AF1650" i="1"/>
  <c r="AF1465" i="1"/>
  <c r="AF2644" i="1"/>
  <c r="AF2614" i="1"/>
  <c r="AF2124" i="1"/>
  <c r="AF2370" i="1"/>
  <c r="AF2078" i="1"/>
  <c r="AF1635" i="1"/>
  <c r="AF1778" i="1"/>
  <c r="AF1076" i="1"/>
  <c r="AF1067" i="1"/>
  <c r="AF1033" i="1"/>
  <c r="AF892" i="1"/>
  <c r="AF1168" i="1"/>
  <c r="AF2404" i="1"/>
  <c r="AF1117" i="1"/>
  <c r="AF2123" i="1"/>
  <c r="AF1112" i="1"/>
  <c r="AF2415" i="1"/>
  <c r="AF2363" i="1"/>
  <c r="AF2601" i="1"/>
  <c r="AF2045" i="1"/>
  <c r="AF1383" i="1"/>
  <c r="AF2549" i="1"/>
  <c r="AF2509" i="1"/>
  <c r="AF734" i="1"/>
  <c r="AF968" i="1"/>
  <c r="AF1172" i="1"/>
  <c r="AF1511" i="1"/>
  <c r="AF1860" i="1"/>
  <c r="AF1730" i="1"/>
  <c r="AF2472" i="1"/>
  <c r="AF1381" i="1"/>
  <c r="AF1541" i="1"/>
  <c r="AF2302" i="1"/>
  <c r="AF2050" i="1"/>
  <c r="AF2659" i="1"/>
  <c r="AF2366" i="1"/>
  <c r="AF2438" i="1"/>
  <c r="AF2617" i="1"/>
  <c r="AF2435" i="1"/>
  <c r="AF1803" i="1"/>
  <c r="AF2607" i="1"/>
  <c r="AF2125" i="1"/>
  <c r="AF2618" i="1"/>
  <c r="AF2066" i="1"/>
  <c r="AF2572" i="1"/>
  <c r="AF2461" i="1"/>
  <c r="AF2575" i="1"/>
  <c r="AF2279" i="1"/>
  <c r="AF2195" i="1"/>
  <c r="AF1804" i="1"/>
  <c r="AF2033" i="1"/>
  <c r="AF1598" i="1"/>
  <c r="AF1788" i="1"/>
  <c r="AF1976" i="1"/>
  <c r="AF2002" i="1"/>
  <c r="AF2283" i="1"/>
  <c r="AF1789" i="1"/>
  <c r="AF1015" i="1"/>
  <c r="AF1877" i="1"/>
  <c r="AF1727" i="1"/>
  <c r="AF1267" i="1"/>
  <c r="AF1739" i="1"/>
  <c r="AF1484" i="1"/>
  <c r="AF1204" i="1"/>
  <c r="AF1472" i="1"/>
  <c r="AF1177" i="1"/>
  <c r="AF1091" i="1"/>
  <c r="AF943" i="1"/>
  <c r="AF1052" i="1"/>
  <c r="AF934" i="1"/>
  <c r="AF955" i="1"/>
  <c r="AF940" i="1"/>
  <c r="AF844" i="1"/>
  <c r="AF679" i="1"/>
  <c r="AF925" i="1"/>
  <c r="AF882" i="1"/>
  <c r="AF899" i="1"/>
  <c r="AF677" i="1"/>
  <c r="AF1737" i="1"/>
  <c r="AF1101" i="1"/>
  <c r="AF1653" i="1"/>
  <c r="AF762" i="1"/>
  <c r="AF2651" i="1"/>
  <c r="AF2237" i="1"/>
  <c r="AF1393" i="1"/>
  <c r="AF2311" i="1"/>
  <c r="AF837" i="1"/>
  <c r="AF1108" i="1"/>
  <c r="AF1290" i="1"/>
  <c r="AF1781" i="1"/>
  <c r="AF1687" i="1"/>
  <c r="AF2426" i="1"/>
  <c r="AF2135" i="1"/>
  <c r="AF1075" i="1"/>
  <c r="AF1480" i="1"/>
  <c r="AF1686" i="1"/>
  <c r="AF2202" i="1"/>
  <c r="AF1874" i="1"/>
  <c r="AF2544" i="1"/>
  <c r="AF1643" i="1"/>
  <c r="AF1677" i="1"/>
  <c r="AF2604" i="1"/>
  <c r="AF2224" i="1"/>
  <c r="AF1784" i="1"/>
  <c r="AF2598" i="1"/>
  <c r="AF1960" i="1"/>
  <c r="AF2587" i="1"/>
  <c r="AF2022" i="1"/>
  <c r="AF2569" i="1"/>
  <c r="AF2278" i="1"/>
  <c r="AF2574" i="1"/>
  <c r="AF2267" i="1"/>
  <c r="AF2098" i="1"/>
  <c r="AF2532" i="1"/>
  <c r="AF2027" i="1"/>
  <c r="AF2126" i="1"/>
  <c r="AF1497" i="1"/>
  <c r="AF1463" i="1"/>
  <c r="AF1925" i="1"/>
  <c r="AF1998" i="1"/>
  <c r="AF2244" i="1"/>
  <c r="AF1593" i="1"/>
  <c r="AF1898" i="1"/>
  <c r="AF2094" i="1"/>
  <c r="AF1703" i="1"/>
  <c r="AF1675" i="1"/>
  <c r="AF1649" i="1"/>
  <c r="AF1627" i="1"/>
  <c r="AF1427" i="1"/>
  <c r="AF1701" i="1"/>
  <c r="AF1457" i="1"/>
  <c r="AF1153" i="1"/>
  <c r="AF1330" i="1"/>
  <c r="AF1216" i="1"/>
  <c r="AF984" i="1"/>
  <c r="AF910" i="1"/>
  <c r="AF1116" i="1"/>
  <c r="AF1008" i="1"/>
  <c r="AF788" i="1"/>
  <c r="AF1121" i="1"/>
  <c r="AF881" i="1"/>
  <c r="AF863" i="1"/>
  <c r="AF893" i="1"/>
  <c r="AF671" i="1"/>
  <c r="AF2306" i="1"/>
  <c r="AF1259" i="1"/>
  <c r="AF689" i="1"/>
  <c r="AF927" i="1"/>
  <c r="AF701" i="1"/>
  <c r="AF2459" i="1"/>
  <c r="AF723" i="1"/>
  <c r="AF2285" i="1"/>
  <c r="AF1285" i="1"/>
  <c r="AF2139" i="1"/>
  <c r="AF2239" i="1"/>
  <c r="AF2396" i="1"/>
  <c r="AF2561" i="1"/>
  <c r="AF1749" i="1"/>
  <c r="AF1755" i="1"/>
  <c r="AF1938" i="1"/>
  <c r="AF1692" i="1"/>
  <c r="AF2111" i="1"/>
  <c r="AF2666" i="1"/>
  <c r="AF1857" i="1"/>
  <c r="AF1706" i="1"/>
  <c r="AF2365" i="1"/>
  <c r="AF1517" i="1"/>
  <c r="AF1758" i="1"/>
  <c r="AF748" i="1"/>
  <c r="AF790" i="1"/>
  <c r="AF924" i="1"/>
  <c r="AF1590" i="1"/>
  <c r="AF2207" i="1"/>
  <c r="AF1767" i="1"/>
  <c r="AF2413" i="1"/>
  <c r="AF1336" i="1"/>
  <c r="AF2364" i="1"/>
  <c r="AF2657" i="1"/>
  <c r="AF1262" i="1"/>
  <c r="AF1609" i="1"/>
  <c r="AF861" i="1"/>
  <c r="AF1705" i="1"/>
  <c r="AF2001" i="1"/>
  <c r="AF1873" i="1"/>
  <c r="AF2317" i="1"/>
  <c r="AF2006" i="1"/>
  <c r="AF2589" i="1"/>
  <c r="AF1809" i="1"/>
  <c r="AF900" i="1"/>
  <c r="AF1160" i="1"/>
  <c r="AF1700" i="1"/>
  <c r="AF1732" i="1"/>
  <c r="AF2024" i="1"/>
  <c r="AF2596" i="1"/>
  <c r="AF2350" i="1"/>
  <c r="AF1303" i="1"/>
  <c r="AF1404" i="1"/>
  <c r="AF1862" i="1"/>
  <c r="AF1795" i="1"/>
  <c r="AF2270" i="1"/>
  <c r="AF1557" i="1"/>
  <c r="AF2653" i="1"/>
  <c r="AF2297" i="1"/>
  <c r="AF2664" i="1"/>
  <c r="AF1951" i="1"/>
  <c r="AF2663" i="1"/>
  <c r="AF2577" i="1"/>
  <c r="AF1666" i="1"/>
  <c r="AF2591" i="1"/>
  <c r="AF2490" i="1"/>
  <c r="AF2538" i="1"/>
  <c r="AF2136" i="1"/>
  <c r="AF2648" i="1"/>
  <c r="AF2328" i="1"/>
  <c r="AF2026" i="1"/>
  <c r="AF2352" i="1"/>
  <c r="AF2331" i="1"/>
  <c r="AF1629" i="1"/>
  <c r="AF1961" i="1"/>
  <c r="AF1519" i="1"/>
  <c r="AF1824" i="1"/>
  <c r="AF1948" i="1"/>
  <c r="AF1505" i="1"/>
  <c r="AF1654" i="1"/>
  <c r="AF1583" i="1"/>
  <c r="AF1359" i="1"/>
  <c r="AF1514" i="1"/>
  <c r="AF1445" i="1"/>
  <c r="AF1265" i="1"/>
  <c r="AF842" i="1"/>
  <c r="AF1195" i="1"/>
  <c r="AF820" i="1"/>
  <c r="AF1095" i="1"/>
  <c r="AF965" i="1"/>
  <c r="AF971" i="1"/>
  <c r="AF813" i="1"/>
  <c r="AF1051" i="1"/>
  <c r="AF911" i="1"/>
  <c r="AF845" i="1"/>
  <c r="AF796" i="1"/>
  <c r="AF721" i="1"/>
  <c r="AF1193" i="1"/>
  <c r="AF1176" i="1"/>
  <c r="AF1748" i="1"/>
  <c r="AF2398" i="1"/>
  <c r="AF2416" i="1"/>
  <c r="AF749" i="1"/>
  <c r="AF1124" i="1"/>
  <c r="AF2063" i="1"/>
  <c r="AF2192" i="1"/>
  <c r="AF2218" i="1"/>
  <c r="AF1942" i="1"/>
  <c r="AF1907" i="1"/>
  <c r="AF1978" i="1"/>
  <c r="AF2128" i="1"/>
  <c r="AF2529" i="1"/>
  <c r="AF1134" i="1"/>
  <c r="AF2025" i="1"/>
  <c r="AF814" i="1"/>
  <c r="AF859" i="1"/>
  <c r="AF1292" i="1"/>
  <c r="AF1568" i="1"/>
  <c r="AF1914" i="1"/>
  <c r="AF1917" i="1"/>
  <c r="AF2245" i="1"/>
  <c r="AF2281" i="1"/>
  <c r="AF1504" i="1"/>
  <c r="AF1420" i="1"/>
  <c r="AF1841" i="1"/>
  <c r="AF1945" i="1"/>
  <c r="AF2148" i="1"/>
  <c r="AF2546" i="1"/>
  <c r="AF2640" i="1"/>
  <c r="AF2154" i="1"/>
  <c r="AF2613" i="1"/>
  <c r="AF1725" i="1"/>
  <c r="AF2379" i="1"/>
  <c r="AF1752" i="1"/>
  <c r="AF2555" i="1"/>
  <c r="AF2571" i="1"/>
  <c r="AF1647" i="1"/>
  <c r="AF2512" i="1"/>
  <c r="AF2481" i="1"/>
  <c r="AF1889" i="1"/>
  <c r="AF2513" i="1"/>
  <c r="AF2087" i="1"/>
  <c r="AF2612" i="1"/>
  <c r="AF2103" i="1"/>
  <c r="AF1996" i="1"/>
  <c r="AF2256" i="1"/>
  <c r="AF1573" i="1"/>
  <c r="AF1918" i="1"/>
  <c r="AF1924" i="1"/>
  <c r="AF1460" i="1"/>
  <c r="AF1820" i="1"/>
  <c r="AF1876" i="1"/>
  <c r="AF1423" i="1"/>
  <c r="AF1537" i="1"/>
  <c r="AF1461" i="1"/>
  <c r="AF1471" i="1"/>
  <c r="AF1344" i="1"/>
  <c r="AF1498" i="1"/>
  <c r="AF1347" i="1"/>
  <c r="AF1217" i="1"/>
  <c r="AF1380" i="1"/>
  <c r="AF947" i="1"/>
  <c r="AF1073" i="1"/>
  <c r="AF1299" i="1"/>
  <c r="AF1085" i="1"/>
  <c r="AF1118" i="1"/>
  <c r="AF930" i="1"/>
  <c r="AF983" i="1"/>
  <c r="AF1043" i="1"/>
  <c r="AF760" i="1"/>
  <c r="AF1031" i="1"/>
  <c r="AF841" i="1"/>
  <c r="AF707" i="1"/>
  <c r="AF1096" i="1"/>
  <c r="AF1956" i="1"/>
  <c r="AF941" i="1"/>
  <c r="AF704" i="1"/>
  <c r="AF2638" i="1"/>
  <c r="AF1596" i="1"/>
  <c r="AF1626" i="1"/>
  <c r="AF2516" i="1"/>
  <c r="AF2181" i="1"/>
  <c r="AF2310" i="1"/>
  <c r="AF1397" i="1"/>
  <c r="AF1611" i="1"/>
  <c r="AF2122" i="1"/>
  <c r="AF857" i="1"/>
  <c r="AF1210" i="1"/>
  <c r="AF1473" i="1"/>
  <c r="AF1603" i="1"/>
  <c r="AF2035" i="1"/>
  <c r="AF2185" i="1"/>
  <c r="AF1673" i="1"/>
  <c r="AF1688" i="1"/>
  <c r="AF2092" i="1"/>
  <c r="AF1254" i="1"/>
  <c r="AF1717" i="1"/>
  <c r="AF1026" i="1"/>
  <c r="AF928" i="1"/>
  <c r="AF1401" i="1"/>
  <c r="AF1830" i="1"/>
  <c r="AF2287" i="1"/>
  <c r="AF2515" i="1"/>
  <c r="AF2660" i="1"/>
  <c r="AF2507" i="1"/>
  <c r="AF2585" i="1"/>
  <c r="AF839" i="1"/>
  <c r="AF1294" i="1"/>
  <c r="AF1442" i="1"/>
  <c r="AF1229" i="1"/>
  <c r="AF2471" i="1"/>
  <c r="AF2622" i="1"/>
  <c r="AF1733" i="1"/>
  <c r="AF1977" i="1"/>
  <c r="AF1828" i="1"/>
  <c r="AF2441" i="1"/>
  <c r="AF2502" i="1"/>
  <c r="AF2643" i="1"/>
  <c r="AF2511" i="1"/>
  <c r="AF2542" i="1"/>
  <c r="AF2048" i="1"/>
  <c r="AF2605" i="1"/>
  <c r="AF2508" i="1"/>
  <c r="AF2460" i="1"/>
  <c r="AF2469" i="1"/>
  <c r="AF2367" i="1"/>
  <c r="AF1723" i="1"/>
  <c r="AF2470" i="1"/>
  <c r="AF1930" i="1"/>
  <c r="AF2540" i="1"/>
  <c r="AF1607" i="1"/>
  <c r="AF1812" i="1"/>
  <c r="AF2158" i="1"/>
  <c r="AF1496" i="1"/>
  <c r="AF1715" i="1"/>
  <c r="AF1813" i="1"/>
  <c r="AF1937" i="1"/>
  <c r="AF1806" i="1"/>
  <c r="AF1726" i="1"/>
  <c r="AF1324" i="1"/>
  <c r="AF1143" i="1"/>
  <c r="AF2009" i="1"/>
  <c r="AF1363" i="1"/>
  <c r="AF1188" i="1"/>
  <c r="AF1281" i="1"/>
  <c r="AF1133" i="1"/>
  <c r="AF1042" i="1"/>
  <c r="AF1275" i="1"/>
  <c r="AF1137" i="1"/>
  <c r="AF906" i="1"/>
  <c r="AF1028" i="1"/>
  <c r="AF982" i="1"/>
  <c r="AF1013" i="1"/>
  <c r="AF935" i="1"/>
  <c r="AF905" i="1"/>
  <c r="AF1019" i="1"/>
  <c r="AF895" i="1"/>
  <c r="AF995" i="1"/>
  <c r="AF778" i="1"/>
  <c r="AF672" i="1"/>
  <c r="AF2409" i="1"/>
  <c r="AF1410" i="1"/>
  <c r="AF2567" i="1"/>
  <c r="AF2075" i="1"/>
  <c r="AF975" i="1"/>
  <c r="AF1010" i="1"/>
  <c r="AF2427" i="1"/>
  <c r="AF1796" i="1"/>
  <c r="AF1933" i="1"/>
  <c r="AF958" i="1"/>
  <c r="AF2083" i="1"/>
  <c r="AF1161" i="1"/>
  <c r="AF1005" i="1"/>
  <c r="AF1128" i="1"/>
  <c r="AF1842" i="1"/>
  <c r="AF706" i="1"/>
  <c r="AF1382" i="1"/>
  <c r="AF733" i="1"/>
  <c r="AF890" i="1"/>
  <c r="AF1352" i="1"/>
  <c r="AF1173" i="1"/>
  <c r="AF1637" i="1"/>
  <c r="AF1980" i="1"/>
  <c r="AF1260" i="1"/>
  <c r="AF1406" i="1"/>
  <c r="AF2096" i="1"/>
  <c r="AF2209" i="1"/>
  <c r="AF2191" i="1"/>
  <c r="AF1881" i="1"/>
  <c r="AF2212" i="1"/>
  <c r="AF2480" i="1"/>
  <c r="AF1897" i="1"/>
  <c r="AF1402" i="1"/>
  <c r="AF2623" i="1"/>
  <c r="AF2151" i="1"/>
  <c r="AF1395" i="1"/>
  <c r="AF1802" i="1"/>
  <c r="AF2248" i="1"/>
  <c r="AF1017" i="1"/>
  <c r="AF1214" i="1"/>
  <c r="AF1245" i="1"/>
  <c r="AF1969" i="1"/>
  <c r="AF724" i="1"/>
  <c r="AF1669" i="1"/>
  <c r="AF2388" i="1"/>
  <c r="AF2667" i="1"/>
  <c r="AF1500" i="1"/>
  <c r="AF1029" i="1"/>
  <c r="AF812" i="1"/>
  <c r="AF1771" i="1"/>
  <c r="AF1582" i="1"/>
  <c r="AF1766" i="1"/>
  <c r="AF2401" i="1"/>
  <c r="AF1455" i="1"/>
  <c r="AF2190" i="1"/>
  <c r="AF896" i="1"/>
  <c r="AF1222" i="1"/>
  <c r="AF1403" i="1"/>
  <c r="AF1547" i="1"/>
  <c r="AF2082" i="1"/>
  <c r="AF2252" i="1"/>
  <c r="AF1220" i="1"/>
  <c r="AF1061" i="1"/>
  <c r="AF1437" i="1"/>
  <c r="AF1097" i="1"/>
  <c r="AF2395" i="1"/>
  <c r="AF2382" i="1"/>
  <c r="AF2536" i="1"/>
  <c r="AF2497" i="1"/>
  <c r="AF2608" i="1"/>
  <c r="AF2496" i="1"/>
  <c r="AF2499" i="1"/>
  <c r="AF2037" i="1"/>
  <c r="AF2582" i="1"/>
  <c r="AF2474" i="1"/>
  <c r="AF2505" i="1"/>
  <c r="AF2392" i="1"/>
  <c r="AF2214" i="1"/>
  <c r="AF1661" i="1"/>
  <c r="AF2463" i="1"/>
  <c r="AF1879" i="1"/>
  <c r="AF2408" i="1"/>
  <c r="AF1880" i="1"/>
  <c r="AF1561" i="1"/>
  <c r="AF1714" i="1"/>
  <c r="AF2077" i="1"/>
  <c r="AF2032" i="1"/>
  <c r="AF1562" i="1"/>
  <c r="AF1801" i="1"/>
  <c r="AF1576" i="1"/>
  <c r="AF1322" i="1"/>
  <c r="AF1342" i="1"/>
  <c r="AF1777" i="1"/>
  <c r="AF1786" i="1"/>
  <c r="AF1321" i="1"/>
  <c r="AF1006" i="1"/>
  <c r="AF1009" i="1"/>
  <c r="AF1032" i="1"/>
  <c r="AF1495" i="1"/>
  <c r="AF1249" i="1"/>
  <c r="AF887" i="1"/>
  <c r="AF1016" i="1"/>
  <c r="AF952" i="1"/>
  <c r="AF1007" i="1"/>
  <c r="AF918" i="1"/>
  <c r="AF894" i="1"/>
  <c r="AF946" i="1"/>
  <c r="AF870" i="1"/>
  <c r="AF991" i="1"/>
  <c r="AF747" i="1"/>
  <c r="AF1798" i="1"/>
  <c r="AF2315" i="1"/>
  <c r="AF1189" i="1"/>
  <c r="AF2425" i="1"/>
  <c r="AF700" i="1"/>
  <c r="AF1327" i="1"/>
  <c r="AF989" i="1"/>
  <c r="AF2051" i="1"/>
  <c r="AF1208" i="1"/>
  <c r="AF2140" i="1"/>
  <c r="AF836" i="1"/>
  <c r="AF884" i="1"/>
  <c r="AF1941" i="1"/>
  <c r="AF1858" i="1"/>
  <c r="AF773" i="1"/>
  <c r="AF2233" i="1"/>
  <c r="AF1387" i="1"/>
  <c r="AF1759" i="1"/>
  <c r="AF2011" i="1"/>
  <c r="AF2004" i="1"/>
  <c r="AF2383" i="1"/>
  <c r="AF1971" i="1"/>
  <c r="AF1826" i="1"/>
  <c r="AF2359" i="1"/>
  <c r="AF1909" i="1"/>
  <c r="AF1887" i="1"/>
  <c r="AF2431" i="1"/>
  <c r="AF1487" i="1"/>
  <c r="AF1791" i="1"/>
  <c r="AF2455" i="1"/>
  <c r="AF1034" i="1"/>
  <c r="AF1379" i="1"/>
  <c r="AF1555" i="1"/>
  <c r="AF1615" i="1"/>
  <c r="AF2341" i="1"/>
  <c r="AF2286" i="1"/>
  <c r="AF736" i="1"/>
  <c r="AF1467" i="1"/>
  <c r="AF1564" i="1"/>
  <c r="AF1206" i="1"/>
  <c r="AF1620" i="1"/>
  <c r="AF1974" i="1"/>
  <c r="AF1081" i="1"/>
  <c r="AF1494" i="1"/>
  <c r="AF1366" i="1"/>
  <c r="AF1856" i="1"/>
  <c r="AF2348" i="1"/>
  <c r="AF2669" i="1"/>
  <c r="AF1988" i="1"/>
  <c r="AF2579" i="1"/>
  <c r="AF876" i="1"/>
  <c r="AF1199" i="1"/>
  <c r="AF1569" i="1"/>
  <c r="AF1428" i="1"/>
  <c r="AF2500" i="1"/>
  <c r="AF1422" i="1"/>
  <c r="AF1554" i="1"/>
  <c r="AF1431" i="1"/>
  <c r="AF2101" i="1"/>
  <c r="AF2269" i="1"/>
  <c r="AF2634" i="1"/>
  <c r="AF2394" i="1"/>
  <c r="AF2189" i="1"/>
  <c r="AF2590" i="1"/>
  <c r="AF1982" i="1"/>
  <c r="AF2410" i="1"/>
  <c r="AF2296" i="1"/>
  <c r="AF2452" i="1"/>
  <c r="AF2246" i="1"/>
  <c r="AF2163" i="1"/>
  <c r="AF2647" i="1"/>
  <c r="AF2421" i="1"/>
  <c r="AF2422" i="1"/>
  <c r="AF2031" i="1"/>
  <c r="AF2238" i="1"/>
  <c r="AF1386" i="1"/>
  <c r="AF2254" i="1"/>
  <c r="AF2071" i="1"/>
  <c r="AF1990" i="1"/>
  <c r="AF2166" i="1"/>
  <c r="AF2167" i="1"/>
  <c r="AF1526" i="1"/>
  <c r="AF1865" i="1"/>
  <c r="AF1782" i="1"/>
  <c r="AF1412" i="1"/>
  <c r="AF1251" i="1"/>
  <c r="AF1592" i="1"/>
  <c r="AF1594" i="1"/>
  <c r="AF1655" i="1"/>
  <c r="AF1266" i="1"/>
  <c r="AF1574" i="1"/>
  <c r="AF1622" i="1"/>
  <c r="AF1370" i="1"/>
  <c r="AF1224" i="1"/>
  <c r="AF1038" i="1"/>
  <c r="AF853" i="1"/>
  <c r="AF1039" i="1"/>
  <c r="AF923" i="1"/>
  <c r="AF954" i="1"/>
  <c r="AF815" i="1"/>
  <c r="AF886" i="1"/>
  <c r="AF862" i="1"/>
  <c r="AF797" i="1"/>
  <c r="AF898" i="1"/>
  <c r="AF872" i="1"/>
  <c r="AF2042" i="1"/>
  <c r="AF1025" i="1"/>
  <c r="AF1665" i="1"/>
  <c r="AF1286" i="1"/>
  <c r="AF1219" i="1"/>
  <c r="AF2343" i="1"/>
  <c r="AF1542" i="1"/>
  <c r="AF1416" i="1"/>
  <c r="AF1340" i="1"/>
  <c r="AF1291" i="1"/>
  <c r="AF1335" i="1"/>
  <c r="AF1310" i="1"/>
  <c r="AF2242" i="1"/>
  <c r="AF2670" i="1"/>
  <c r="AF691" i="1"/>
  <c r="AF2616" i="1"/>
  <c r="AF1020" i="1"/>
  <c r="AF1362" i="1"/>
  <c r="AF1659" i="1"/>
  <c r="AF1983" i="1"/>
  <c r="AF2550" i="1"/>
  <c r="AF2337" i="1"/>
  <c r="AF986" i="1"/>
  <c r="AF1328" i="1"/>
  <c r="AF1863" i="1"/>
  <c r="AF2150" i="1"/>
  <c r="AF2526" i="1"/>
  <c r="AF2018" i="1"/>
  <c r="AF2534" i="1"/>
  <c r="AF2355" i="1"/>
  <c r="AF2627" i="1"/>
  <c r="AF2405" i="1"/>
  <c r="AF2654" i="1"/>
  <c r="AF2406" i="1"/>
  <c r="AF2378" i="1"/>
  <c r="AF2232" i="1"/>
  <c r="AF2196" i="1"/>
  <c r="AF2070" i="1"/>
  <c r="AF2646" i="1"/>
  <c r="AF2417" i="1"/>
  <c r="AF2349" i="1"/>
  <c r="AF2381" i="1"/>
  <c r="AF2177" i="1"/>
  <c r="AF2049" i="1"/>
  <c r="AF1972" i="1"/>
  <c r="AF2104" i="1"/>
  <c r="AF2029" i="1"/>
  <c r="AF2119" i="1"/>
  <c r="AF1762" i="1"/>
  <c r="AF1985" i="1"/>
  <c r="AF2160" i="1"/>
  <c r="AF1533" i="1"/>
  <c r="AF1375" i="1"/>
  <c r="AF1606" i="1"/>
  <c r="AF1151" i="1"/>
  <c r="AF1538" i="1"/>
  <c r="AF1531" i="1"/>
  <c r="AF1345" i="1"/>
  <c r="AF1211" i="1"/>
  <c r="AF1000" i="1"/>
  <c r="AF1218" i="1"/>
  <c r="AF1024" i="1"/>
  <c r="AF973" i="1"/>
  <c r="AF948" i="1"/>
  <c r="AF967" i="1"/>
  <c r="AF875" i="1"/>
  <c r="AF850" i="1"/>
  <c r="AF764" i="1"/>
  <c r="AF883" i="1"/>
  <c r="AF693" i="1"/>
  <c r="AF730" i="1"/>
  <c r="AF2494" i="1"/>
  <c r="AF2351" i="1"/>
  <c r="AF1102" i="1"/>
  <c r="AF2531" i="1"/>
  <c r="AF2293" i="1"/>
  <c r="AF720" i="1"/>
  <c r="AF1065" i="1"/>
  <c r="AF1479" i="1"/>
  <c r="AF1240" i="1"/>
  <c r="AF1174" i="1"/>
  <c r="AF1718" i="1"/>
  <c r="AF1521" i="1"/>
  <c r="AF1089" i="1"/>
  <c r="AF1162" i="1"/>
  <c r="AF1491" i="1"/>
  <c r="AF2639" i="1"/>
  <c r="AF2353" i="1"/>
  <c r="AF1103" i="1"/>
  <c r="AF699" i="1"/>
  <c r="AF1886" i="1"/>
  <c r="AF1508" i="1"/>
  <c r="AF2069" i="1"/>
  <c r="AF1269" i="1"/>
  <c r="AF1209" i="1"/>
  <c r="AF929" i="1"/>
  <c r="AF1192" i="1"/>
  <c r="AF1069" i="1"/>
  <c r="AF1741" i="1"/>
  <c r="AF908" i="1"/>
  <c r="AF1079" i="1"/>
  <c r="AF932" i="1"/>
  <c r="AF909" i="1"/>
  <c r="AF933" i="1"/>
  <c r="AF1432" i="1"/>
  <c r="AF1190" i="1"/>
  <c r="AF993" i="1"/>
  <c r="AF1304" i="1"/>
  <c r="AF1840" i="1"/>
  <c r="AF1399" i="1"/>
  <c r="AF1002" i="1"/>
  <c r="AF1338" i="1"/>
  <c r="AF2492" i="1"/>
  <c r="AF1458" i="1"/>
  <c r="AF1289" i="1"/>
  <c r="AF1792" i="1"/>
  <c r="AF2298" i="1"/>
  <c r="AF1712" i="1"/>
  <c r="AF951" i="1"/>
  <c r="AF827" i="1"/>
  <c r="AF1358" i="1"/>
  <c r="AF1250" i="1"/>
  <c r="AF953" i="1"/>
  <c r="AF1981" i="1"/>
  <c r="AF824" i="1"/>
  <c r="AF1476" i="1"/>
  <c r="AF1390" i="1"/>
  <c r="AF1513" i="1"/>
  <c r="AF1957" i="1"/>
  <c r="AF1800" i="1"/>
  <c r="AF1296" i="1"/>
  <c r="AF1605" i="1"/>
  <c r="AF1844" i="1"/>
  <c r="AF2073" i="1"/>
  <c r="AF2360" i="1"/>
  <c r="AF1182" i="1"/>
  <c r="AF1920" i="1"/>
  <c r="AF2621" i="1"/>
  <c r="AF1398" i="1"/>
  <c r="AF1822" i="1"/>
  <c r="AF2523" i="1"/>
  <c r="AF754" i="1"/>
  <c r="AF1326" i="1"/>
  <c r="AF1337" i="1"/>
  <c r="AF2220" i="1"/>
  <c r="AF2188" i="1"/>
  <c r="AF766" i="1"/>
  <c r="AF1950" i="1"/>
  <c r="AF2448" i="1"/>
  <c r="AF1158" i="1"/>
  <c r="AF1367" i="1"/>
  <c r="AF1572" i="1"/>
  <c r="AF713" i="1"/>
  <c r="AF1341" i="1"/>
  <c r="AF1490" i="1"/>
  <c r="AF1735" i="1"/>
  <c r="AF2340" i="1"/>
  <c r="AF2558" i="1"/>
  <c r="AF2583" i="1"/>
  <c r="AF2112" i="1"/>
  <c r="AF690" i="1"/>
  <c r="AF828" i="1"/>
  <c r="AF1459" i="1"/>
  <c r="AF1847" i="1"/>
  <c r="AF2108" i="1"/>
  <c r="AF2412" i="1"/>
  <c r="AF1123" i="1"/>
  <c r="AF1200" i="1"/>
  <c r="AF2172" i="1"/>
  <c r="AF2361" i="1"/>
  <c r="AF2636" i="1"/>
  <c r="AF2164" i="1"/>
  <c r="AF2553" i="1"/>
  <c r="AF1864" i="1"/>
  <c r="AF2385" i="1"/>
  <c r="AF2642" i="1"/>
  <c r="AF2308" i="1"/>
  <c r="AF2213" i="1"/>
  <c r="AF2028" i="1"/>
  <c r="AF2467" i="1"/>
  <c r="AF2611" i="1"/>
  <c r="AF2326" i="1"/>
  <c r="AF1939" i="1"/>
  <c r="AF2127" i="1"/>
  <c r="AF2380" i="1"/>
  <c r="AF2142" i="1"/>
  <c r="AF1962" i="1"/>
  <c r="AF1754" i="1"/>
  <c r="AF2041" i="1"/>
  <c r="AF1663" i="1"/>
  <c r="AF1683" i="1"/>
  <c r="AF1509" i="1"/>
  <c r="AF980" i="1"/>
  <c r="AF1439" i="1"/>
  <c r="AF1493" i="1"/>
  <c r="AF1277" i="1"/>
  <c r="AF1237" i="1"/>
  <c r="AF1201" i="1"/>
  <c r="AF1264" i="1"/>
  <c r="AF1205" i="1"/>
  <c r="AF979" i="1"/>
  <c r="AF959" i="1"/>
  <c r="AF869" i="1"/>
  <c r="AF949" i="1"/>
  <c r="AF818" i="1"/>
  <c r="AF821" i="1"/>
  <c r="AF907" i="1"/>
  <c r="AF792" i="1"/>
  <c r="AF731" i="1"/>
  <c r="AF811" i="1"/>
  <c r="AF2180" i="1"/>
  <c r="AF964" i="1"/>
  <c r="AF1502" i="1"/>
  <c r="AF2284" i="1"/>
  <c r="AF1331" i="1"/>
  <c r="AF686" i="1"/>
  <c r="AF2217" i="1"/>
  <c r="AF1516" i="1"/>
  <c r="AF2138" i="1"/>
  <c r="AH2121" i="1"/>
  <c r="AF2121" i="1"/>
  <c r="AF2649" i="1"/>
  <c r="AF1965" i="1"/>
  <c r="AF2289" i="1"/>
  <c r="AI1951" i="1" l="1"/>
  <c r="AI1561" i="1"/>
  <c r="AI739" i="1"/>
  <c r="AI1019" i="1"/>
  <c r="AI1135" i="1"/>
  <c r="AI2238" i="1"/>
  <c r="AI1177" i="1"/>
  <c r="AI2005" i="1"/>
  <c r="AI991" i="1"/>
  <c r="AI1609" i="1"/>
  <c r="AI2058" i="1"/>
  <c r="AI932" i="1"/>
  <c r="AI2536" i="1"/>
  <c r="AI943" i="1"/>
  <c r="AI1899" i="1"/>
  <c r="AI2133" i="1"/>
  <c r="AI1526" i="1"/>
  <c r="AI1343" i="1"/>
  <c r="AI1036" i="1"/>
  <c r="AI1149" i="1"/>
  <c r="AI798" i="1"/>
  <c r="AI793" i="1"/>
  <c r="AI1751" i="1"/>
  <c r="AI2361" i="1"/>
  <c r="AI846" i="1"/>
  <c r="AI2495" i="1"/>
  <c r="AI835" i="1"/>
  <c r="AI2293" i="1"/>
  <c r="AI2660" i="1"/>
  <c r="AI1350" i="1"/>
  <c r="AI1983" i="1"/>
  <c r="AI2328" i="1"/>
  <c r="AI1274" i="1"/>
  <c r="AI1161" i="1"/>
  <c r="AI1196" i="1"/>
  <c r="AI2382" i="1"/>
  <c r="AI1568" i="1"/>
  <c r="AI2537" i="1"/>
  <c r="AI1092" i="1"/>
  <c r="AI1215" i="1"/>
  <c r="AI1859" i="1"/>
  <c r="AI1100" i="1"/>
  <c r="AI2257" i="1"/>
  <c r="AI870" i="1"/>
  <c r="AI2659" i="1"/>
  <c r="AI1682" i="1"/>
  <c r="AI1642" i="1"/>
  <c r="AI1420" i="1"/>
  <c r="AI895" i="1"/>
  <c r="AI917" i="1"/>
  <c r="AI787" i="1"/>
  <c r="AI974" i="1"/>
  <c r="AI1822" i="1"/>
  <c r="AI2348" i="1"/>
  <c r="AI1467" i="1"/>
  <c r="AI2636" i="1"/>
  <c r="AI718" i="1"/>
  <c r="AI725" i="1"/>
  <c r="AI2567" i="1"/>
  <c r="AI812" i="1"/>
  <c r="AI1994" i="1"/>
  <c r="AI2594" i="1"/>
  <c r="AI2550" i="1"/>
  <c r="AI1816" i="1"/>
  <c r="AI948" i="1"/>
  <c r="AI1252" i="1"/>
  <c r="AI1460" i="1"/>
  <c r="AI1666" i="1"/>
  <c r="AI697" i="1"/>
  <c r="AI912" i="1"/>
  <c r="AI1290" i="1"/>
  <c r="AI1776" i="1"/>
  <c r="AI1190" i="1"/>
  <c r="AI2091" i="1"/>
  <c r="AI861" i="1"/>
  <c r="AI2633" i="1"/>
  <c r="AI1978" i="1"/>
  <c r="AI1111" i="1"/>
  <c r="AI1400" i="1"/>
  <c r="AI811" i="1"/>
  <c r="AI1109" i="1"/>
  <c r="AI962" i="1"/>
  <c r="AI1192" i="1"/>
  <c r="AI2232" i="1"/>
  <c r="AI2033" i="1"/>
  <c r="AI707" i="1"/>
  <c r="AI2321" i="1"/>
  <c r="AI836" i="1"/>
  <c r="AI878" i="1"/>
  <c r="AI700" i="1"/>
  <c r="AI1101" i="1"/>
  <c r="AI1935" i="1"/>
  <c r="AI1881" i="1"/>
  <c r="AI2300" i="1"/>
  <c r="AI1807" i="1"/>
  <c r="AI694" i="1"/>
  <c r="AI922" i="1"/>
  <c r="AI1607" i="1"/>
  <c r="AI1921" i="1"/>
  <c r="AI2226" i="1"/>
  <c r="AI905" i="1"/>
  <c r="AI955" i="1"/>
  <c r="AI1484" i="1"/>
  <c r="AI2519" i="1"/>
  <c r="AI768" i="1"/>
  <c r="AI734" i="1"/>
  <c r="AI2137" i="1"/>
  <c r="AI2265" i="1"/>
  <c r="AI1612" i="1"/>
  <c r="AI1224" i="1"/>
  <c r="AI740" i="1"/>
  <c r="AI1243" i="1"/>
  <c r="AI939" i="1"/>
  <c r="AI1297" i="1"/>
  <c r="AI1977" i="1"/>
  <c r="AI2435" i="1"/>
  <c r="AI672" i="1"/>
  <c r="AI2580" i="1"/>
  <c r="AI1028" i="1"/>
  <c r="AI886" i="1"/>
  <c r="AI1147" i="1"/>
  <c r="AI934" i="1"/>
  <c r="AI1432" i="1"/>
  <c r="AI1414" i="1"/>
  <c r="AI1342" i="1"/>
  <c r="AI1146" i="1"/>
  <c r="AI2503" i="1"/>
  <c r="AI1123" i="1"/>
  <c r="AI810" i="1"/>
  <c r="AI753" i="1"/>
  <c r="AI994" i="1"/>
  <c r="AI2334" i="1"/>
  <c r="AI2457" i="1"/>
  <c r="AI1291" i="1"/>
  <c r="AI1946" i="1"/>
  <c r="AI1254" i="1"/>
  <c r="AI1964" i="1"/>
  <c r="AI831" i="1"/>
  <c r="AI1841" i="1"/>
  <c r="AI966" i="1"/>
  <c r="AI1159" i="1"/>
  <c r="AI1230" i="1"/>
  <c r="AI705" i="1"/>
  <c r="AI1119" i="1"/>
  <c r="AI686" i="1"/>
  <c r="AI2469" i="1"/>
  <c r="AI1651" i="1"/>
  <c r="AI683" i="1"/>
  <c r="AI868" i="1"/>
  <c r="AI1517" i="1"/>
  <c r="AI1799" i="1"/>
  <c r="AI1226" i="1"/>
  <c r="AI806" i="1"/>
  <c r="AI1389" i="1"/>
  <c r="AI2228" i="1"/>
  <c r="AI2465" i="1"/>
  <c r="AI784" i="1"/>
  <c r="AI1070" i="1"/>
  <c r="AI2671" i="1"/>
  <c r="AI1962" i="1"/>
  <c r="AI2140" i="1"/>
  <c r="AI1397" i="1"/>
  <c r="AI802" i="1"/>
  <c r="AI1072" i="1"/>
  <c r="AI958" i="1"/>
  <c r="AI1288" i="1"/>
  <c r="AI1911" i="1"/>
  <c r="AI2462" i="1"/>
  <c r="AI864" i="1"/>
  <c r="AI847" i="1"/>
  <c r="AI1522" i="1"/>
  <c r="AI815" i="1"/>
  <c r="AI1415" i="1"/>
  <c r="AI1576" i="1"/>
  <c r="AI2296" i="1"/>
  <c r="AI1535" i="1"/>
  <c r="AI1214" i="1"/>
  <c r="AI2415" i="1"/>
  <c r="AI1066" i="1"/>
  <c r="AI890" i="1"/>
  <c r="AI782" i="1"/>
  <c r="AI1480" i="1"/>
  <c r="AI1931" i="1"/>
  <c r="AI2556" i="1"/>
  <c r="AI2248" i="1"/>
  <c r="AI1687" i="1"/>
  <c r="AI1489" i="1"/>
  <c r="AI1880" i="1"/>
  <c r="AI785" i="1"/>
  <c r="AI2640" i="1"/>
  <c r="AI1377" i="1"/>
  <c r="AI737" i="1"/>
  <c r="AI1549" i="1"/>
  <c r="AI767" i="1"/>
  <c r="AI998" i="1"/>
  <c r="AI1384" i="1"/>
  <c r="AI1509" i="1"/>
  <c r="AI1845" i="1"/>
  <c r="AI1663" i="1"/>
  <c r="AI1876" i="1"/>
  <c r="AI1656" i="1"/>
  <c r="AI781" i="1"/>
  <c r="AI1627" i="1"/>
  <c r="AI2150" i="1"/>
  <c r="AI1793" i="1"/>
  <c r="AI2367" i="1"/>
  <c r="AI2093" i="1"/>
  <c r="AI1787" i="1"/>
  <c r="AI2369" i="1"/>
  <c r="AI2307" i="1"/>
  <c r="AI1658" i="1"/>
  <c r="AI1394" i="1"/>
  <c r="AI2581" i="1"/>
  <c r="AI1369" i="1"/>
  <c r="AI2072" i="1"/>
  <c r="AI2655" i="1"/>
  <c r="AI2371" i="1"/>
  <c r="AI1616" i="1"/>
  <c r="AI2014" i="1"/>
  <c r="AI1837" i="1"/>
  <c r="AI1864" i="1"/>
  <c r="AI2258" i="1"/>
  <c r="AI1756" i="1"/>
  <c r="AI839" i="1"/>
  <c r="AI875" i="1"/>
  <c r="AI1309" i="1"/>
  <c r="AI2010" i="1"/>
  <c r="AI1160" i="1"/>
  <c r="AI1867" i="1"/>
  <c r="AI677" i="1"/>
  <c r="AI813" i="1"/>
  <c r="AI869" i="1"/>
  <c r="AI1013" i="1"/>
  <c r="AI1976" i="1"/>
  <c r="AI2095" i="1"/>
  <c r="AI997" i="1"/>
  <c r="AI1217" i="1"/>
  <c r="AI2177" i="1"/>
  <c r="AI2025" i="1"/>
  <c r="AI1894" i="1"/>
  <c r="AI1335" i="1"/>
  <c r="AI1441" i="1"/>
  <c r="AI1433" i="1"/>
  <c r="AI723" i="1"/>
  <c r="AI855" i="1"/>
  <c r="AI1532" i="1"/>
  <c r="AI2181" i="1"/>
  <c r="AI2453" i="1"/>
  <c r="AI872" i="1"/>
  <c r="AI1168" i="1"/>
  <c r="AI2341" i="1"/>
  <c r="AI2345" i="1"/>
  <c r="AI1641" i="1"/>
  <c r="AI820" i="1"/>
  <c r="AI716" i="1"/>
  <c r="AI983" i="1"/>
  <c r="AI2121" i="1"/>
  <c r="AI1463" i="1"/>
  <c r="AI2304" i="1"/>
  <c r="AI674" i="1"/>
  <c r="AI816" i="1"/>
  <c r="AI1007" i="1"/>
  <c r="AI1278" i="1"/>
  <c r="AI2243" i="1"/>
  <c r="AI2593" i="1"/>
  <c r="AI1293" i="1"/>
  <c r="AI1086" i="1"/>
  <c r="AI2064" i="1"/>
  <c r="AI1654" i="1"/>
  <c r="AI1506" i="1"/>
  <c r="AI1142" i="1"/>
  <c r="AI2525" i="1"/>
  <c r="AI1529" i="1"/>
  <c r="AI728" i="1"/>
  <c r="AI1128" i="1"/>
  <c r="AI1647" i="1"/>
  <c r="AI1970" i="1"/>
  <c r="AI698" i="1"/>
  <c r="AI1201" i="1"/>
  <c r="AI827" i="1"/>
  <c r="AI1038" i="1"/>
  <c r="AI711" i="1"/>
  <c r="AI1053" i="1"/>
  <c r="AI833" i="1"/>
  <c r="AI2312" i="1"/>
  <c r="AI965" i="1"/>
  <c r="AI1001" i="1"/>
  <c r="AI1659" i="1"/>
  <c r="AI2353" i="1"/>
  <c r="AI930" i="1"/>
  <c r="AI2100" i="1"/>
  <c r="AI727" i="1"/>
  <c r="AI794" i="1"/>
  <c r="AI1098" i="1"/>
  <c r="AI1163" i="1"/>
  <c r="AI913" i="1"/>
  <c r="AI2557" i="1"/>
  <c r="AI1740" i="1"/>
  <c r="AI1525" i="1"/>
  <c r="AI2511" i="1"/>
  <c r="AI1545" i="1"/>
  <c r="AI1308" i="1"/>
  <c r="AI1133" i="1"/>
  <c r="AI788" i="1"/>
  <c r="AI2013" i="1"/>
  <c r="AI693" i="1"/>
  <c r="AI844" i="1"/>
  <c r="AI1665" i="1"/>
  <c r="AI1904" i="1"/>
  <c r="AI980" i="1"/>
  <c r="AI1289" i="1"/>
  <c r="AI826" i="1"/>
  <c r="AI1457" i="1"/>
  <c r="AI775" i="1"/>
  <c r="AI1367" i="1"/>
  <c r="AI1006" i="1"/>
  <c r="AI2015" i="1"/>
  <c r="AI761" i="1"/>
  <c r="AI695" i="1"/>
  <c r="AI1595" i="1"/>
  <c r="AI736" i="1"/>
  <c r="AI954" i="1"/>
  <c r="AI749" i="1"/>
  <c r="AI937" i="1"/>
  <c r="AI990" i="1"/>
  <c r="AI1669" i="1"/>
  <c r="AI2433" i="1"/>
  <c r="AI699" i="1"/>
  <c r="AI866" i="1"/>
  <c r="AI1585" i="1"/>
  <c r="AI1849" i="1"/>
  <c r="AI926" i="1"/>
  <c r="AI863" i="1"/>
  <c r="AI1405" i="1"/>
  <c r="AI1199" i="1"/>
  <c r="AI797" i="1"/>
  <c r="AI2642" i="1"/>
  <c r="AI1231" i="1"/>
  <c r="AI1273" i="1"/>
  <c r="AI1474" i="1"/>
  <c r="AI2266" i="1"/>
  <c r="AI1129" i="1"/>
  <c r="AI2136" i="1"/>
  <c r="AI925" i="1"/>
  <c r="AI1152" i="1"/>
  <c r="AI1391" i="1"/>
  <c r="AI1701" i="1"/>
  <c r="AI860" i="1"/>
  <c r="AI2003" i="1"/>
  <c r="AI2392" i="1"/>
  <c r="AI1521" i="1"/>
  <c r="AI1253" i="1"/>
  <c r="AI1176" i="1"/>
  <c r="AI1002" i="1"/>
  <c r="AI1232" i="1"/>
  <c r="AI714" i="1"/>
  <c r="AI1140" i="1"/>
  <c r="AI1922" i="1"/>
  <c r="AI2267" i="1"/>
  <c r="AI1419" i="1"/>
  <c r="AI1305" i="1"/>
  <c r="AI1203" i="1"/>
  <c r="AI1078" i="1"/>
  <c r="AI1271" i="1"/>
  <c r="AI2370" i="1"/>
  <c r="AI1054" i="1"/>
  <c r="AI2391" i="1"/>
  <c r="AI1348" i="1"/>
  <c r="AI1065" i="1"/>
  <c r="AI1774" i="1"/>
  <c r="AI2568" i="1"/>
  <c r="AI1421" i="1"/>
  <c r="AI2043" i="1"/>
  <c r="AI1043" i="1"/>
  <c r="AI949" i="1"/>
  <c r="AI1546" i="1"/>
  <c r="AI2452" i="1"/>
  <c r="AI1003" i="1"/>
  <c r="AI2352" i="1"/>
  <c r="AI2164" i="1"/>
  <c r="AI1292" i="1"/>
  <c r="AI1332" i="1"/>
  <c r="AI1270" i="1"/>
  <c r="AI950" i="1"/>
  <c r="AI1817" i="1"/>
  <c r="AI687" i="1"/>
  <c r="AI1075" i="1"/>
  <c r="AI1364" i="1"/>
  <c r="AI2420" i="1"/>
  <c r="AI691" i="1"/>
  <c r="AI1910" i="1"/>
  <c r="AI2400" i="1"/>
  <c r="AI1798" i="1"/>
  <c r="AI1453" i="1"/>
  <c r="AI1743" i="1"/>
  <c r="AI1096" i="1"/>
  <c r="AI2535" i="1"/>
  <c r="AI1162" i="1"/>
  <c r="AI919" i="1"/>
  <c r="AI1893" i="1"/>
  <c r="AI1268" i="1"/>
  <c r="AI1896" i="1"/>
  <c r="AI971" i="1"/>
  <c r="AI1601" i="1"/>
  <c r="AI1781" i="1"/>
  <c r="AI2197" i="1"/>
  <c r="AI977" i="1"/>
  <c r="AI2244" i="1"/>
  <c r="AI1848" i="1"/>
  <c r="AI1872" i="1"/>
  <c r="AI1668" i="1"/>
  <c r="AI1337" i="1"/>
  <c r="AI964" i="1"/>
  <c r="AI735" i="1"/>
  <c r="AI1169" i="1"/>
  <c r="AI1674" i="1"/>
  <c r="AI2246" i="1"/>
  <c r="AI978" i="1"/>
  <c r="AI2298" i="1"/>
  <c r="AI1802" i="1"/>
  <c r="AI1536" i="1"/>
  <c r="AI2434" i="1"/>
  <c r="AI1958" i="1"/>
  <c r="AI1021" i="1"/>
  <c r="AI1164" i="1"/>
  <c r="AI1416" i="1"/>
  <c r="AI1777" i="1"/>
  <c r="AI1744" i="1"/>
  <c r="AI1800" i="1"/>
  <c r="AI1009" i="1"/>
  <c r="AI2141" i="1"/>
  <c r="AI915" i="1"/>
  <c r="AI902" i="1"/>
  <c r="AI1236" i="1"/>
  <c r="AI2144" i="1"/>
  <c r="AI938" i="1"/>
  <c r="AI1357" i="1"/>
  <c r="AI1439" i="1"/>
  <c r="AI2479" i="1"/>
  <c r="AI1130" i="1"/>
  <c r="AI1534" i="1"/>
  <c r="AI1261" i="1"/>
  <c r="AI685" i="1"/>
  <c r="AI970" i="1"/>
  <c r="AI1386" i="1"/>
  <c r="AI1965" i="1"/>
  <c r="AI2310" i="1"/>
  <c r="AI2472" i="1"/>
  <c r="AI1949" i="1"/>
  <c r="AI1615" i="1"/>
  <c r="AI1325" i="1"/>
  <c r="AI2268" i="1"/>
  <c r="AI2280" i="1"/>
  <c r="AI2432" i="1"/>
  <c r="AI2290" i="1"/>
  <c r="AI2610" i="1"/>
  <c r="AI2669" i="1"/>
  <c r="AI2105" i="1"/>
  <c r="AI1475" i="1"/>
  <c r="AI1602" i="1"/>
  <c r="AI750" i="1"/>
  <c r="AI1462" i="1"/>
  <c r="AI2009" i="1"/>
  <c r="AI992" i="1"/>
  <c r="AI1879" i="1"/>
  <c r="AI1008" i="1"/>
  <c r="AI719" i="1"/>
  <c r="AI1131" i="1"/>
  <c r="AI1115" i="1"/>
  <c r="AI2034" i="1"/>
  <c r="AI865" i="1"/>
  <c r="AI1093" i="1"/>
  <c r="AI1379" i="1"/>
  <c r="AI1819" i="1"/>
  <c r="AI2521" i="1"/>
  <c r="AI989" i="1"/>
  <c r="AI1934" i="1"/>
  <c r="AI743" i="1"/>
  <c r="AI1044" i="1"/>
  <c r="AI1324" i="1"/>
  <c r="AI1219" i="1"/>
  <c r="AI1834" i="1"/>
  <c r="AI1915" i="1"/>
  <c r="AI2552" i="1"/>
  <c r="AI1368" i="1"/>
  <c r="AI1675" i="1"/>
  <c r="AI1179" i="1"/>
  <c r="AI1971" i="1"/>
  <c r="AI2041" i="1"/>
  <c r="AI2332" i="1"/>
  <c r="AI2426" i="1"/>
  <c r="AI2431" i="1"/>
  <c r="AI1378" i="1"/>
  <c r="AI823" i="1"/>
  <c r="AI1572" i="1"/>
  <c r="AI982" i="1"/>
  <c r="AI748" i="1"/>
  <c r="AI1034" i="1"/>
  <c r="AI2551" i="1"/>
  <c r="AI1121" i="1"/>
  <c r="AI755" i="1"/>
  <c r="AI972" i="1"/>
  <c r="AI1032" i="1"/>
  <c r="AI2356" i="1"/>
  <c r="AI975" i="1"/>
  <c r="AI1063" i="1"/>
  <c r="AI1698" i="1"/>
  <c r="AI1249" i="1"/>
  <c r="AI2168" i="1"/>
  <c r="AI1345" i="1"/>
  <c r="AI1779" i="1"/>
  <c r="AI708" i="1"/>
  <c r="AI981" i="1"/>
  <c r="AI1136" i="1"/>
  <c r="AI1385" i="1"/>
  <c r="AI1959" i="1"/>
  <c r="AI1528" i="1"/>
  <c r="AI2316" i="1"/>
  <c r="AI1811" i="1"/>
  <c r="AI1844" i="1"/>
  <c r="AI1272" i="1"/>
  <c r="AI2119" i="1"/>
  <c r="AI2424" i="1"/>
  <c r="AI2438" i="1"/>
  <c r="AI2270" i="1"/>
  <c r="AI1541" i="1"/>
  <c r="AI2639" i="1"/>
  <c r="AI2096" i="1"/>
  <c r="AI1540" i="1"/>
  <c r="AI1250" i="1"/>
  <c r="AI2214" i="1"/>
  <c r="AI2404" i="1"/>
  <c r="AI2475" i="1"/>
  <c r="AI2527" i="1"/>
  <c r="AI2528" i="1"/>
  <c r="AI2408" i="1"/>
  <c r="AI2158" i="1"/>
  <c r="AI1455" i="1"/>
  <c r="AI1319" i="1"/>
  <c r="AI1012" i="1"/>
  <c r="AI2252" i="1"/>
  <c r="AI2534" i="1"/>
  <c r="AI746" i="1"/>
  <c r="AI976" i="1"/>
  <c r="AI1366" i="1"/>
  <c r="AI1679" i="1"/>
  <c r="AI1426" i="1"/>
  <c r="AI2486" i="1"/>
  <c r="AI1422" i="1"/>
  <c r="AI2459" i="1"/>
  <c r="AI2395" i="1"/>
  <c r="AI843" i="1"/>
  <c r="AI2024" i="1"/>
  <c r="AI2160" i="1"/>
  <c r="AI2664" i="1"/>
  <c r="AI2020" i="1"/>
  <c r="AI744" i="1"/>
  <c r="AI969" i="1"/>
  <c r="AI1234" i="1"/>
  <c r="AI1862" i="1"/>
  <c r="AI681" i="1"/>
  <c r="AI858" i="1"/>
  <c r="AI1071" i="1"/>
  <c r="AI1275" i="1"/>
  <c r="AI1979" i="1"/>
  <c r="AI2515" i="1"/>
  <c r="AI2520" i="1"/>
  <c r="AI1865" i="1"/>
  <c r="AI1913" i="1"/>
  <c r="AI1514" i="1"/>
  <c r="AI1550" i="1"/>
  <c r="AI2155" i="1"/>
  <c r="AI2670" i="1"/>
  <c r="AI1948" i="1"/>
  <c r="AI1778" i="1"/>
  <c r="AI1618" i="1"/>
  <c r="AI1399" i="1"/>
  <c r="AI1737" i="1"/>
  <c r="AI1330" i="1"/>
  <c r="AI1505" i="1"/>
  <c r="AI881" i="1"/>
  <c r="AI929" i="1"/>
  <c r="AI2344" i="1"/>
  <c r="AI1052" i="1"/>
  <c r="AI786" i="1"/>
  <c r="AI862" i="1"/>
  <c r="AI1473" i="1"/>
  <c r="AI2220" i="1"/>
  <c r="AI1010" i="1"/>
  <c r="AI1263" i="1"/>
  <c r="AI1383" i="1"/>
  <c r="AI1993" i="1"/>
  <c r="AI1661" i="1"/>
  <c r="AI1496" i="1"/>
  <c r="AI731" i="1"/>
  <c r="AI1064" i="1"/>
  <c r="AI722" i="1"/>
  <c r="AI961" i="1"/>
  <c r="AI1042" i="1"/>
  <c r="AI2224" i="1"/>
  <c r="AI1773" i="1"/>
  <c r="AI2083" i="1"/>
  <c r="AI2059" i="1"/>
  <c r="AI1216" i="1"/>
  <c r="AI1294" i="1"/>
  <c r="AI2399" i="1"/>
  <c r="AI2192" i="1"/>
  <c r="AI2506" i="1"/>
  <c r="AI2398" i="1"/>
  <c r="AI2188" i="1"/>
  <c r="AI1823" i="1"/>
  <c r="AI1752" i="1"/>
  <c r="AI1461" i="1"/>
  <c r="AI1488" i="1"/>
  <c r="AI2358" i="1"/>
  <c r="AI1903" i="1"/>
  <c r="AI1074" i="1"/>
  <c r="AI1409" i="1"/>
  <c r="AI985" i="1"/>
  <c r="AI738" i="1"/>
  <c r="AI1269" i="1"/>
  <c r="AI893" i="1"/>
  <c r="AI993" i="1"/>
  <c r="AI1619" i="1"/>
  <c r="AI1852" i="1"/>
  <c r="AI1223" i="1"/>
  <c r="AI1316" i="1"/>
  <c r="AI2006" i="1"/>
  <c r="AI2242" i="1"/>
  <c r="AI2339" i="1"/>
  <c r="AI2411" i="1"/>
  <c r="AI763" i="1"/>
  <c r="AI790" i="1"/>
  <c r="AI678" i="1"/>
  <c r="AI947" i="1"/>
  <c r="AI1210" i="1"/>
  <c r="AI2288" i="1"/>
  <c r="AI1883" i="1"/>
  <c r="AI2026" i="1"/>
  <c r="AI1660" i="1"/>
  <c r="AI1062" i="1"/>
  <c r="AI1912" i="1"/>
  <c r="AI1741" i="1"/>
  <c r="AI2292" i="1"/>
  <c r="AI2060" i="1"/>
  <c r="AI2667" i="1"/>
  <c r="AI2129" i="1"/>
  <c r="AI2082" i="1"/>
  <c r="AI1708" i="1"/>
  <c r="AI1482" i="1"/>
  <c r="AI1257" i="1"/>
  <c r="AI1892" i="1"/>
  <c r="AI2429" i="1"/>
  <c r="AI1472" i="1"/>
  <c r="AI2179" i="1"/>
  <c r="AI1322" i="1"/>
  <c r="AI1478" i="1"/>
  <c r="AI1648" i="1"/>
  <c r="AI2146" i="1"/>
  <c r="AI1110" i="1"/>
  <c r="AI1625" i="1"/>
  <c r="AI1897" i="1"/>
  <c r="AI2492" i="1"/>
  <c r="AI856" i="1"/>
  <c r="AI916" i="1"/>
  <c r="AI1082" i="1"/>
  <c r="AI1690" i="1"/>
  <c r="AI2340" i="1"/>
  <c r="AI2588" i="1"/>
  <c r="AI2087" i="1"/>
  <c r="AI2390" i="1"/>
  <c r="AI1739" i="1"/>
  <c r="AI1795" i="1"/>
  <c r="AI1015" i="1"/>
  <c r="AI1011" i="1"/>
  <c r="AI690" i="1"/>
  <c r="AI1103" i="1"/>
  <c r="AI898" i="1"/>
  <c r="AI1780" i="1"/>
  <c r="AI2308" i="1"/>
  <c r="AI2143" i="1"/>
  <c r="AI1738" i="1"/>
  <c r="AI1629" i="1"/>
  <c r="AI2585" i="1"/>
  <c r="AI732" i="1"/>
  <c r="AI2591" i="1"/>
  <c r="AI819" i="1"/>
  <c r="AI1144" i="1"/>
  <c r="AI756" i="1"/>
  <c r="AI1287" i="1"/>
  <c r="AI1443" i="1"/>
  <c r="AI1727" i="1"/>
  <c r="AI2054" i="1"/>
  <c r="AI2221" i="1"/>
  <c r="AI1724" i="1"/>
  <c r="AI1206" i="1"/>
  <c r="AI920" i="1"/>
  <c r="AI1826" i="1"/>
  <c r="AI2028" i="1"/>
  <c r="AI2538" i="1"/>
  <c r="AI2219" i="1"/>
  <c r="AI1762" i="1"/>
  <c r="AI2052" i="1"/>
  <c r="AI1878" i="1"/>
  <c r="AI1538" i="1"/>
  <c r="AI1166" i="1"/>
  <c r="AI2030" i="1"/>
  <c r="AI2449" i="1"/>
  <c r="AI2275" i="1"/>
  <c r="AI2130" i="1"/>
  <c r="AI2315" i="1"/>
  <c r="AI1628" i="1"/>
  <c r="AI2394" i="1"/>
  <c r="AI1207" i="1"/>
  <c r="AI1301" i="1"/>
  <c r="AI764" i="1"/>
  <c r="AI891" i="1"/>
  <c r="AI803" i="1"/>
  <c r="AI908" i="1"/>
  <c r="AI1427" i="1"/>
  <c r="AI1513" i="1"/>
  <c r="AI2380" i="1"/>
  <c r="AI701" i="1"/>
  <c r="AI1863" i="1"/>
  <c r="AI2421" i="1"/>
  <c r="AI921" i="1"/>
  <c r="AI2393" i="1"/>
  <c r="AI884" i="1"/>
  <c r="AI1589" i="1"/>
  <c r="AI817" i="1"/>
  <c r="AI1451" i="1"/>
  <c r="AI1504" i="1"/>
  <c r="AI2485" i="1"/>
  <c r="AI2437" i="1"/>
  <c r="AI2035" i="1"/>
  <c r="AI1471" i="1"/>
  <c r="AI1516" i="1"/>
  <c r="AI2259" i="1"/>
  <c r="AI2208" i="1"/>
  <c r="AI2364" i="1"/>
  <c r="AI2176" i="1"/>
  <c r="AI2385" i="1"/>
  <c r="AI2413" i="1"/>
  <c r="AI2167" i="1"/>
  <c r="AI1986" i="1"/>
  <c r="AI1620" i="1"/>
  <c r="AI1717" i="1"/>
  <c r="AI849" i="1"/>
  <c r="AI1792" i="1"/>
  <c r="AI692" i="1"/>
  <c r="AI1354" i="1"/>
  <c r="AI702" i="1"/>
  <c r="AI845" i="1"/>
  <c r="AI1061" i="1"/>
  <c r="AI1982" i="1"/>
  <c r="AI2120" i="1"/>
  <c r="AI717" i="1"/>
  <c r="AI745" i="1"/>
  <c r="AI2202" i="1"/>
  <c r="AI834" i="1"/>
  <c r="AI852" i="1"/>
  <c r="AI2617" i="1"/>
  <c r="AI675" i="1"/>
  <c r="AI1548" i="1"/>
  <c r="AI762" i="1"/>
  <c r="AI825" i="1"/>
  <c r="AI1551" i="1"/>
  <c r="AI2569" i="1"/>
  <c r="AI2117" i="1"/>
  <c r="AI2203" i="1"/>
  <c r="AI1764" i="1"/>
  <c r="AI1712" i="1"/>
  <c r="AI1188" i="1"/>
  <c r="AI2305" i="1"/>
  <c r="AI2502" i="1"/>
  <c r="AI2154" i="1"/>
  <c r="AI2016" i="1"/>
  <c r="AI2051" i="1"/>
  <c r="AI2570" i="1"/>
  <c r="AI1677" i="1"/>
  <c r="AI1704" i="1"/>
  <c r="AI2254" i="1"/>
  <c r="AI713" i="1"/>
  <c r="AI1067" i="1"/>
  <c r="AI1991" i="1"/>
  <c r="AI1390" i="1"/>
  <c r="AI1276" i="1"/>
  <c r="AI772" i="1"/>
  <c r="AI1022" i="1"/>
  <c r="AI1105" i="1"/>
  <c r="AI1633" i="1"/>
  <c r="AI741" i="1"/>
  <c r="AI888" i="1"/>
  <c r="AI821" i="1"/>
  <c r="AI1829" i="1"/>
  <c r="AI1004" i="1"/>
  <c r="AI747" i="1"/>
  <c r="AI896" i="1"/>
  <c r="AI832" i="1"/>
  <c r="AI1060" i="1"/>
  <c r="AI1183" i="1"/>
  <c r="AI2456" i="1"/>
  <c r="AI2278" i="1"/>
  <c r="AI2152" i="1"/>
  <c r="AI2032" i="1"/>
  <c r="AI1283" i="1"/>
  <c r="AI1565" i="1"/>
  <c r="AI1833" i="1"/>
  <c r="AI2272" i="1"/>
  <c r="AI2216" i="1"/>
  <c r="AI1055" i="1"/>
  <c r="AI2247" i="1"/>
  <c r="AI1945" i="1"/>
  <c r="AI1789" i="1"/>
  <c r="AI1049" i="1"/>
  <c r="AI1814" i="1"/>
  <c r="AI909" i="1"/>
  <c r="AI1069" i="1"/>
  <c r="AI1827" i="1"/>
  <c r="AI1929" i="1"/>
  <c r="AI1491" i="1"/>
  <c r="AI759" i="1"/>
  <c r="AI1125" i="1"/>
  <c r="AI853" i="1"/>
  <c r="AI1731" i="1"/>
  <c r="AI1336" i="1"/>
  <c r="AI710" i="1"/>
  <c r="AI1084" i="1"/>
  <c r="AI999" i="1"/>
  <c r="AI2212" i="1"/>
  <c r="AI1127" i="1"/>
  <c r="AI1138" i="1"/>
  <c r="AI1312" i="1"/>
  <c r="AI928" i="1"/>
  <c r="AI979" i="1"/>
  <c r="AI1597" i="1"/>
  <c r="AI2379" i="1"/>
  <c r="AI1768" i="1"/>
  <c r="AI1448" i="1"/>
  <c r="AI1622" i="1"/>
  <c r="AI1598" i="1"/>
  <c r="AI2178" i="1"/>
  <c r="AI2623" i="1"/>
  <c r="AI2271" i="1"/>
  <c r="AI2319" i="1"/>
  <c r="AI2618" i="1"/>
  <c r="AI2454" i="1"/>
  <c r="AI2173" i="1"/>
  <c r="AI1692" i="1"/>
  <c r="AI2206" i="1"/>
  <c r="AI1107" i="1"/>
  <c r="AI1381" i="1"/>
  <c r="AI1695" i="1"/>
  <c r="AI941" i="1"/>
  <c r="AI2362" i="1"/>
  <c r="AI2384" i="1"/>
  <c r="AI1262" i="1"/>
  <c r="AI742" i="1"/>
  <c r="AI805" i="1"/>
  <c r="AI1005" i="1"/>
  <c r="AI2190" i="1"/>
  <c r="AI889" i="1"/>
  <c r="AI1198" i="1"/>
  <c r="AI1088" i="1"/>
  <c r="AI2107" i="1"/>
  <c r="AI1033" i="1"/>
  <c r="AI1030" i="1"/>
  <c r="AI945" i="1"/>
  <c r="AI1165" i="1"/>
  <c r="AI1047" i="1"/>
  <c r="AI2012" i="1"/>
  <c r="AI2372" i="1"/>
  <c r="AI2532" i="1"/>
  <c r="AI1812" i="1"/>
  <c r="AI1590" i="1"/>
  <c r="AI940" i="1"/>
  <c r="AI2322" i="1"/>
  <c r="AI2210" i="1"/>
  <c r="AI1636" i="1"/>
  <c r="AI2577" i="1"/>
  <c r="AI1218" i="1"/>
  <c r="AI1901" i="1"/>
  <c r="AI1853" i="1"/>
  <c r="AI1395" i="1"/>
  <c r="AI1558" i="1"/>
  <c r="AI1477" i="1"/>
  <c r="AI1194" i="1"/>
  <c r="AI2416" i="1"/>
  <c r="AI2478" i="1"/>
  <c r="AI2302" i="1"/>
  <c r="AI2050" i="1"/>
  <c r="AI873" i="1"/>
  <c r="AI2430" i="1"/>
  <c r="AI1458" i="1"/>
  <c r="AI1941" i="1"/>
  <c r="AI2113" i="1"/>
  <c r="AI1926" i="1"/>
  <c r="AI2529" i="1"/>
  <c r="AI2245" i="1"/>
  <c r="AI1371" i="1"/>
  <c r="AI1401" i="1"/>
  <c r="AI2046" i="1"/>
  <c r="AI2022" i="1"/>
  <c r="AI857" i="1"/>
  <c r="AI1114" i="1"/>
  <c r="AI1729" i="1"/>
  <c r="AI1791" i="1"/>
  <c r="AI2597" i="1"/>
  <c r="AI2547" i="1"/>
  <c r="AI1141" i="1"/>
  <c r="AI2531" i="1"/>
  <c r="AI1459" i="1"/>
  <c r="AI2023" i="1"/>
  <c r="AI2199" i="1"/>
  <c r="AI2325" i="1"/>
  <c r="AI2638" i="1"/>
  <c r="AI1873" i="1"/>
  <c r="AI1282" i="1"/>
  <c r="AI1158" i="1"/>
  <c r="AI2114" i="1"/>
  <c r="AI2233" i="1"/>
  <c r="AI776" i="1"/>
  <c r="AI848" i="1"/>
  <c r="AI1493" i="1"/>
  <c r="AI2200" i="1"/>
  <c r="AI1547" i="1"/>
  <c r="AI2609" i="1"/>
  <c r="AI673" i="1"/>
  <c r="AI899" i="1"/>
  <c r="AI2517" i="1"/>
  <c r="AI1407" i="1"/>
  <c r="AI1898" i="1"/>
  <c r="AI2417" i="1"/>
  <c r="AI2662" i="1"/>
  <c r="AI1995" i="1"/>
  <c r="AI2011" i="1"/>
  <c r="AI1842" i="1"/>
  <c r="AI1247" i="1"/>
  <c r="AI2442" i="1"/>
  <c r="AI2572" i="1"/>
  <c r="AI733" i="1"/>
  <c r="AI1237" i="1"/>
  <c r="AI911" i="1"/>
  <c r="AI984" i="1"/>
  <c r="AI2000" i="1"/>
  <c r="AI2544" i="1"/>
  <c r="AI2513" i="1"/>
  <c r="AI2112" i="1"/>
  <c r="AI777" i="1"/>
  <c r="AI1404" i="1"/>
  <c r="AI942" i="1"/>
  <c r="AI2222" i="1"/>
  <c r="AI1320" i="1"/>
  <c r="AI1916" i="1"/>
  <c r="AI2122" i="1"/>
  <c r="AI1996" i="1"/>
  <c r="AI2276" i="1"/>
  <c r="AI1645" i="1"/>
  <c r="AI1155" i="1"/>
  <c r="AI1313" i="1"/>
  <c r="AI1746" i="1"/>
  <c r="AI2643" i="1"/>
  <c r="AI671" i="1"/>
  <c r="AI951" i="1"/>
  <c r="AI1089" i="1"/>
  <c r="AI1172" i="1"/>
  <c r="AI2256" i="1"/>
  <c r="AI2658" i="1"/>
  <c r="AI2474" i="1"/>
  <c r="AI1151" i="1"/>
  <c r="AI2427" i="1"/>
  <c r="AI907" i="1"/>
  <c r="AI2078" i="1"/>
  <c r="AI2410" i="1"/>
  <c r="AI2108" i="1"/>
  <c r="AI1775" i="1"/>
  <c r="AI1518" i="1"/>
  <c r="AI1264" i="1"/>
  <c r="AI809" i="1"/>
  <c r="AI2185" i="1"/>
  <c r="AI2637" i="1"/>
  <c r="AI2546" i="1"/>
  <c r="AI944" i="1"/>
  <c r="AI1296" i="1"/>
  <c r="AI1577" i="1"/>
  <c r="AI2077" i="1"/>
  <c r="AI2471" i="1"/>
  <c r="AI2612" i="1"/>
  <c r="AI2175" i="1"/>
  <c r="AI751" i="1"/>
  <c r="AI1745" i="1"/>
  <c r="AI2381" i="1"/>
  <c r="AI2592" i="1"/>
  <c r="AI1840" i="1"/>
  <c r="AI859" i="1"/>
  <c r="AI688" i="1"/>
  <c r="AI1300" i="1"/>
  <c r="AI2069" i="1"/>
  <c r="AI703" i="1"/>
  <c r="AI726" i="1"/>
  <c r="AI894" i="1"/>
  <c r="AI1537" i="1"/>
  <c r="AI1684" i="1"/>
  <c r="AI2351" i="1"/>
  <c r="AI2193" i="1"/>
  <c r="AI1968" i="1"/>
  <c r="AI1466" i="1"/>
  <c r="AI1095" i="1"/>
  <c r="AI2066" i="1"/>
  <c r="AI1933" i="1"/>
  <c r="AI1134" i="1"/>
  <c r="AI2255" i="1"/>
  <c r="AI2634" i="1"/>
  <c r="AI1417" i="1"/>
  <c r="AI2559" i="1"/>
  <c r="AI1747" i="1"/>
  <c r="AI1610" i="1"/>
  <c r="AI1200" i="1"/>
  <c r="AI1716" i="1"/>
  <c r="AI2620" i="1"/>
  <c r="AI765" i="1"/>
  <c r="AI1255" i="1"/>
  <c r="AI1285" i="1"/>
  <c r="AI1497" i="1"/>
  <c r="AI1402" i="1"/>
  <c r="AI2294" i="1"/>
  <c r="AI2403" i="1"/>
  <c r="AI2573" i="1"/>
  <c r="AI1279" i="1"/>
  <c r="AI2260" i="1"/>
  <c r="AI2021" i="1"/>
  <c r="AI2473" i="1"/>
  <c r="AI1887" i="1"/>
  <c r="AI968" i="1"/>
  <c r="AI960" i="1"/>
  <c r="AI1543" i="1"/>
  <c r="AI2354" i="1"/>
  <c r="AI729" i="1"/>
  <c r="AI986" i="1"/>
  <c r="AI1362" i="1"/>
  <c r="AI1771" i="1"/>
  <c r="AI1519" i="1"/>
  <c r="AI2313" i="1"/>
  <c r="AI2301" i="1"/>
  <c r="AI2162" i="1"/>
  <c r="AI1725" i="1"/>
  <c r="AI2277" i="1"/>
  <c r="AI2124" i="1"/>
  <c r="AI1090" i="1"/>
  <c r="AI1955" i="1"/>
  <c r="AI1761" i="1"/>
  <c r="AI1076" i="1"/>
  <c r="AI1785" i="1"/>
  <c r="AI1492" i="1"/>
  <c r="AI1406" i="1"/>
  <c r="AI1469" i="1"/>
  <c r="AI2629" i="1"/>
  <c r="AI2490" i="1"/>
  <c r="AI724" i="1"/>
  <c r="AI885" i="1"/>
  <c r="AI935" i="1"/>
  <c r="AI1715" i="1"/>
  <c r="AI2053" i="1"/>
  <c r="AI2663" i="1"/>
  <c r="AI987" i="1"/>
  <c r="AI1900" i="1"/>
  <c r="AI850" i="1"/>
  <c r="AI721" i="1"/>
  <c r="AI1486" i="1"/>
  <c r="AI1944" i="1"/>
  <c r="AI2574" i="1"/>
  <c r="AI2561" i="1"/>
  <c r="AI2149" i="1"/>
  <c r="AI2389" i="1"/>
  <c r="AI2153" i="1"/>
  <c r="AI2163" i="1"/>
  <c r="AI1178" i="1"/>
  <c r="AI1750" i="1"/>
  <c r="AI2234" i="1"/>
  <c r="AI679" i="1"/>
  <c r="AI720" i="1"/>
  <c r="AI841" i="1"/>
  <c r="AI1321" i="1"/>
  <c r="AI1091" i="1"/>
  <c r="AI1120" i="1"/>
  <c r="AI1758" i="1"/>
  <c r="AI1584" i="1"/>
  <c r="AI1445" i="1"/>
  <c r="AI1824" i="1"/>
  <c r="AI2170" i="1"/>
  <c r="AI2516" i="1"/>
  <c r="AI2625" i="1"/>
  <c r="AI1623" i="1"/>
  <c r="AI1327" i="1"/>
  <c r="AI1582" i="1"/>
  <c r="AI1902" i="1"/>
  <c r="AI783" i="1"/>
  <c r="AI887" i="1"/>
  <c r="AI1501" i="1"/>
  <c r="AI2008" i="1"/>
  <c r="AI2508" i="1"/>
  <c r="AI2514" i="1"/>
  <c r="AI1306" i="1"/>
  <c r="AI709" i="1"/>
  <c r="AI829" i="1"/>
  <c r="AI1952" i="1"/>
  <c r="AI2186" i="1"/>
  <c r="AI2396" i="1"/>
  <c r="AI791" i="1"/>
  <c r="AI1116" i="1"/>
  <c r="AI1767" i="1"/>
  <c r="AI684" i="1"/>
  <c r="AI770" i="1"/>
  <c r="AI933" i="1"/>
  <c r="AI1235" i="1"/>
  <c r="AI1815" i="1"/>
  <c r="AI2666" i="1"/>
  <c r="AI2085" i="1"/>
  <c r="AI2227" i="1"/>
  <c r="AI1637" i="1"/>
  <c r="AI1266" i="1"/>
  <c r="AI2507" i="1"/>
  <c r="AI2481" i="1"/>
  <c r="AI1754" i="1"/>
  <c r="AI1796" i="1"/>
  <c r="AI1180" i="1"/>
  <c r="AI2598" i="1"/>
  <c r="AI1890" i="1"/>
  <c r="AI1730" i="1"/>
  <c r="AI1530" i="1"/>
  <c r="AI1239" i="1"/>
  <c r="AI1058" i="1"/>
  <c r="AI1719" i="1"/>
  <c r="AI1240" i="1"/>
  <c r="AI1966" i="1"/>
  <c r="AI1871" i="1"/>
  <c r="AI2377" i="1"/>
  <c r="AI1851" i="1"/>
  <c r="AI2269" i="1"/>
  <c r="AI2198" i="1"/>
  <c r="AI1606" i="1"/>
  <c r="AI1299" i="1"/>
  <c r="AI2001" i="1"/>
  <c r="AI1527" i="1"/>
  <c r="AI789" i="1"/>
  <c r="AI910" i="1"/>
  <c r="AI1613" i="1"/>
  <c r="AI1667" i="1"/>
  <c r="AI2489" i="1"/>
  <c r="AI1997" i="1"/>
  <c r="AI900" i="1"/>
  <c r="AI2579" i="1"/>
  <c r="AI752" i="1"/>
  <c r="AI1693" i="1"/>
  <c r="AI1772" i="1"/>
  <c r="AI1943" i="1"/>
  <c r="AI2600" i="1"/>
  <c r="AI1923" i="1"/>
  <c r="AI2647" i="1"/>
  <c r="AI2118" i="1"/>
  <c r="AI2139" i="1"/>
  <c r="AI854" i="1"/>
  <c r="AI1575" i="1"/>
  <c r="AI2504" i="1"/>
  <c r="AI814" i="1"/>
  <c r="AI1314" i="1"/>
  <c r="AI1175" i="1"/>
  <c r="AI1928" i="1"/>
  <c r="AI2284" i="1"/>
  <c r="AI1671" i="1"/>
  <c r="AI1186" i="1"/>
  <c r="AI1947" i="1"/>
  <c r="AI2571" i="1"/>
  <c r="AI712" i="1"/>
  <c r="AI903" i="1"/>
  <c r="AI2274" i="1"/>
  <c r="AI876" i="1"/>
  <c r="AI1126" i="1"/>
  <c r="AI2057" i="1"/>
  <c r="AI2412" i="1"/>
  <c r="AI2632" i="1"/>
  <c r="AI1763" i="1"/>
  <c r="AI1494" i="1"/>
  <c r="AI2522" i="1"/>
  <c r="AI1685" i="1"/>
  <c r="AI2631" i="1"/>
  <c r="AI1884" i="1"/>
  <c r="AI1639" i="1"/>
  <c r="AI1154" i="1"/>
  <c r="AI2464" i="1"/>
  <c r="AI2299" i="1"/>
  <c r="AI1468" i="1"/>
  <c r="AI1748" i="1"/>
  <c r="AI1122" i="1"/>
  <c r="AI2606" i="1"/>
  <c r="AI2324" i="1"/>
  <c r="AI2287" i="1"/>
  <c r="AI1652" i="1"/>
  <c r="AI1307" i="1"/>
  <c r="AI1973" i="1"/>
  <c r="AI1954" i="1"/>
  <c r="AI1906" i="1"/>
  <c r="AI2145" i="1"/>
  <c r="AI1050" i="1"/>
  <c r="AI2295" i="1"/>
  <c r="AI766" i="1"/>
  <c r="AI1046" i="1"/>
  <c r="AI879" i="1"/>
  <c r="AI1559" i="1"/>
  <c r="AI1631" i="1"/>
  <c r="AI1967" i="1"/>
  <c r="AI1998" i="1"/>
  <c r="AI2451" i="1"/>
  <c r="AI2368" i="1"/>
  <c r="AI2554" i="1"/>
  <c r="AI1957" i="1"/>
  <c r="AI995" i="1"/>
  <c r="AI953" i="1"/>
  <c r="AI2463" i="1"/>
  <c r="AI2166" i="1"/>
  <c r="AI2183" i="1"/>
  <c r="AI1051" i="1"/>
  <c r="AI1742" i="1"/>
  <c r="AI2624" i="1"/>
  <c r="AI1079" i="1"/>
  <c r="AI851" i="1"/>
  <c r="AI1524" i="1"/>
  <c r="AI1592" i="1"/>
  <c r="AI1438" i="1"/>
  <c r="AI1749" i="1"/>
  <c r="AI2331" i="1"/>
  <c r="AI2326" i="1"/>
  <c r="AI1856" i="1"/>
  <c r="AI2360" i="1"/>
  <c r="AI1318" i="1"/>
  <c r="AI792" i="1"/>
  <c r="AI904" i="1"/>
  <c r="AI1726" i="1"/>
  <c r="AI773" i="1"/>
  <c r="AI1174" i="1"/>
  <c r="AI1839" i="1"/>
  <c r="AI2406" i="1"/>
  <c r="AI1969" i="1"/>
  <c r="AI2049" i="1"/>
  <c r="AI1634" i="1"/>
  <c r="AI2665" i="1"/>
  <c r="AI2142" i="1"/>
  <c r="AI2338" i="1"/>
  <c r="AI2097" i="1"/>
  <c r="AI1483" i="1"/>
  <c r="AI2604" i="1"/>
  <c r="AI2042" i="1"/>
  <c r="AI2273" i="1"/>
  <c r="AI1936" i="1"/>
  <c r="AI1418" i="1"/>
  <c r="AI1029" i="1"/>
  <c r="AI2646" i="1"/>
  <c r="AI1790" i="1"/>
  <c r="AI2068" i="1"/>
  <c r="AI1139" i="1"/>
  <c r="AI1442" i="1"/>
  <c r="AI2279" i="1"/>
  <c r="AI2171" i="1"/>
  <c r="AI2225" i="1"/>
  <c r="AI1435" i="1"/>
  <c r="AI1080" i="1"/>
  <c r="AI2480" i="1"/>
  <c r="AI774" i="1"/>
  <c r="AI1037" i="1"/>
  <c r="AI1487" i="1"/>
  <c r="AI1113" i="1"/>
  <c r="AI1831" i="1"/>
  <c r="AI2343" i="1"/>
  <c r="AI2498" i="1"/>
  <c r="AI2187" i="1"/>
  <c r="AI2526" i="1"/>
  <c r="AI2070" i="1"/>
  <c r="AI2115" i="1"/>
  <c r="AI1081" i="1"/>
  <c r="AI1227" i="1"/>
  <c r="AI2575" i="1"/>
  <c r="AI1156" i="1"/>
  <c r="AI1707" i="1"/>
  <c r="AI2056" i="1"/>
  <c r="AI1403" i="1"/>
  <c r="AI2564" i="1"/>
  <c r="AI1338" i="1"/>
  <c r="AI963" i="1"/>
  <c r="AI1710" i="1"/>
  <c r="AI1657" i="1"/>
  <c r="AI2448" i="1"/>
  <c r="AI2596" i="1"/>
  <c r="AI2602" i="1"/>
  <c r="AI1298" i="1"/>
  <c r="AI2409" i="1"/>
  <c r="AI1552" i="1"/>
  <c r="AI778" i="1"/>
  <c r="AI1213" i="1"/>
  <c r="AI1917" i="1"/>
  <c r="AI1281" i="1"/>
  <c r="AI1244" i="1"/>
  <c r="AI1907" i="1"/>
  <c r="AI2549" i="1"/>
  <c r="AI2373" i="1"/>
  <c r="AI1640" i="1"/>
  <c r="AI1446" i="1"/>
  <c r="AI2461" i="1"/>
  <c r="AI2509" i="1"/>
  <c r="AI1803" i="1"/>
  <c r="AI2002" i="1"/>
  <c r="AI1479" i="1"/>
  <c r="AI2126" i="1"/>
  <c r="AI2088" i="1"/>
  <c r="AI1932" i="1"/>
  <c r="AI1782" i="1"/>
  <c r="AI1452" i="1"/>
  <c r="AI1975" i="1"/>
  <c r="AI2217" i="1"/>
  <c r="AI2560" i="1"/>
  <c r="AI2036" i="1"/>
  <c r="AI1918" i="1"/>
  <c r="AI1346" i="1"/>
  <c r="AI2505" i="1"/>
  <c r="AI1735" i="1"/>
  <c r="AI1860" i="1"/>
  <c r="AI2080" i="1"/>
  <c r="AI1295" i="1"/>
  <c r="AI2018" i="1"/>
  <c r="AI769" i="1"/>
  <c r="AI779" i="1"/>
  <c r="AI795" i="1"/>
  <c r="AI936" i="1"/>
  <c r="AI1810" i="1"/>
  <c r="AI1988" i="1"/>
  <c r="AI1999" i="1"/>
  <c r="AI1697" i="1"/>
  <c r="AI1510" i="1"/>
  <c r="AI1485" i="1"/>
  <c r="AI1594" i="1"/>
  <c r="AI1734" i="1"/>
  <c r="AI1586" i="1"/>
  <c r="AI1185" i="1"/>
  <c r="AI2458" i="1"/>
  <c r="AI2487" i="1"/>
  <c r="AI1938" i="1"/>
  <c r="AI1766" i="1"/>
  <c r="AI1102" i="1"/>
  <c r="AI2619" i="1"/>
  <c r="AI1511" i="1"/>
  <c r="AI1553" i="1"/>
  <c r="AI1786" i="1"/>
  <c r="AI2211" i="1"/>
  <c r="AI2586" i="1"/>
  <c r="AI2092" i="1"/>
  <c r="AI1539" i="1"/>
  <c r="AI1570" i="1"/>
  <c r="AI1836" i="1"/>
  <c r="AI1533" i="1"/>
  <c r="AI2405" i="1"/>
  <c r="AI2172" i="1"/>
  <c r="AI1662" i="1"/>
  <c r="AI1495" i="1"/>
  <c r="AI2562" i="1"/>
  <c r="AI1711" i="1"/>
  <c r="AI1520" i="1"/>
  <c r="AI1187" i="1"/>
  <c r="AI2523" i="1"/>
  <c r="AI2007" i="1"/>
  <c r="AI1846" i="1"/>
  <c r="AI2611" i="1"/>
  <c r="AI973" i="1"/>
  <c r="AI897" i="1"/>
  <c r="AI1333" i="1"/>
  <c r="AI1370" i="1"/>
  <c r="AI1919" i="1"/>
  <c r="AI2621" i="1"/>
  <c r="AI2477" i="1"/>
  <c r="AI2062" i="1"/>
  <c r="AI1380" i="1"/>
  <c r="AI1238" i="1"/>
  <c r="AI2261" i="1"/>
  <c r="AI2414" i="1"/>
  <c r="AI1683" i="1"/>
  <c r="AI1347" i="1"/>
  <c r="AI2476" i="1"/>
  <c r="AI1340" i="1"/>
  <c r="AI2047" i="1"/>
  <c r="AI2654" i="1"/>
  <c r="AI2422" i="1"/>
  <c r="AI2104" i="1"/>
  <c r="AI1765" i="1"/>
  <c r="AI1736" i="1"/>
  <c r="AI1280" i="1"/>
  <c r="AI1039" i="1"/>
  <c r="AI2262" i="1"/>
  <c r="AI2641" i="1"/>
  <c r="AI2204" i="1"/>
  <c r="AI808" i="1"/>
  <c r="AI1703" i="1"/>
  <c r="AI842" i="1"/>
  <c r="AI1544" i="1"/>
  <c r="AI1869" i="1"/>
  <c r="AI2229" i="1"/>
  <c r="AI2530" i="1"/>
  <c r="AI1769" i="1"/>
  <c r="AI2493" i="1"/>
  <c r="AI1229" i="1"/>
  <c r="AI2048" i="1"/>
  <c r="AI892" i="1"/>
  <c r="AI1886" i="1"/>
  <c r="AI2460" i="1"/>
  <c r="AI1950" i="1"/>
  <c r="AI2494" i="1"/>
  <c r="AI1984" i="1"/>
  <c r="AI2263" i="1"/>
  <c r="AI1454" i="1"/>
  <c r="AI1554" i="1"/>
  <c r="AI2652" i="1"/>
  <c r="AI1507" i="1"/>
  <c r="AI1048" i="1"/>
  <c r="AI2578" i="1"/>
  <c r="AI1143" i="1"/>
  <c r="AI1573" i="1"/>
  <c r="AI2347" i="1"/>
  <c r="AI1349" i="1"/>
  <c r="AI2311" i="1"/>
  <c r="AI2599" i="1"/>
  <c r="AI1854" i="1"/>
  <c r="AI2084" i="1"/>
  <c r="AI2346" i="1"/>
  <c r="AI931" i="1"/>
  <c r="AI1757" i="1"/>
  <c r="AI2289" i="1"/>
  <c r="AI1560" i="1"/>
  <c r="AI2656" i="1"/>
  <c r="AI2045" i="1"/>
  <c r="AI1630" i="1"/>
  <c r="AI840" i="1"/>
  <c r="AI1804" i="1"/>
  <c r="AI2089" i="1"/>
  <c r="AI1331" i="1"/>
  <c r="AI2499" i="1"/>
  <c r="AI2147" i="1"/>
  <c r="AI2241" i="1"/>
  <c r="AI2138" i="1"/>
  <c r="AI1315" i="1"/>
  <c r="AI2282" i="1"/>
  <c r="AI1118" i="1"/>
  <c r="AI2329" i="1"/>
  <c r="AI824" i="1"/>
  <c r="AI1861" i="1"/>
  <c r="AI2418" i="1"/>
  <c r="AI1617" i="1"/>
  <c r="AI1686" i="1"/>
  <c r="AI1040" i="1"/>
  <c r="AI877" i="1"/>
  <c r="AI1828" i="1"/>
  <c r="AI715" i="1"/>
  <c r="AI1057" i="1"/>
  <c r="AI1256" i="1"/>
  <c r="AI1691" i="1"/>
  <c r="AI2375" i="1"/>
  <c r="AI2482" i="1"/>
  <c r="AI1720" i="1"/>
  <c r="AI1689" i="1"/>
  <c r="AI2215" i="1"/>
  <c r="AI1908" i="1"/>
  <c r="AI1960" i="1"/>
  <c r="AI1097" i="1"/>
  <c r="AI1556" i="1"/>
  <c r="AI2135" i="1"/>
  <c r="AI2501" i="1"/>
  <c r="AI1430" i="1"/>
  <c r="AI1855" i="1"/>
  <c r="AI2616" i="1"/>
  <c r="AI1221" i="1"/>
  <c r="AI1360" i="1"/>
  <c r="AI1014" i="1"/>
  <c r="AI2378" i="1"/>
  <c r="AI1363" i="1"/>
  <c r="AI1909" i="1"/>
  <c r="AI1106" i="1"/>
  <c r="AI2376" i="1"/>
  <c r="AI2182" i="1"/>
  <c r="AI2349" i="1"/>
  <c r="AI1801" i="1"/>
  <c r="AI2484" i="1"/>
  <c r="AI1470" i="1"/>
  <c r="AI1832" i="1"/>
  <c r="AI2169" i="1"/>
  <c r="AI1212" i="1"/>
  <c r="AI2540" i="1"/>
  <c r="AI1838" i="1"/>
  <c r="AI1220" i="1"/>
  <c r="AI1222" i="1"/>
  <c r="AI1413" i="1"/>
  <c r="AI2563" i="1"/>
  <c r="AI2613" i="1"/>
  <c r="AI1481" i="1"/>
  <c r="AI2081" i="1"/>
  <c r="AI1591" i="1"/>
  <c r="AI1376" i="1"/>
  <c r="AI1578" i="1"/>
  <c r="AI1939" i="1"/>
  <c r="AI2039" i="1"/>
  <c r="AI1937" i="1"/>
  <c r="AI1499" i="1"/>
  <c r="AI1980" i="1"/>
  <c r="AI757" i="1"/>
  <c r="AI2205" i="1"/>
  <c r="AI2645" i="1"/>
  <c r="AI1705" i="1"/>
  <c r="AI807" i="1"/>
  <c r="AI1326" i="1"/>
  <c r="AI1847" i="1"/>
  <c r="AI696" i="1"/>
  <c r="AI1150" i="1"/>
  <c r="AI1302" i="1"/>
  <c r="AI1805" i="1"/>
  <c r="AI2131" i="1"/>
  <c r="AI2038" i="1"/>
  <c r="AI1732" i="1"/>
  <c r="AI1112" i="1"/>
  <c r="AI2333" i="1"/>
  <c r="AI2157" i="1"/>
  <c r="AI1985" i="1"/>
  <c r="AI1713" i="1"/>
  <c r="AI1411" i="1"/>
  <c r="AI2644" i="1"/>
  <c r="AI1753" i="1"/>
  <c r="AI1813" i="1"/>
  <c r="AI1373" i="1"/>
  <c r="AI1351" i="1"/>
  <c r="AI2436" i="1"/>
  <c r="AI2648" i="1"/>
  <c r="AI2189" i="1"/>
  <c r="AI1605" i="1"/>
  <c r="AI1356" i="1"/>
  <c r="AI1202" i="1"/>
  <c r="AI2027" i="1"/>
  <c r="AI2443" i="1"/>
  <c r="AI1173" i="1"/>
  <c r="AI1317" i="1"/>
  <c r="AI1375" i="1"/>
  <c r="AI2467" i="1"/>
  <c r="AI1045" i="1"/>
  <c r="AI967" i="1"/>
  <c r="AI988" i="1"/>
  <c r="AI1600" i="1"/>
  <c r="AI1857" i="1"/>
  <c r="AI1580" i="1"/>
  <c r="AI2607" i="1"/>
  <c r="AI2614" i="1"/>
  <c r="AI2359" i="1"/>
  <c r="AI1574" i="1"/>
  <c r="AI1353" i="1"/>
  <c r="AI2622" i="1"/>
  <c r="AI2548" i="1"/>
  <c r="AI2061" i="1"/>
  <c r="AI1956" i="1"/>
  <c r="AI1632" i="1"/>
  <c r="AI804" i="1"/>
  <c r="AI2128" i="1"/>
  <c r="AI1167" i="1"/>
  <c r="AI1225" i="1"/>
  <c r="AI2286" i="1"/>
  <c r="AI1714" i="1"/>
  <c r="AI2314" i="1"/>
  <c r="AI2101" i="1"/>
  <c r="AI2545" i="1"/>
  <c r="AI2668" i="1"/>
  <c r="AI1608" i="1"/>
  <c r="AI2055" i="1"/>
  <c r="AI1018" i="1"/>
  <c r="AI1843" i="1"/>
  <c r="AI1809" i="1"/>
  <c r="AI2583" i="1"/>
  <c r="AI867" i="1"/>
  <c r="AI1940" i="1"/>
  <c r="AI2386" i="1"/>
  <c r="AI2029" i="1"/>
  <c r="AI2079" i="1"/>
  <c r="AI2098" i="1"/>
  <c r="AI1523" i="1"/>
  <c r="AI2539" i="1"/>
  <c r="AI1688" i="1"/>
  <c r="AI2336" i="1"/>
  <c r="AI1000" i="1"/>
  <c r="AI2374" i="1"/>
  <c r="AI1680" i="1"/>
  <c r="AI2040" i="1"/>
  <c r="AI1797" i="1"/>
  <c r="AI1821" i="1"/>
  <c r="AI1515" i="1"/>
  <c r="AI2076" i="1"/>
  <c r="AI1191" i="1"/>
  <c r="AI1428" i="1"/>
  <c r="AI801" i="1"/>
  <c r="AI2071" i="1"/>
  <c r="AI1914" i="1"/>
  <c r="AI1410" i="1"/>
  <c r="AI837" i="1"/>
  <c r="AI2281" i="1"/>
  <c r="AI1555" i="1"/>
  <c r="AI1016" i="1"/>
  <c r="AI1670" i="1"/>
  <c r="AI2446" i="1"/>
  <c r="AI2285" i="1"/>
  <c r="AI1870" i="1"/>
  <c r="AI1412" i="1"/>
  <c r="AI2194" i="1"/>
  <c r="AI704" i="1"/>
  <c r="AI2419" i="1"/>
  <c r="AI1927" i="1"/>
  <c r="AI1953" i="1"/>
  <c r="AI901" i="1"/>
  <c r="AI1228" i="1"/>
  <c r="AI1681" i="1"/>
  <c r="AI760" i="1"/>
  <c r="AI1026" i="1"/>
  <c r="AI1508" i="1"/>
  <c r="AI1987" i="1"/>
  <c r="AI2466" i="1"/>
  <c r="AI1992" i="1"/>
  <c r="AI1721" i="1"/>
  <c r="AI1700" i="1"/>
  <c r="AI1875" i="1"/>
  <c r="AI2218" i="1"/>
  <c r="AI2180" i="1"/>
  <c r="AI1449" i="1"/>
  <c r="AI1603" i="1"/>
  <c r="AI2603" i="1"/>
  <c r="AI1920" i="1"/>
  <c r="AI2074" i="1"/>
  <c r="AI1655" i="1"/>
  <c r="AI1502" i="1"/>
  <c r="AI2090" i="1"/>
  <c r="AI2440" i="1"/>
  <c r="AI2626" i="1"/>
  <c r="AI1825" i="1"/>
  <c r="AI1393" i="1"/>
  <c r="AI1440" i="1"/>
  <c r="AI2635" i="1"/>
  <c r="AI2102" i="1"/>
  <c r="AI1500" i="1"/>
  <c r="AI1246" i="1"/>
  <c r="AI1068" i="1"/>
  <c r="AI2601" i="1"/>
  <c r="AI796" i="1"/>
  <c r="AI1094" i="1"/>
  <c r="AI1031" i="1"/>
  <c r="AI1365" i="1"/>
  <c r="AI1083" i="1"/>
  <c r="AI1759" i="1"/>
  <c r="AI2388" i="1"/>
  <c r="AI1696" i="1"/>
  <c r="AI2335" i="1"/>
  <c r="AI1882" i="1"/>
  <c r="AI2110" i="1"/>
  <c r="AI1557" i="1"/>
  <c r="AI1211" i="1"/>
  <c r="AI2365" i="1"/>
  <c r="AI2553" i="1"/>
  <c r="AI1567" i="1"/>
  <c r="AI1770" i="1"/>
  <c r="AI1304" i="1"/>
  <c r="AI2651" i="1"/>
  <c r="AI1137" i="1"/>
  <c r="AI1195" i="1"/>
  <c r="AI1621" i="1"/>
  <c r="AI1267" i="1"/>
  <c r="AI2441" i="1"/>
  <c r="AI1599" i="1"/>
  <c r="AI2318" i="1"/>
  <c r="AI2320" i="1"/>
  <c r="AI1888" i="1"/>
  <c r="AI1699" i="1"/>
  <c r="AI1085" i="1"/>
  <c r="AI2387" i="1"/>
  <c r="AI1145" i="1"/>
  <c r="AI1885" i="1"/>
  <c r="AI1388" i="1"/>
  <c r="AI2017" i="1"/>
  <c r="AI1653" i="1"/>
  <c r="AI1571" i="1"/>
  <c r="AI2628" i="1"/>
  <c r="AI1073" i="1"/>
  <c r="AI1874" i="1"/>
  <c r="AI1614" i="1"/>
  <c r="AI1635" i="1"/>
  <c r="AI1722" i="1"/>
  <c r="AI1465" i="1"/>
  <c r="AI2330" i="1"/>
  <c r="AI1563" i="1"/>
  <c r="AI1339" i="1"/>
  <c r="AI1723" i="1"/>
  <c r="AI1023" i="1"/>
  <c r="AI871" i="1"/>
  <c r="AI2037" i="1"/>
  <c r="AI758" i="1"/>
  <c r="AI1170" i="1"/>
  <c r="AI2455" i="1"/>
  <c r="AI2661" i="1"/>
  <c r="AI2366" i="1"/>
  <c r="AI799" i="1"/>
  <c r="AI2555" i="1"/>
  <c r="AI1593" i="1"/>
  <c r="AI1783" i="1"/>
  <c r="AI1328" i="1"/>
  <c r="AI2542" i="1"/>
  <c r="AI1503" i="1"/>
  <c r="AI1117" i="1"/>
  <c r="AI1850" i="1"/>
  <c r="AI1755" i="1"/>
  <c r="AI676" i="1"/>
  <c r="AI1868" i="1"/>
  <c r="AI2253" i="1"/>
  <c r="AI923" i="1"/>
  <c r="AI1374" i="1"/>
  <c r="AI1650" i="1"/>
  <c r="AI706" i="1"/>
  <c r="AI1233" i="1"/>
  <c r="AI1189" i="1"/>
  <c r="AI2111" i="1"/>
  <c r="AI1733" i="1"/>
  <c r="AI2201" i="1"/>
  <c r="AI2031" i="1"/>
  <c r="AI828" i="1"/>
  <c r="AI2627" i="1"/>
  <c r="AI2533" i="1"/>
  <c r="AI1924" i="1"/>
  <c r="AI1709" i="1"/>
  <c r="AI1017" i="1"/>
  <c r="AI2491" i="1"/>
  <c r="AI2103" i="1"/>
  <c r="AI2306" i="1"/>
  <c r="AI1181" i="1"/>
  <c r="AI1382" i="1"/>
  <c r="AI2497" i="1"/>
  <c r="AI2004" i="1"/>
  <c r="AI2213" i="1"/>
  <c r="AI1830" i="1"/>
  <c r="AI1334" i="1"/>
  <c r="AI1193" i="1"/>
  <c r="AI2589" i="1"/>
  <c r="AI1644" i="1"/>
  <c r="AI1818" i="1"/>
  <c r="AI1359" i="1"/>
  <c r="AI874" i="1"/>
  <c r="AI2251" i="1"/>
  <c r="AI2099" i="1"/>
  <c r="AI1581" i="1"/>
  <c r="AI1341" i="1"/>
  <c r="AI1728" i="1"/>
  <c r="AI1148" i="1"/>
  <c r="AI2019" i="1"/>
  <c r="AI1209" i="1"/>
  <c r="AI1895" i="1"/>
  <c r="AI2439" i="1"/>
  <c r="AI1059" i="1"/>
  <c r="AI2235" i="1"/>
  <c r="AI1672" i="1"/>
  <c r="AI2250" i="1"/>
  <c r="AI2397" i="1"/>
  <c r="AI1961" i="1"/>
  <c r="AI1408" i="1"/>
  <c r="AI2209" i="1"/>
  <c r="AI2350" i="1"/>
  <c r="AI1624" i="1"/>
  <c r="AI1989" i="1"/>
  <c r="AI2184" i="1"/>
  <c r="AI2524" i="1"/>
  <c r="AI680" i="1"/>
  <c r="AI2195" i="1"/>
  <c r="AI2500" i="1"/>
  <c r="AI918" i="1"/>
  <c r="AI956" i="1"/>
  <c r="AI682" i="1"/>
  <c r="AI959" i="1"/>
  <c r="AI1569" i="1"/>
  <c r="AI1972" i="1"/>
  <c r="AI2207" i="1"/>
  <c r="AI1434" i="1"/>
  <c r="AI1587" i="1"/>
  <c r="AI1251" i="1"/>
  <c r="AI2423" i="1"/>
  <c r="AI2044" i="1"/>
  <c r="AI2123" i="1"/>
  <c r="AI1676" i="1"/>
  <c r="AI1258" i="1"/>
  <c r="AI2407" i="1"/>
  <c r="AI2337" i="1"/>
  <c r="AI2106" i="1"/>
  <c r="AI1942" i="1"/>
  <c r="AI1204" i="1"/>
  <c r="AI2323" i="1"/>
  <c r="AI2073" i="1"/>
  <c r="AI2191" i="1"/>
  <c r="AI1437" i="1"/>
  <c r="AI1531" i="1"/>
  <c r="AI1099" i="1"/>
  <c r="AI2566" i="1"/>
  <c r="AI2132" i="1"/>
  <c r="AI1392" i="1"/>
  <c r="AI1025" i="1"/>
  <c r="AI1020" i="1"/>
  <c r="AI2127" i="1"/>
  <c r="AI780" i="1"/>
  <c r="AI882" i="1"/>
  <c r="AI1184" i="1"/>
  <c r="AI1835" i="1"/>
  <c r="AI2649" i="1"/>
  <c r="AI2065" i="1"/>
  <c r="AI2582" i="1"/>
  <c r="AI1311" i="1"/>
  <c r="AI2518" i="1"/>
  <c r="AI1205" i="1"/>
  <c r="AI2094" i="1"/>
  <c r="AI1329" i="1"/>
  <c r="AI927" i="1"/>
  <c r="AI730" i="1"/>
  <c r="AI1784" i="1"/>
  <c r="AI1344" i="1"/>
  <c r="AI2363" i="1"/>
  <c r="AI1542" i="1"/>
  <c r="AI1310" i="1"/>
  <c r="AI2512" i="1"/>
  <c r="AI2342" i="1"/>
  <c r="AI2196" i="1"/>
  <c r="AI1664" i="1"/>
  <c r="AI1024" i="1"/>
  <c r="AI2558" i="1"/>
  <c r="AI2297" i="1"/>
  <c r="AI689" i="1"/>
  <c r="AI1077" i="1"/>
  <c r="AI1436" i="1"/>
  <c r="AI830" i="1"/>
  <c r="AI924" i="1"/>
  <c r="AI1456" i="1"/>
  <c r="AI2174" i="1"/>
  <c r="AI2240" i="1"/>
  <c r="AI2148" i="1"/>
  <c r="AI1564" i="1"/>
  <c r="AI1124" i="1"/>
  <c r="AI2239" i="1"/>
  <c r="AI2283" i="1"/>
  <c r="AI2309" i="1"/>
  <c r="AI1990" i="1"/>
  <c r="AI1512" i="1"/>
  <c r="AI2615" i="1"/>
  <c r="AI1808" i="1"/>
  <c r="AI2063" i="1"/>
  <c r="AI1431" i="1"/>
  <c r="AI1464" i="1"/>
  <c r="AI2543" i="1"/>
  <c r="AI2496" i="1"/>
  <c r="AI1889" i="1"/>
  <c r="AI1930" i="1"/>
  <c r="AI1718" i="1"/>
  <c r="AI1361" i="1"/>
  <c r="AI1673" i="1"/>
  <c r="AI2086" i="1"/>
  <c r="AI2151" i="1"/>
  <c r="AI1259" i="1"/>
  <c r="AI1242" i="1"/>
  <c r="AI1925" i="1"/>
  <c r="AI952" i="1"/>
  <c r="AI946" i="1"/>
  <c r="AI1171" i="1"/>
  <c r="AI1372" i="1"/>
  <c r="AI1891" i="1"/>
  <c r="AI2161" i="1"/>
  <c r="AI2425" i="1"/>
  <c r="AI1424" i="1"/>
  <c r="AI2357" i="1"/>
  <c r="AI2230" i="1"/>
  <c r="AI1358" i="1"/>
  <c r="AI2264" i="1"/>
  <c r="AI2317" i="1"/>
  <c r="AI2565" i="1"/>
  <c r="AI2510" i="1"/>
  <c r="AI1562" i="1"/>
  <c r="AI880" i="1"/>
  <c r="AI2657" i="1"/>
  <c r="AI1794" i="1"/>
  <c r="AI2223" i="1"/>
  <c r="AI1132" i="1"/>
  <c r="AI2483" i="1"/>
  <c r="AI2590" i="1"/>
  <c r="AI1396" i="1"/>
  <c r="AI2231" i="1"/>
  <c r="AI2584" i="1"/>
  <c r="AI754" i="1"/>
  <c r="AI914" i="1"/>
  <c r="AI1423" i="1"/>
  <c r="AI800" i="1"/>
  <c r="AI883" i="1"/>
  <c r="AI1596" i="1"/>
  <c r="AI2447" i="1"/>
  <c r="AI2541" i="1"/>
  <c r="AI1806" i="1"/>
  <c r="AI1646" i="1"/>
  <c r="AI1248" i="1"/>
  <c r="AI2116" i="1"/>
  <c r="AI2159" i="1"/>
  <c r="AI2134" i="1"/>
  <c r="AI1566" i="1"/>
  <c r="AI1265" i="1"/>
  <c r="AI2653" i="1"/>
  <c r="AI2595" i="1"/>
  <c r="AI1706" i="1"/>
  <c r="AI1444" i="1"/>
  <c r="AI1245" i="1"/>
  <c r="AI2236" i="1"/>
  <c r="AI1579" i="1"/>
  <c r="AI2156" i="1"/>
  <c r="AI1760" i="1"/>
  <c r="AI1355" i="1"/>
  <c r="AI1056" i="1"/>
  <c r="AI2450" i="1"/>
  <c r="AI1611" i="1"/>
  <c r="AI1858" i="1"/>
  <c r="AI1604" i="1"/>
  <c r="AI1286" i="1"/>
  <c r="AI2355" i="1"/>
  <c r="AI1035" i="1"/>
  <c r="AI1027" i="1"/>
  <c r="AI1041" i="1"/>
  <c r="AI1638" i="1"/>
  <c r="AI1963" i="1"/>
  <c r="AI2630" i="1"/>
  <c r="AI2470" i="1"/>
  <c r="AI2488" i="1"/>
  <c r="AI1981" i="1"/>
  <c r="AI906" i="1"/>
  <c r="AI1702" i="1"/>
  <c r="AI1277" i="1"/>
  <c r="AI1678" i="1"/>
  <c r="AI1241" i="1"/>
  <c r="AI2075" i="1"/>
  <c r="AI1583" i="1"/>
  <c r="AI2109" i="1"/>
  <c r="AI2327" i="1"/>
  <c r="AI2605" i="1"/>
  <c r="AI1905" i="1"/>
  <c r="AI2444" i="1"/>
  <c r="AI1447" i="1"/>
  <c r="AI1303" i="1"/>
  <c r="AI2401" i="1"/>
  <c r="AI2445" i="1"/>
  <c r="AI838" i="1"/>
  <c r="AI818" i="1"/>
  <c r="AI1429" i="1"/>
  <c r="AI771" i="1"/>
  <c r="AI1087" i="1"/>
  <c r="AI1626" i="1"/>
  <c r="AI2587" i="1"/>
  <c r="AI2249" i="1"/>
  <c r="AI1788" i="1"/>
  <c r="AI1820" i="1"/>
  <c r="AI1157" i="1"/>
  <c r="AI2303" i="1"/>
  <c r="AI2383" i="1"/>
  <c r="AI2125" i="1"/>
  <c r="AI1498" i="1"/>
  <c r="AI1182" i="1"/>
  <c r="AI2402" i="1"/>
  <c r="AI2237" i="1"/>
  <c r="AI1877" i="1"/>
  <c r="AI1490" i="1"/>
  <c r="AI1104" i="1"/>
  <c r="AI2165" i="1"/>
  <c r="AI1866" i="1"/>
  <c r="AI1694" i="1"/>
  <c r="AI1649" i="1"/>
  <c r="AI1425" i="1"/>
  <c r="AI957" i="1"/>
  <c r="AI2650" i="1"/>
  <c r="AI2067" i="1"/>
  <c r="AI1450" i="1"/>
  <c r="AI1284" i="1"/>
  <c r="AI1387" i="1"/>
  <c r="AI2468" i="1"/>
  <c r="AI1153" i="1"/>
  <c r="AI1108" i="1"/>
  <c r="AI1260" i="1"/>
  <c r="AI1208" i="1"/>
  <c r="AI1643" i="1"/>
  <c r="AI2291" i="1"/>
  <c r="AI2428" i="1"/>
  <c r="AI1476" i="1"/>
  <c r="AI1197" i="1"/>
  <c r="AI1398" i="1"/>
  <c r="AI2608" i="1"/>
  <c r="AI1352" i="1"/>
  <c r="AI996" i="1"/>
  <c r="AI1588" i="1"/>
  <c r="AI2576" i="1"/>
  <c r="AI822" i="1"/>
  <c r="AI1974" i="1"/>
  <c r="AI1323" i="1"/>
  <c r="AN662" i="1" l="1"/>
  <c r="AP658" i="1"/>
  <c r="AR658" i="1" l="1"/>
  <c r="AN664" i="1"/>
  <c r="E76" i="1" l="1"/>
  <c r="E75" i="1"/>
  <c r="E74" i="1"/>
  <c r="F564" i="1"/>
  <c r="D79" i="1" l="1" a="1"/>
  <c r="D79" i="1" s="1"/>
  <c r="C382" i="1" l="1"/>
  <c r="C383" i="1" s="1"/>
  <c r="B79" i="1"/>
  <c r="B80" i="1" s="1"/>
  <c r="G65" i="1"/>
  <c r="F65" i="1"/>
  <c r="F64" i="1"/>
  <c r="E65" i="1"/>
  <c r="E64" i="1"/>
  <c r="E63" i="1"/>
  <c r="D65" i="1"/>
  <c r="D64" i="1"/>
  <c r="D63" i="1"/>
  <c r="D62" i="1"/>
  <c r="C65" i="1"/>
  <c r="C64" i="1"/>
  <c r="C63" i="1"/>
  <c r="C62" i="1"/>
  <c r="C61" i="1"/>
  <c r="B65" i="1"/>
  <c r="B64" i="1"/>
  <c r="B63" i="1"/>
  <c r="B62" i="1"/>
  <c r="B61" i="1"/>
  <c r="B60" i="1"/>
  <c r="C36" i="1"/>
  <c r="D36" i="1"/>
  <c r="E36" i="1"/>
  <c r="F36" i="1"/>
  <c r="G36" i="1"/>
  <c r="H36" i="1"/>
  <c r="I36" i="1"/>
  <c r="C37" i="1"/>
  <c r="D37" i="1"/>
  <c r="E37" i="1"/>
  <c r="F37" i="1"/>
  <c r="G37" i="1"/>
  <c r="H37" i="1"/>
  <c r="I37" i="1"/>
  <c r="C40" i="1"/>
  <c r="D40" i="1"/>
  <c r="E40" i="1"/>
  <c r="F40" i="1"/>
  <c r="G40" i="1"/>
  <c r="H40" i="1"/>
  <c r="I40" i="1"/>
  <c r="C41" i="1"/>
  <c r="D41" i="1"/>
  <c r="E41" i="1"/>
  <c r="F41" i="1"/>
  <c r="G41" i="1"/>
  <c r="H41" i="1"/>
  <c r="I41" i="1"/>
  <c r="B41" i="1"/>
  <c r="B40" i="1"/>
  <c r="B37" i="1"/>
  <c r="B36" i="1"/>
  <c r="D389" i="1" l="1"/>
  <c r="D390" i="1"/>
  <c r="D391" i="1"/>
  <c r="D392" i="1"/>
  <c r="D393" i="1"/>
  <c r="D387" i="1"/>
  <c r="D388" i="1"/>
  <c r="I38" i="1"/>
  <c r="F42" i="1"/>
  <c r="E42" i="1"/>
  <c r="B42" i="1"/>
  <c r="C42" i="1"/>
  <c r="H38" i="1"/>
  <c r="I42" i="1"/>
  <c r="H42" i="1"/>
  <c r="B38" i="1"/>
  <c r="G42" i="1"/>
  <c r="D42" i="1"/>
  <c r="D38" i="1"/>
  <c r="G38" i="1"/>
  <c r="F38" i="1"/>
  <c r="E38" i="1"/>
  <c r="C38" i="1"/>
  <c r="W62" i="1" l="1"/>
  <c r="V64" i="1"/>
  <c r="Y62" i="1" s="1"/>
  <c r="V65" i="1"/>
  <c r="Z62" i="1" s="1"/>
  <c r="V66" i="1"/>
  <c r="AA62" i="1" s="1"/>
  <c r="V67" i="1"/>
  <c r="AB62" i="1" s="1"/>
  <c r="V68" i="1"/>
  <c r="AC62" i="1" s="1"/>
  <c r="V69" i="1"/>
  <c r="AD62" i="1" s="1"/>
  <c r="V63" i="1"/>
  <c r="X62" i="1" s="1"/>
  <c r="D535" i="1" l="1"/>
  <c r="E535" i="1"/>
  <c r="F535" i="1"/>
  <c r="G535" i="1"/>
  <c r="H535" i="1"/>
  <c r="I535" i="1"/>
  <c r="C535" i="1"/>
  <c r="C520" i="1"/>
  <c r="D520" i="1"/>
  <c r="E520" i="1"/>
  <c r="F520" i="1"/>
  <c r="G520" i="1"/>
  <c r="H520" i="1"/>
  <c r="I520" i="1"/>
  <c r="C497" i="1"/>
  <c r="D497" i="1"/>
  <c r="E497" i="1"/>
  <c r="F497" i="1"/>
  <c r="G497" i="1"/>
  <c r="H497" i="1"/>
  <c r="I497" i="1"/>
  <c r="C498" i="1"/>
  <c r="D498" i="1"/>
  <c r="E498" i="1"/>
  <c r="F498" i="1"/>
  <c r="G498" i="1"/>
  <c r="H498" i="1"/>
  <c r="I498" i="1"/>
  <c r="C499" i="1"/>
  <c r="D499" i="1"/>
  <c r="E499" i="1"/>
  <c r="F499" i="1"/>
  <c r="G499" i="1"/>
  <c r="H499" i="1"/>
  <c r="I499" i="1"/>
  <c r="C500" i="1"/>
  <c r="D500" i="1"/>
  <c r="E500" i="1"/>
  <c r="F500" i="1"/>
  <c r="G500" i="1"/>
  <c r="H500" i="1"/>
  <c r="I500" i="1"/>
  <c r="C501" i="1"/>
  <c r="D501" i="1"/>
  <c r="E501" i="1"/>
  <c r="F501" i="1"/>
  <c r="G501" i="1"/>
  <c r="H501" i="1"/>
  <c r="I501" i="1"/>
  <c r="C502" i="1"/>
  <c r="D502" i="1"/>
  <c r="E502" i="1"/>
  <c r="F502" i="1"/>
  <c r="G502" i="1"/>
  <c r="H502" i="1"/>
  <c r="I502" i="1"/>
  <c r="C503" i="1"/>
  <c r="D503" i="1"/>
  <c r="E503" i="1"/>
  <c r="F503" i="1"/>
  <c r="G503" i="1"/>
  <c r="H503" i="1"/>
  <c r="I503" i="1"/>
  <c r="C504" i="1"/>
  <c r="D504" i="1"/>
  <c r="E504" i="1"/>
  <c r="F504" i="1"/>
  <c r="G504" i="1"/>
  <c r="H504" i="1"/>
  <c r="I504" i="1"/>
  <c r="C505" i="1"/>
  <c r="D505" i="1"/>
  <c r="E505" i="1"/>
  <c r="F505" i="1"/>
  <c r="G505" i="1"/>
  <c r="H505" i="1"/>
  <c r="I505" i="1"/>
  <c r="C506" i="1"/>
  <c r="D506" i="1"/>
  <c r="E506" i="1"/>
  <c r="F506" i="1"/>
  <c r="G506" i="1"/>
  <c r="H506" i="1"/>
  <c r="I506" i="1"/>
  <c r="C507" i="1"/>
  <c r="D507" i="1"/>
  <c r="E507" i="1"/>
  <c r="F507" i="1"/>
  <c r="G507" i="1"/>
  <c r="H507" i="1"/>
  <c r="I507" i="1"/>
  <c r="C508" i="1"/>
  <c r="D508" i="1"/>
  <c r="E508" i="1"/>
  <c r="F508" i="1"/>
  <c r="G508" i="1"/>
  <c r="H508" i="1"/>
  <c r="I508" i="1"/>
  <c r="C509" i="1"/>
  <c r="D509" i="1"/>
  <c r="E509" i="1"/>
  <c r="F509" i="1"/>
  <c r="G509" i="1"/>
  <c r="H509" i="1"/>
  <c r="I509" i="1"/>
  <c r="C510" i="1"/>
  <c r="D510" i="1"/>
  <c r="E510" i="1"/>
  <c r="F510" i="1"/>
  <c r="G510" i="1"/>
  <c r="H510" i="1"/>
  <c r="I510" i="1"/>
  <c r="C511" i="1"/>
  <c r="D511" i="1"/>
  <c r="E511" i="1"/>
  <c r="F511" i="1"/>
  <c r="G511" i="1"/>
  <c r="H511" i="1"/>
  <c r="I511" i="1"/>
  <c r="C512" i="1"/>
  <c r="D512" i="1"/>
  <c r="E512" i="1"/>
  <c r="F512" i="1"/>
  <c r="G512" i="1"/>
  <c r="H512" i="1"/>
  <c r="I512" i="1"/>
  <c r="C513" i="1"/>
  <c r="D513" i="1"/>
  <c r="E513" i="1"/>
  <c r="F513" i="1"/>
  <c r="G513" i="1"/>
  <c r="H513" i="1"/>
  <c r="I513" i="1"/>
  <c r="C514" i="1"/>
  <c r="D514" i="1"/>
  <c r="E514" i="1"/>
  <c r="F514" i="1"/>
  <c r="G514" i="1"/>
  <c r="H514" i="1"/>
  <c r="I514" i="1"/>
  <c r="C515" i="1"/>
  <c r="D515" i="1"/>
  <c r="E515" i="1"/>
  <c r="F515" i="1"/>
  <c r="G515" i="1"/>
  <c r="H515" i="1"/>
  <c r="I515" i="1"/>
  <c r="C516" i="1"/>
  <c r="D516" i="1"/>
  <c r="E516" i="1"/>
  <c r="F516" i="1"/>
  <c r="G516" i="1"/>
  <c r="H516" i="1"/>
  <c r="I516" i="1"/>
  <c r="C517" i="1"/>
  <c r="D517" i="1"/>
  <c r="E517" i="1"/>
  <c r="F517" i="1"/>
  <c r="G517" i="1"/>
  <c r="H517" i="1"/>
  <c r="I517" i="1"/>
  <c r="C518" i="1"/>
  <c r="D518" i="1"/>
  <c r="E518" i="1"/>
  <c r="F518" i="1"/>
  <c r="G518" i="1"/>
  <c r="H518" i="1"/>
  <c r="I518" i="1"/>
  <c r="C519" i="1"/>
  <c r="D519" i="1"/>
  <c r="E519" i="1"/>
  <c r="F519" i="1"/>
  <c r="G519" i="1"/>
  <c r="H519" i="1"/>
  <c r="I519" i="1"/>
  <c r="I496" i="1"/>
  <c r="F496" i="1"/>
  <c r="G496" i="1"/>
  <c r="H496" i="1"/>
  <c r="B101" i="1"/>
  <c r="I530" i="1" l="1"/>
  <c r="H530" i="1"/>
  <c r="G530" i="1"/>
  <c r="F530" i="1"/>
  <c r="D530" i="1"/>
  <c r="E530" i="1"/>
  <c r="F529" i="1" l="1"/>
  <c r="F538" i="1" s="1"/>
  <c r="E50" i="1" s="1"/>
  <c r="F537" i="1"/>
  <c r="C50" i="1" s="1"/>
  <c r="I529" i="1"/>
  <c r="I538" i="1" s="1"/>
  <c r="I537" i="1"/>
  <c r="H529" i="1"/>
  <c r="H538" i="1" s="1"/>
  <c r="H537" i="1"/>
  <c r="D529" i="1"/>
  <c r="D538" i="1" s="1"/>
  <c r="E48" i="1" s="1"/>
  <c r="D537" i="1"/>
  <c r="C48" i="1" s="1"/>
  <c r="E529" i="1"/>
  <c r="E538" i="1" s="1"/>
  <c r="E49" i="1" s="1"/>
  <c r="E537" i="1"/>
  <c r="C49" i="1" s="1"/>
  <c r="G529" i="1"/>
  <c r="B100" i="1" l="1"/>
  <c r="B99" i="1"/>
  <c r="B98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AL37" i="1"/>
  <c r="AK37" i="1"/>
  <c r="AJ37" i="1"/>
  <c r="AI37" i="1"/>
  <c r="AH37" i="1"/>
  <c r="AG37" i="1"/>
  <c r="AF37" i="1"/>
  <c r="Z38" i="1"/>
  <c r="AG41" i="1" s="1"/>
  <c r="AA38" i="1"/>
  <c r="AG42" i="1" s="1"/>
  <c r="AB38" i="1"/>
  <c r="AG43" i="1" s="1"/>
  <c r="AC38" i="1"/>
  <c r="AG44" i="1" s="1"/>
  <c r="AD38" i="1"/>
  <c r="Z39" i="1"/>
  <c r="AH41" i="1" s="1"/>
  <c r="AA39" i="1"/>
  <c r="AH42" i="1" s="1"/>
  <c r="AB39" i="1"/>
  <c r="AH43" i="1" s="1"/>
  <c r="AC39" i="1"/>
  <c r="AH44" i="1" s="1"/>
  <c r="AD39" i="1"/>
  <c r="Z40" i="1"/>
  <c r="AI41" i="1" s="1"/>
  <c r="AA40" i="1"/>
  <c r="AI42" i="1" s="1"/>
  <c r="AB40" i="1"/>
  <c r="AI43" i="1" s="1"/>
  <c r="AC40" i="1"/>
  <c r="AI44" i="1" s="1"/>
  <c r="AD40" i="1"/>
  <c r="Z41" i="1"/>
  <c r="AJ41" i="1" s="1"/>
  <c r="AA41" i="1"/>
  <c r="AJ42" i="1" s="1"/>
  <c r="AB41" i="1"/>
  <c r="AJ43" i="1" s="1"/>
  <c r="AC41" i="1"/>
  <c r="AJ44" i="1" s="1"/>
  <c r="AD41" i="1"/>
  <c r="Z42" i="1"/>
  <c r="AK41" i="1" s="1"/>
  <c r="AA42" i="1"/>
  <c r="AK42" i="1" s="1"/>
  <c r="AB42" i="1"/>
  <c r="AK43" i="1" s="1"/>
  <c r="AC42" i="1"/>
  <c r="AK44" i="1" s="1"/>
  <c r="AD42" i="1"/>
  <c r="Z43" i="1"/>
  <c r="AL41" i="1" s="1"/>
  <c r="AA43" i="1"/>
  <c r="AL42" i="1" s="1"/>
  <c r="AB43" i="1"/>
  <c r="AL43" i="1" s="1"/>
  <c r="AC43" i="1"/>
  <c r="AL44" i="1" s="1"/>
  <c r="AD43" i="1"/>
  <c r="Z44" i="1"/>
  <c r="AM41" i="1" s="1"/>
  <c r="AA44" i="1"/>
  <c r="AM42" i="1" s="1"/>
  <c r="AB44" i="1"/>
  <c r="AM43" i="1" s="1"/>
  <c r="AC44" i="1"/>
  <c r="AM44" i="1" s="1"/>
  <c r="AD44" i="1"/>
  <c r="Z45" i="1"/>
  <c r="AN41" i="1" s="1"/>
  <c r="AA45" i="1"/>
  <c r="AN42" i="1" s="1"/>
  <c r="AB45" i="1"/>
  <c r="AN43" i="1" s="1"/>
  <c r="AC45" i="1"/>
  <c r="AN44" i="1" s="1"/>
  <c r="AD45" i="1"/>
  <c r="Z46" i="1"/>
  <c r="AO41" i="1" s="1"/>
  <c r="AA46" i="1"/>
  <c r="AO42" i="1" s="1"/>
  <c r="AB46" i="1"/>
  <c r="AO43" i="1" s="1"/>
  <c r="AC46" i="1"/>
  <c r="AO44" i="1" s="1"/>
  <c r="AD46" i="1"/>
  <c r="Z47" i="1"/>
  <c r="AP41" i="1" s="1"/>
  <c r="AA47" i="1"/>
  <c r="AP42" i="1" s="1"/>
  <c r="AB47" i="1"/>
  <c r="AP43" i="1" s="1"/>
  <c r="AC47" i="1"/>
  <c r="AP44" i="1" s="1"/>
  <c r="AD47" i="1"/>
  <c r="Z48" i="1"/>
  <c r="AQ41" i="1" s="1"/>
  <c r="AA48" i="1"/>
  <c r="AQ42" i="1" s="1"/>
  <c r="AB48" i="1"/>
  <c r="AQ43" i="1" s="1"/>
  <c r="AC48" i="1"/>
  <c r="AQ44" i="1" s="1"/>
  <c r="AD48" i="1"/>
  <c r="Z49" i="1"/>
  <c r="AR41" i="1" s="1"/>
  <c r="AA49" i="1"/>
  <c r="AR42" i="1" s="1"/>
  <c r="AB49" i="1"/>
  <c r="AR43" i="1" s="1"/>
  <c r="AC49" i="1"/>
  <c r="AR44" i="1" s="1"/>
  <c r="AD49" i="1"/>
  <c r="Z50" i="1"/>
  <c r="AS41" i="1" s="1"/>
  <c r="AA50" i="1"/>
  <c r="AS42" i="1" s="1"/>
  <c r="AB50" i="1"/>
  <c r="AS43" i="1" s="1"/>
  <c r="AC50" i="1"/>
  <c r="AS44" i="1" s="1"/>
  <c r="AD50" i="1"/>
  <c r="Z51" i="1"/>
  <c r="AT41" i="1" s="1"/>
  <c r="AA51" i="1"/>
  <c r="AT42" i="1" s="1"/>
  <c r="AB51" i="1"/>
  <c r="AT43" i="1" s="1"/>
  <c r="AC51" i="1"/>
  <c r="AT44" i="1" s="1"/>
  <c r="AD51" i="1"/>
  <c r="Z52" i="1"/>
  <c r="AU41" i="1" s="1"/>
  <c r="AA52" i="1"/>
  <c r="AU42" i="1" s="1"/>
  <c r="AB52" i="1"/>
  <c r="AU43" i="1" s="1"/>
  <c r="AC52" i="1"/>
  <c r="AU44" i="1" s="1"/>
  <c r="AD52" i="1"/>
  <c r="Z53" i="1"/>
  <c r="AV41" i="1" s="1"/>
  <c r="AA53" i="1"/>
  <c r="AV42" i="1" s="1"/>
  <c r="AB53" i="1"/>
  <c r="AV43" i="1" s="1"/>
  <c r="AC53" i="1"/>
  <c r="AV44" i="1" s="1"/>
  <c r="AD53" i="1"/>
  <c r="Z54" i="1"/>
  <c r="AW41" i="1" s="1"/>
  <c r="AA54" i="1"/>
  <c r="AW42" i="1" s="1"/>
  <c r="AB54" i="1"/>
  <c r="AW43" i="1" s="1"/>
  <c r="AC54" i="1"/>
  <c r="AW44" i="1" s="1"/>
  <c r="AD54" i="1"/>
  <c r="Z55" i="1"/>
  <c r="AX41" i="1" s="1"/>
  <c r="AA55" i="1"/>
  <c r="AX42" i="1" s="1"/>
  <c r="AB55" i="1"/>
  <c r="AX43" i="1" s="1"/>
  <c r="AC55" i="1"/>
  <c r="AX44" i="1" s="1"/>
  <c r="AD55" i="1"/>
  <c r="Z56" i="1"/>
  <c r="AY41" i="1" s="1"/>
  <c r="AA56" i="1"/>
  <c r="AY42" i="1" s="1"/>
  <c r="AB56" i="1"/>
  <c r="AY43" i="1" s="1"/>
  <c r="AC56" i="1"/>
  <c r="AY44" i="1" s="1"/>
  <c r="AD56" i="1"/>
  <c r="Z57" i="1"/>
  <c r="AZ41" i="1" s="1"/>
  <c r="AA57" i="1"/>
  <c r="AZ42" i="1" s="1"/>
  <c r="AB57" i="1"/>
  <c r="AZ43" i="1" s="1"/>
  <c r="AC57" i="1"/>
  <c r="AZ44" i="1" s="1"/>
  <c r="AD57" i="1"/>
  <c r="Z58" i="1"/>
  <c r="BA41" i="1" s="1"/>
  <c r="AA58" i="1"/>
  <c r="BA42" i="1" s="1"/>
  <c r="AB58" i="1"/>
  <c r="BA43" i="1" s="1"/>
  <c r="AC58" i="1"/>
  <c r="BA44" i="1" s="1"/>
  <c r="AD58" i="1"/>
  <c r="Z59" i="1"/>
  <c r="BB41" i="1" s="1"/>
  <c r="AA59" i="1"/>
  <c r="BB42" i="1" s="1"/>
  <c r="AB59" i="1"/>
  <c r="BB43" i="1" s="1"/>
  <c r="AC59" i="1"/>
  <c r="BB44" i="1" s="1"/>
  <c r="AD59" i="1"/>
  <c r="Z60" i="1"/>
  <c r="BC41" i="1" s="1"/>
  <c r="AA60" i="1"/>
  <c r="BC42" i="1" s="1"/>
  <c r="AB60" i="1"/>
  <c r="BC43" i="1" s="1"/>
  <c r="AC60" i="1"/>
  <c r="BC44" i="1" s="1"/>
  <c r="AD60" i="1"/>
  <c r="AD37" i="1"/>
  <c r="AA37" i="1"/>
  <c r="AF42" i="1" s="1"/>
  <c r="AB37" i="1"/>
  <c r="AF43" i="1" s="1"/>
  <c r="AC37" i="1"/>
  <c r="AF44" i="1" s="1"/>
  <c r="Y38" i="1"/>
  <c r="AG40" i="1" s="1"/>
  <c r="Y39" i="1"/>
  <c r="AH40" i="1" s="1"/>
  <c r="Y40" i="1"/>
  <c r="AI40" i="1" s="1"/>
  <c r="Y41" i="1"/>
  <c r="AJ40" i="1" s="1"/>
  <c r="Y42" i="1"/>
  <c r="AK40" i="1" s="1"/>
  <c r="Y43" i="1"/>
  <c r="AL40" i="1" s="1"/>
  <c r="Y44" i="1"/>
  <c r="AM40" i="1" s="1"/>
  <c r="Y45" i="1"/>
  <c r="AN40" i="1" s="1"/>
  <c r="Y46" i="1"/>
  <c r="AO40" i="1" s="1"/>
  <c r="Y47" i="1"/>
  <c r="AP40" i="1" s="1"/>
  <c r="Y48" i="1"/>
  <c r="AQ40" i="1" s="1"/>
  <c r="Y49" i="1"/>
  <c r="AR40" i="1" s="1"/>
  <c r="Y50" i="1"/>
  <c r="AS40" i="1" s="1"/>
  <c r="Y51" i="1"/>
  <c r="AT40" i="1" s="1"/>
  <c r="Y52" i="1"/>
  <c r="AU40" i="1" s="1"/>
  <c r="Y53" i="1"/>
  <c r="AV40" i="1" s="1"/>
  <c r="Y54" i="1"/>
  <c r="AW40" i="1" s="1"/>
  <c r="Y55" i="1"/>
  <c r="AX40" i="1" s="1"/>
  <c r="Y56" i="1"/>
  <c r="AY40" i="1" s="1"/>
  <c r="Y57" i="1"/>
  <c r="AZ40" i="1" s="1"/>
  <c r="Y58" i="1"/>
  <c r="BA40" i="1" s="1"/>
  <c r="Y59" i="1"/>
  <c r="BB40" i="1" s="1"/>
  <c r="Y60" i="1"/>
  <c r="BC40" i="1" s="1"/>
  <c r="X48" i="1"/>
  <c r="AQ39" i="1" s="1"/>
  <c r="X49" i="1"/>
  <c r="AR39" i="1" s="1"/>
  <c r="X50" i="1"/>
  <c r="AS39" i="1" s="1"/>
  <c r="X51" i="1"/>
  <c r="AT39" i="1" s="1"/>
  <c r="X52" i="1"/>
  <c r="AU39" i="1" s="1"/>
  <c r="X53" i="1"/>
  <c r="AV39" i="1" s="1"/>
  <c r="X54" i="1"/>
  <c r="AW39" i="1" s="1"/>
  <c r="X55" i="1"/>
  <c r="AX39" i="1" s="1"/>
  <c r="X56" i="1"/>
  <c r="AY39" i="1" s="1"/>
  <c r="X57" i="1"/>
  <c r="AZ39" i="1" s="1"/>
  <c r="X58" i="1"/>
  <c r="BA39" i="1" s="1"/>
  <c r="X59" i="1"/>
  <c r="BB39" i="1" s="1"/>
  <c r="X60" i="1"/>
  <c r="BC39" i="1" s="1"/>
  <c r="W48" i="1"/>
  <c r="AQ38" i="1" s="1"/>
  <c r="W49" i="1"/>
  <c r="AR38" i="1" s="1"/>
  <c r="W50" i="1"/>
  <c r="AS38" i="1" s="1"/>
  <c r="W51" i="1"/>
  <c r="AT38" i="1" s="1"/>
  <c r="W52" i="1"/>
  <c r="AU38" i="1" s="1"/>
  <c r="W53" i="1"/>
  <c r="AV38" i="1" s="1"/>
  <c r="W54" i="1"/>
  <c r="AW38" i="1" s="1"/>
  <c r="W55" i="1"/>
  <c r="AX38" i="1" s="1"/>
  <c r="W56" i="1"/>
  <c r="AY38" i="1" s="1"/>
  <c r="W57" i="1"/>
  <c r="AZ38" i="1" s="1"/>
  <c r="W58" i="1"/>
  <c r="BA38" i="1" s="1"/>
  <c r="W59" i="1"/>
  <c r="BB38" i="1" s="1"/>
  <c r="W60" i="1"/>
  <c r="BC38" i="1" s="1"/>
  <c r="B97" i="1" l="1"/>
  <c r="B96" i="1"/>
  <c r="B95" i="1"/>
  <c r="D222" i="1" l="1"/>
  <c r="D239" i="1"/>
  <c r="D242" i="1"/>
  <c r="D226" i="1"/>
  <c r="D238" i="1"/>
  <c r="D227" i="1"/>
  <c r="D240" i="1"/>
  <c r="D229" i="1"/>
  <c r="D231" i="1"/>
  <c r="D241" i="1"/>
  <c r="D243" i="1"/>
  <c r="D232" i="1"/>
  <c r="D221" i="1"/>
  <c r="D244" i="1"/>
  <c r="D228" i="1"/>
  <c r="D233" i="1"/>
  <c r="D223" i="1"/>
  <c r="D235" i="1"/>
  <c r="D230" i="1"/>
  <c r="D234" i="1"/>
  <c r="D224" i="1"/>
  <c r="D237" i="1"/>
  <c r="D225" i="1"/>
  <c r="D236" i="1"/>
  <c r="D496" i="1"/>
  <c r="E496" i="1"/>
  <c r="B89" i="1"/>
  <c r="B88" i="1"/>
  <c r="D246" i="1" l="1"/>
  <c r="C90" i="1" s="1"/>
  <c r="H574" i="1"/>
  <c r="H575" i="1" s="1"/>
  <c r="I564" i="1"/>
  <c r="H564" i="1"/>
  <c r="G564" i="1"/>
  <c r="I565" i="1"/>
  <c r="H565" i="1"/>
  <c r="G565" i="1"/>
  <c r="B90" i="1"/>
  <c r="Y37" i="1" l="1"/>
  <c r="AF40" i="1" s="1"/>
  <c r="X47" i="1"/>
  <c r="AP39" i="1" s="1"/>
  <c r="X46" i="1"/>
  <c r="AO39" i="1" s="1"/>
  <c r="W47" i="1"/>
  <c r="AP38" i="1" s="1"/>
  <c r="W46" i="1"/>
  <c r="AO38" i="1" s="1"/>
  <c r="C530" i="1" l="1"/>
  <c r="AD753" i="1" l="1"/>
  <c r="AD792" i="1"/>
  <c r="AD873" i="1"/>
  <c r="AD897" i="1"/>
  <c r="AD992" i="1"/>
  <c r="AD945" i="1"/>
  <c r="AD861" i="1"/>
  <c r="AD871" i="1"/>
  <c r="AD998" i="1"/>
  <c r="AD1108" i="1"/>
  <c r="AD900" i="1"/>
  <c r="AD1070" i="1"/>
  <c r="AD1277" i="1"/>
  <c r="AD1318" i="1"/>
  <c r="AD1125" i="1"/>
  <c r="AD1019" i="1"/>
  <c r="AD1473" i="1"/>
  <c r="AD1462" i="1"/>
  <c r="AD2007" i="1"/>
  <c r="AD1505" i="1"/>
  <c r="AD1733" i="1"/>
  <c r="AD1606" i="1"/>
  <c r="AD1875" i="1"/>
  <c r="AD1811" i="1"/>
  <c r="AD2166" i="1"/>
  <c r="AD1497" i="1"/>
  <c r="AD1949" i="1"/>
  <c r="AD1378" i="1"/>
  <c r="AD2137" i="1"/>
  <c r="AD2076" i="1"/>
  <c r="AD1740" i="1"/>
  <c r="AD2188" i="1"/>
  <c r="AD2212" i="1"/>
  <c r="AD2556" i="1"/>
  <c r="AD2256" i="1"/>
  <c r="AD1901" i="1"/>
  <c r="AD2468" i="1"/>
  <c r="AD2648" i="1"/>
  <c r="AD2545" i="1"/>
  <c r="AD2424" i="1"/>
  <c r="AD2245" i="1"/>
  <c r="AD2617" i="1"/>
  <c r="AD2308" i="1"/>
  <c r="AD1976" i="1"/>
  <c r="AD2530" i="1"/>
  <c r="AD2633" i="1"/>
  <c r="AD2578" i="1"/>
  <c r="AD2417" i="1"/>
  <c r="AD1490" i="1"/>
  <c r="AD1359" i="1"/>
  <c r="AD1201" i="1"/>
  <c r="AD2337" i="1"/>
  <c r="AD2426" i="1"/>
  <c r="AD1616" i="1"/>
  <c r="AD1535" i="1"/>
  <c r="AD1044" i="1"/>
  <c r="AD680" i="1"/>
  <c r="AD2017" i="1"/>
  <c r="AD2493" i="1"/>
  <c r="AD1969" i="1"/>
  <c r="AD692" i="1"/>
  <c r="AD834" i="1"/>
  <c r="AD882" i="1"/>
  <c r="AD906" i="1"/>
  <c r="AD924" i="1"/>
  <c r="AD956" i="1"/>
  <c r="AD872" i="1"/>
  <c r="AD925" i="1"/>
  <c r="AD1038" i="1"/>
  <c r="AD1206" i="1"/>
  <c r="AD968" i="1"/>
  <c r="AD1216" i="1"/>
  <c r="AD1309" i="1"/>
  <c r="AD1335" i="1"/>
  <c r="AD1177" i="1"/>
  <c r="AD1136" i="1"/>
  <c r="AD1631" i="1"/>
  <c r="AD1469" i="1"/>
  <c r="AD1333" i="1"/>
  <c r="AD1593" i="1"/>
  <c r="AD1745" i="1"/>
  <c r="AD1158" i="1"/>
  <c r="AD1889" i="1"/>
  <c r="AD709" i="1"/>
  <c r="AD840" i="1"/>
  <c r="AD903" i="1"/>
  <c r="AD755" i="1"/>
  <c r="AD957" i="1"/>
  <c r="AD1014" i="1"/>
  <c r="AD899" i="1"/>
  <c r="AD1002" i="1"/>
  <c r="AD870" i="1"/>
  <c r="AD884" i="1"/>
  <c r="AD997" i="1"/>
  <c r="AD1252" i="1"/>
  <c r="AD1058" i="1"/>
  <c r="AD849" i="1"/>
  <c r="AD1267" i="1"/>
  <c r="AD1268" i="1"/>
  <c r="AD1637" i="1"/>
  <c r="AD1476" i="1"/>
  <c r="AD1348" i="1"/>
  <c r="AD1661" i="1"/>
  <c r="AD1558" i="1"/>
  <c r="AD1391" i="1"/>
  <c r="AD1925" i="1"/>
  <c r="AD794" i="1"/>
  <c r="AD850" i="1"/>
  <c r="AD907" i="1"/>
  <c r="AD776" i="1"/>
  <c r="AD983" i="1"/>
  <c r="AD1016" i="1"/>
  <c r="AD981" i="1"/>
  <c r="AD1029" i="1"/>
  <c r="AD909" i="1"/>
  <c r="AD962" i="1"/>
  <c r="AD1041" i="1"/>
  <c r="AD1325" i="1"/>
  <c r="AD1082" i="1"/>
  <c r="AD969" i="1"/>
  <c r="AD1363" i="1"/>
  <c r="AD1365" i="1"/>
  <c r="AD1644" i="1"/>
  <c r="AD1624" i="1"/>
  <c r="AD1377" i="1"/>
  <c r="AD1671" i="1"/>
  <c r="AD1753" i="1"/>
  <c r="AD1546" i="1"/>
  <c r="AD1926" i="1"/>
  <c r="AD731" i="1"/>
  <c r="AD851" i="1"/>
  <c r="AD908" i="1"/>
  <c r="AD875" i="1"/>
  <c r="AD985" i="1"/>
  <c r="AD788" i="1"/>
  <c r="AD879" i="1"/>
  <c r="AD867" i="1"/>
  <c r="AD972" i="1"/>
  <c r="AD1111" i="1"/>
  <c r="AD1032" i="1"/>
  <c r="AD921" i="1"/>
  <c r="AD1131" i="1"/>
  <c r="AD1123" i="1"/>
  <c r="AD1369" i="1"/>
  <c r="AD1498" i="1"/>
  <c r="AD1322" i="1"/>
  <c r="AD1387" i="1"/>
  <c r="AD1548" i="1"/>
  <c r="AD1685" i="1"/>
  <c r="AD2094" i="1"/>
  <c r="AD1599" i="1"/>
  <c r="AD1947" i="1"/>
  <c r="AD754" i="1"/>
  <c r="AD773" i="1"/>
  <c r="AD832" i="1"/>
  <c r="AD894" i="1"/>
  <c r="AD986" i="1"/>
  <c r="AD895" i="1"/>
  <c r="AD938" i="1"/>
  <c r="AD890" i="1"/>
  <c r="AD932" i="1"/>
  <c r="AD901" i="1"/>
  <c r="AD1050" i="1"/>
  <c r="AD987" i="1"/>
  <c r="AD1199" i="1"/>
  <c r="AD1280" i="1"/>
  <c r="AD1409" i="1"/>
  <c r="AD1673" i="1"/>
  <c r="AD1346" i="1"/>
  <c r="AD1056" i="1"/>
  <c r="AD1605" i="1"/>
  <c r="AD1723" i="1"/>
  <c r="AD1271" i="1"/>
  <c r="AD1666" i="1"/>
  <c r="AD1961" i="1"/>
  <c r="AD768" i="1"/>
  <c r="AD990" i="1"/>
  <c r="AD858" i="1"/>
  <c r="AD918" i="1"/>
  <c r="AD774" i="1"/>
  <c r="AD942" i="1"/>
  <c r="AD954" i="1"/>
  <c r="AD913" i="1"/>
  <c r="AD973" i="1"/>
  <c r="AD931" i="1"/>
  <c r="AD1154" i="1"/>
  <c r="AD1098" i="1"/>
  <c r="AD1217" i="1"/>
  <c r="AD1341" i="1"/>
  <c r="AD1444" i="1"/>
  <c r="AD939" i="1"/>
  <c r="AD1413" i="1"/>
  <c r="AD1310" i="1"/>
  <c r="AD1735" i="1"/>
  <c r="AD1743" i="1"/>
  <c r="AD1366" i="1"/>
  <c r="AD1669" i="1"/>
  <c r="AD1229" i="1"/>
  <c r="AD698" i="1"/>
  <c r="AD1026" i="1"/>
  <c r="AD777" i="1"/>
  <c r="AD853" i="1"/>
  <c r="AD883" i="1"/>
  <c r="AD961" i="1"/>
  <c r="AD993" i="1"/>
  <c r="AD980" i="1"/>
  <c r="AD1004" i="1"/>
  <c r="AD1003" i="1"/>
  <c r="AD1262" i="1"/>
  <c r="AD1230" i="1"/>
  <c r="AD974" i="1"/>
  <c r="AD1389" i="1"/>
  <c r="AD1492" i="1"/>
  <c r="AD1075" i="1"/>
  <c r="AD1679" i="1"/>
  <c r="AD1449" i="1"/>
  <c r="AD1141" i="1"/>
  <c r="AD1747" i="1"/>
  <c r="AD1412" i="1"/>
  <c r="AD1697" i="1"/>
  <c r="AD1313" i="1"/>
  <c r="AD744" i="1"/>
  <c r="AD752" i="1"/>
  <c r="AD779" i="1"/>
  <c r="AD810" i="1"/>
  <c r="AD911" i="1"/>
  <c r="AD966" i="1"/>
  <c r="AD1033" i="1"/>
  <c r="AD1052" i="1"/>
  <c r="AD1128" i="1"/>
  <c r="AD1077" i="1"/>
  <c r="AD1195" i="1"/>
  <c r="AD1238" i="1"/>
  <c r="AD979" i="1"/>
  <c r="AD971" i="1"/>
  <c r="AD1040" i="1"/>
  <c r="AD1237" i="1"/>
  <c r="AD1021" i="1"/>
  <c r="AD1522" i="1"/>
  <c r="AD1337" i="1"/>
  <c r="AD1754" i="1"/>
  <c r="AD1717" i="1"/>
  <c r="AD1765" i="1"/>
  <c r="AD1732" i="1"/>
  <c r="AD722" i="1"/>
  <c r="AD756" i="1"/>
  <c r="AD878" i="1"/>
  <c r="AD821" i="1"/>
  <c r="AD935" i="1"/>
  <c r="AD796" i="1"/>
  <c r="AD1053" i="1"/>
  <c r="AD1124" i="1"/>
  <c r="AD891" i="1"/>
  <c r="AD1163" i="1"/>
  <c r="AD1231" i="1"/>
  <c r="AD1246" i="1"/>
  <c r="AD1039" i="1"/>
  <c r="AD1107" i="1"/>
  <c r="AD1064" i="1"/>
  <c r="AD1439" i="1"/>
  <c r="AD1172" i="1"/>
  <c r="AD1582" i="1"/>
  <c r="AD1390" i="1"/>
  <c r="AD1273" i="1"/>
  <c r="AD1726" i="1"/>
  <c r="AD1778" i="1"/>
  <c r="AD1399" i="1"/>
  <c r="AD2128" i="1"/>
  <c r="AD1974" i="1"/>
  <c r="AD1911" i="1"/>
  <c r="AD2165" i="1"/>
  <c r="AD1860" i="1"/>
  <c r="AD2023" i="1"/>
  <c r="AD2319" i="1"/>
  <c r="AD1857" i="1"/>
  <c r="AD1917" i="1"/>
  <c r="AD2436" i="1"/>
  <c r="AD1757" i="1"/>
  <c r="AD2581" i="1"/>
  <c r="AD1880" i="1"/>
  <c r="AD2590" i="1"/>
  <c r="AD2154" i="1"/>
  <c r="AD1584" i="1"/>
  <c r="AD1844" i="1"/>
  <c r="AD1940" i="1"/>
  <c r="AD2490" i="1"/>
  <c r="AD2627" i="1"/>
  <c r="AD2669" i="1"/>
  <c r="AD2485" i="1"/>
  <c r="AD2510" i="1"/>
  <c r="AD1864" i="1"/>
  <c r="AD1830" i="1"/>
  <c r="AD1594" i="1"/>
  <c r="AD1347" i="1"/>
  <c r="AD2209" i="1"/>
  <c r="AD2587" i="1"/>
  <c r="AD2096" i="1"/>
  <c r="AD1460" i="1"/>
  <c r="AD815" i="1"/>
  <c r="AD706" i="1"/>
  <c r="AD1767" i="1"/>
  <c r="AD1448" i="1"/>
  <c r="AD1374" i="1"/>
  <c r="AD2304" i="1"/>
  <c r="AD2564" i="1"/>
  <c r="AD2067" i="1"/>
  <c r="AD1617" i="1"/>
  <c r="AD934" i="1"/>
  <c r="AD742" i="1"/>
  <c r="AD2155" i="1"/>
  <c r="AD1241" i="1"/>
  <c r="AD1147" i="1"/>
  <c r="AD2124" i="1"/>
  <c r="AD2251" i="1"/>
  <c r="AD866" i="1"/>
  <c r="AD2604" i="1"/>
  <c r="AD2410" i="1"/>
  <c r="AD2254" i="1"/>
  <c r="AD1330" i="1"/>
  <c r="AD893" i="1"/>
  <c r="AD736" i="1"/>
  <c r="AD1651" i="1"/>
  <c r="AD1483" i="1"/>
  <c r="AD2176" i="1"/>
  <c r="AD2422" i="1"/>
  <c r="AD2372" i="1"/>
  <c r="AD1792" i="1"/>
  <c r="AD745" i="1"/>
  <c r="AD863" i="1"/>
  <c r="AD887" i="1"/>
  <c r="AD865" i="1"/>
  <c r="AD820" i="1"/>
  <c r="AD948" i="1"/>
  <c r="AD1133" i="1"/>
  <c r="AD959" i="1"/>
  <c r="AD996" i="1"/>
  <c r="AD1196" i="1"/>
  <c r="AD1255" i="1"/>
  <c r="AD1254" i="1"/>
  <c r="AD1057" i="1"/>
  <c r="AD1317" i="1"/>
  <c r="AD1151" i="1"/>
  <c r="AD1456" i="1"/>
  <c r="AD1383" i="1"/>
  <c r="AD1588" i="1"/>
  <c r="AD1446" i="1"/>
  <c r="AD1538" i="1"/>
  <c r="AD1790" i="1"/>
  <c r="AD1853" i="1"/>
  <c r="AD1783" i="1"/>
  <c r="AD2147" i="1"/>
  <c r="AD2028" i="1"/>
  <c r="AD1923" i="1"/>
  <c r="AD2196" i="1"/>
  <c r="AD1878" i="1"/>
  <c r="AD2037" i="1"/>
  <c r="AD2329" i="1"/>
  <c r="AD1983" i="1"/>
  <c r="AD1932" i="1"/>
  <c r="AD2494" i="1"/>
  <c r="AD2162" i="1"/>
  <c r="AD2621" i="1"/>
  <c r="AD2064" i="1"/>
  <c r="AD2597" i="1"/>
  <c r="AD2283" i="1"/>
  <c r="AD1746" i="1"/>
  <c r="AD2024" i="1"/>
  <c r="AD2359" i="1"/>
  <c r="AD2509" i="1"/>
  <c r="AD1711" i="1"/>
  <c r="AD2504" i="1"/>
  <c r="AD2419" i="1"/>
  <c r="AD2496" i="1"/>
  <c r="AD2518" i="1"/>
  <c r="AD1349" i="1"/>
  <c r="AD1481" i="1"/>
  <c r="AD1132" i="1"/>
  <c r="AD1866" i="1"/>
  <c r="AD2450" i="1"/>
  <c r="AD1856" i="1"/>
  <c r="AD1550" i="1"/>
  <c r="AD1507" i="1"/>
  <c r="AD838" i="1"/>
  <c r="AD2500" i="1"/>
  <c r="AD2430" i="1"/>
  <c r="AD2340" i="1"/>
  <c r="AD764" i="1"/>
  <c r="AD864" i="1"/>
  <c r="AD888" i="1"/>
  <c r="AD937" i="1"/>
  <c r="AD930" i="1"/>
  <c r="AD785" i="1"/>
  <c r="AD813" i="1"/>
  <c r="AD978" i="1"/>
  <c r="AD1028" i="1"/>
  <c r="AD1226" i="1"/>
  <c r="AD856" i="1"/>
  <c r="AD1265" i="1"/>
  <c r="AD1148" i="1"/>
  <c r="AD1095" i="1"/>
  <c r="AD1303" i="1"/>
  <c r="AD1464" i="1"/>
  <c r="AD1432" i="1"/>
  <c r="AD1692" i="1"/>
  <c r="AD1654" i="1"/>
  <c r="AD1607" i="1"/>
  <c r="AD1814" i="1"/>
  <c r="AD1854" i="1"/>
  <c r="AD1805" i="1"/>
  <c r="AD2161" i="1"/>
  <c r="AD1480" i="1"/>
  <c r="AD1943" i="1"/>
  <c r="AD2255" i="1"/>
  <c r="AD2126" i="1"/>
  <c r="AD2053" i="1"/>
  <c r="AD1730" i="1"/>
  <c r="AD2136" i="1"/>
  <c r="AD2111" i="1"/>
  <c r="AD2506" i="1"/>
  <c r="AD1802" i="1"/>
  <c r="AD1832" i="1"/>
  <c r="AD2341" i="1"/>
  <c r="AD2608" i="1"/>
  <c r="AD2335" i="1"/>
  <c r="AD2292" i="1"/>
  <c r="AD2184" i="1"/>
  <c r="AD2536" i="1"/>
  <c r="AD2555" i="1"/>
  <c r="AD1823" i="1"/>
  <c r="AD2517" i="1"/>
  <c r="AD2125" i="1"/>
  <c r="AD1963" i="1"/>
  <c r="AD2185" i="1"/>
  <c r="AD1918" i="1"/>
  <c r="AD1386" i="1"/>
  <c r="AD1155" i="1"/>
  <c r="AD2607" i="1"/>
  <c r="AD2260" i="1"/>
  <c r="AD1468" i="1"/>
  <c r="AD1395" i="1"/>
  <c r="AD1283" i="1"/>
  <c r="AD778" i="1"/>
  <c r="AD2438" i="1"/>
  <c r="AD1807" i="1"/>
  <c r="AD1809" i="1"/>
  <c r="AD2631" i="1"/>
  <c r="AD1953" i="1"/>
  <c r="AD1674" i="1"/>
  <c r="AD1524" i="1"/>
  <c r="AD967" i="1"/>
  <c r="AD797" i="1"/>
  <c r="AD1763" i="1"/>
  <c r="AD800" i="1"/>
  <c r="AD1526" i="1"/>
  <c r="AD2405" i="1"/>
  <c r="AD1774" i="1"/>
  <c r="AD963" i="1"/>
  <c r="AD1937" i="1"/>
  <c r="AD1913" i="1"/>
  <c r="AD1869" i="1"/>
  <c r="AD1214" i="1"/>
  <c r="AD975" i="1"/>
  <c r="AD2382" i="1"/>
  <c r="AD1784" i="1"/>
  <c r="AD1758" i="1"/>
  <c r="AD1482" i="1"/>
  <c r="AD1900" i="1"/>
  <c r="AD1863" i="1"/>
  <c r="AD2204" i="1"/>
  <c r="AD1328" i="1"/>
  <c r="AD2224" i="1"/>
  <c r="AD1950" i="1"/>
  <c r="AD1715" i="1"/>
  <c r="AD2022" i="1"/>
  <c r="AD1775" i="1"/>
  <c r="AD2082" i="1"/>
  <c r="AD2168" i="1"/>
  <c r="AD2303" i="1"/>
  <c r="AD2629" i="1"/>
  <c r="AD2144" i="1"/>
  <c r="AD2523" i="1"/>
  <c r="AD2585" i="1"/>
  <c r="AD2572" i="1"/>
  <c r="AD2632" i="1"/>
  <c r="AD1973" i="1"/>
  <c r="AD2552" i="1"/>
  <c r="AD2624" i="1"/>
  <c r="AD2396" i="1"/>
  <c r="AD1149" i="1"/>
  <c r="AD1046" i="1"/>
  <c r="AD2097" i="1"/>
  <c r="AD1885" i="1"/>
  <c r="AD1251" i="1"/>
  <c r="AD710" i="1"/>
  <c r="AD1557" i="1"/>
  <c r="AD2612" i="1"/>
  <c r="AD2103" i="1"/>
  <c r="AD1704" i="1"/>
  <c r="AD1645" i="1"/>
  <c r="AD1355" i="1"/>
  <c r="AD678" i="1"/>
  <c r="AD1638" i="1"/>
  <c r="AD1810" i="1"/>
  <c r="AD1703" i="1"/>
  <c r="AD2491" i="1"/>
  <c r="AD1243" i="1"/>
  <c r="AD2381" i="1"/>
  <c r="AD2035" i="1"/>
  <c r="AD1116" i="1"/>
  <c r="AD1060" i="1"/>
  <c r="AD1627" i="1"/>
  <c r="AD2010" i="1"/>
  <c r="AD1173" i="1"/>
  <c r="AD2662" i="1"/>
  <c r="AD2239" i="1"/>
  <c r="AD2141" i="1"/>
  <c r="AD2482" i="1"/>
  <c r="AD2321" i="1"/>
  <c r="AD1822" i="1"/>
  <c r="AD2331" i="1"/>
  <c r="AD1972" i="1"/>
  <c r="AD2470" i="1"/>
  <c r="AD2407" i="1"/>
  <c r="AD1888" i="1"/>
  <c r="AD2472" i="1"/>
  <c r="AD1493" i="1"/>
  <c r="AD874" i="1"/>
  <c r="AD1540" i="1"/>
  <c r="AD1560" i="1"/>
  <c r="AD1683" i="1"/>
  <c r="AD2095" i="1"/>
  <c r="AD855" i="1"/>
  <c r="AD691" i="1"/>
  <c r="AD1245" i="1"/>
  <c r="AD734" i="1"/>
  <c r="AD1382" i="1"/>
  <c r="AD803" i="1"/>
  <c r="AD2183" i="1"/>
  <c r="AD1603" i="1"/>
  <c r="AD1344" i="1"/>
  <c r="AD1871" i="1"/>
  <c r="AD1356" i="1"/>
  <c r="AD1421" i="1"/>
  <c r="AD1554" i="1"/>
  <c r="AD1181" i="1"/>
  <c r="AD862" i="1"/>
  <c r="AD837" i="1"/>
  <c r="AD2463" i="1"/>
  <c r="AD944" i="1"/>
  <c r="AD1106" i="1"/>
  <c r="AD904" i="1"/>
  <c r="AD1664" i="1"/>
  <c r="AD836" i="1"/>
  <c r="AD1495" i="1"/>
  <c r="AD2338" i="1"/>
  <c r="AD953" i="1"/>
  <c r="AD844" i="1"/>
  <c r="AD1471" i="1"/>
  <c r="AD1894" i="1"/>
  <c r="AD2235" i="1"/>
  <c r="AD2398" i="1"/>
  <c r="AD2259" i="1"/>
  <c r="AD804" i="1"/>
  <c r="AD1912" i="1"/>
  <c r="AD2237" i="1"/>
  <c r="AD927" i="1"/>
  <c r="AD1580" i="1"/>
  <c r="AD1319" i="1"/>
  <c r="AD2039" i="1"/>
  <c r="AD1204" i="1"/>
  <c r="AD1662" i="1"/>
  <c r="AD1886" i="1"/>
  <c r="AD1102" i="1"/>
  <c r="AD2093" i="1"/>
  <c r="AD1729" i="1"/>
  <c r="AD2263" i="1"/>
  <c r="AD2342" i="1"/>
  <c r="AD749" i="1"/>
  <c r="AD1827" i="1"/>
  <c r="AD1956" i="1"/>
  <c r="AD808" i="1"/>
  <c r="AD1532" i="1"/>
  <c r="AD1816" i="1"/>
  <c r="AD1708" i="1"/>
  <c r="AD1269" i="1"/>
  <c r="AD1699" i="1"/>
  <c r="AD2541" i="1"/>
  <c r="AD2343" i="1"/>
  <c r="AD1135" i="1"/>
  <c r="AD1610" i="1"/>
  <c r="AD1209" i="1"/>
  <c r="AD1600" i="1"/>
  <c r="AD1307" i="1"/>
  <c r="AD2171" i="1"/>
  <c r="AD1553" i="1"/>
  <c r="AD1278" i="1"/>
  <c r="AD702" i="1"/>
  <c r="AD781" i="1"/>
  <c r="AD673" i="1"/>
  <c r="AD2040" i="1"/>
  <c r="AD1759" i="1"/>
  <c r="AD2027" i="1"/>
  <c r="AD1867" i="1"/>
  <c r="AD2098" i="1"/>
  <c r="AD2368" i="1"/>
  <c r="AD2033" i="1"/>
  <c r="AD2664" i="1"/>
  <c r="AD2213" i="1"/>
  <c r="AD2540" i="1"/>
  <c r="AD2653" i="1"/>
  <c r="AD2616" i="1"/>
  <c r="AD1789" i="1"/>
  <c r="AD2481" i="1"/>
  <c r="AD1959" i="1"/>
  <c r="AD2158" i="1"/>
  <c r="AD1764" i="1"/>
  <c r="AD1633" i="1"/>
  <c r="AD936" i="1"/>
  <c r="AD2003" i="1"/>
  <c r="AD1640" i="1"/>
  <c r="AD919" i="1"/>
  <c r="AD2400" i="1"/>
  <c r="AD1739" i="1"/>
  <c r="AD2553" i="1"/>
  <c r="AD2457" i="1"/>
  <c r="AD1475" i="1"/>
  <c r="AD1527" i="1"/>
  <c r="AD766" i="1"/>
  <c r="AD2228" i="1"/>
  <c r="AD1511" i="1"/>
  <c r="AD1738" i="1"/>
  <c r="AD2582" i="1"/>
  <c r="AD2071" i="1"/>
  <c r="AD1486" i="1"/>
  <c r="AD2460" i="1"/>
  <c r="AD1223" i="1"/>
  <c r="AD1496" i="1"/>
  <c r="AD965" i="1"/>
  <c r="AD2620" i="1"/>
  <c r="AD1463" i="1"/>
  <c r="AD1385" i="1"/>
  <c r="AD1988" i="1"/>
  <c r="AD2115" i="1"/>
  <c r="AD1700" i="1"/>
  <c r="AD2634" i="1"/>
  <c r="AD2282" i="1"/>
  <c r="AD2278" i="1"/>
  <c r="AD2386" i="1"/>
  <c r="AD1438" i="1"/>
  <c r="AD2546" i="1"/>
  <c r="AD2322" i="1"/>
  <c r="AD1769" i="1"/>
  <c r="AD2576" i="1"/>
  <c r="AD1375" i="1"/>
  <c r="AD827" i="1"/>
  <c r="AD1084" i="1"/>
  <c r="AD1806" i="1"/>
  <c r="AD1573" i="1"/>
  <c r="AD2636" i="1"/>
  <c r="AD679" i="1"/>
  <c r="AD2143" i="1"/>
  <c r="AD1287" i="1"/>
  <c r="AD741" i="1"/>
  <c r="AD2065" i="1"/>
  <c r="AD713" i="1"/>
  <c r="AD2032" i="1"/>
  <c r="AD1996" i="1"/>
  <c r="AD1429" i="1"/>
  <c r="AD1234" i="1"/>
  <c r="AD790" i="1"/>
  <c r="AD1398" i="1"/>
  <c r="AD1824" i="1"/>
  <c r="AD1178" i="1"/>
  <c r="AD738" i="1"/>
  <c r="AD1891" i="1"/>
  <c r="AD1342" i="1"/>
  <c r="AD1091" i="1"/>
  <c r="AD690" i="1"/>
  <c r="AD2373" i="1"/>
  <c r="AD1898" i="1"/>
  <c r="AD831" i="1"/>
  <c r="AD1336" i="1"/>
  <c r="AD1518" i="1"/>
  <c r="AD1184" i="1"/>
  <c r="AD1166" i="1"/>
  <c r="AD1381" i="1"/>
  <c r="AD2415" i="1"/>
  <c r="AD2639" i="1"/>
  <c r="AD2477" i="1"/>
  <c r="AD2230" i="1"/>
  <c r="AD2114" i="1"/>
  <c r="AD1942" i="1"/>
  <c r="AD929" i="1"/>
  <c r="AD1089" i="1"/>
  <c r="AD1288" i="1"/>
  <c r="AD1556" i="1"/>
  <c r="AD1641" i="1"/>
  <c r="AD2619" i="1"/>
  <c r="AD2573" i="1"/>
  <c r="AD671" i="1"/>
  <c r="AD1174" i="1"/>
  <c r="AD1984" i="1"/>
  <c r="AD2642" i="1"/>
  <c r="AD1192" i="1"/>
  <c r="AD1602" i="1"/>
  <c r="AD1117" i="1"/>
  <c r="AD697" i="1"/>
  <c r="AD1693" i="1"/>
  <c r="AD1425" i="1"/>
  <c r="AD2660" i="1"/>
  <c r="AD2385" i="1"/>
  <c r="AD2223" i="1"/>
  <c r="AD1478" i="1"/>
  <c r="AD2501" i="1"/>
  <c r="AD2194" i="1"/>
  <c r="AD1672" i="1"/>
  <c r="AD1515" i="1"/>
  <c r="AD1221" i="1"/>
  <c r="AD1373" i="1"/>
  <c r="AD2409" i="1"/>
  <c r="AD1474" i="1"/>
  <c r="AD1078" i="1"/>
  <c r="AD1999" i="1"/>
  <c r="AD725" i="1"/>
  <c r="AD683" i="1"/>
  <c r="AD696" i="1"/>
  <c r="AD688" i="1"/>
  <c r="AD2173" i="1"/>
  <c r="AD1914" i="1"/>
  <c r="AD2034" i="1"/>
  <c r="AD1826" i="1"/>
  <c r="AD2101" i="1"/>
  <c r="AD2489" i="1"/>
  <c r="AD2046" i="1"/>
  <c r="AD2665" i="1"/>
  <c r="AD2231" i="1"/>
  <c r="AD2543" i="1"/>
  <c r="AD1939" i="1"/>
  <c r="AD1321" i="1"/>
  <c r="AD2214" i="1"/>
  <c r="AD2487" i="1"/>
  <c r="AD1877" i="1"/>
  <c r="AD2441" i="1"/>
  <c r="AD2061" i="1"/>
  <c r="AD1561" i="1"/>
  <c r="AD2658" i="1"/>
  <c r="AD2048" i="1"/>
  <c r="AD1813" i="1"/>
  <c r="AD1472" i="1"/>
  <c r="AD2528" i="1"/>
  <c r="AD2059" i="1"/>
  <c r="AD2248" i="1"/>
  <c r="AD2080" i="1"/>
  <c r="AD2066" i="1"/>
  <c r="AD1312" i="1"/>
  <c r="AD1257" i="1"/>
  <c r="AD2198" i="1"/>
  <c r="AD1712" i="1"/>
  <c r="AD1500" i="1"/>
  <c r="AD2520" i="1"/>
  <c r="AD1935" i="1"/>
  <c r="AD2317" i="1"/>
  <c r="AD2134" i="1"/>
  <c r="AD2118" i="1"/>
  <c r="AD1402" i="1"/>
  <c r="AD860" i="1"/>
  <c r="AD2270" i="1"/>
  <c r="AD2234" i="1"/>
  <c r="AD2133" i="1"/>
  <c r="AD2370" i="1"/>
  <c r="AD1592" i="1"/>
  <c r="AD1751" i="1"/>
  <c r="AD2650" i="1"/>
  <c r="AD2062" i="1"/>
  <c r="AD2002" i="1"/>
  <c r="AD2202" i="1"/>
  <c r="AD2006" i="1"/>
  <c r="AD2498" i="1"/>
  <c r="AD2189" i="1"/>
  <c r="AD2380" i="1"/>
  <c r="AD2012" i="1"/>
  <c r="AD1441" i="1"/>
  <c r="AD859" i="1"/>
  <c r="AD1465" i="1"/>
  <c r="AD1525" i="1"/>
  <c r="AD970" i="1"/>
  <c r="AD1812" i="1"/>
  <c r="AD2551" i="1"/>
  <c r="AD2533" i="1"/>
  <c r="AD1035" i="1"/>
  <c r="AD1211" i="1"/>
  <c r="AD1392" i="1"/>
  <c r="AD1519" i="1"/>
  <c r="AD2613" i="1"/>
  <c r="AD2177" i="1"/>
  <c r="AD1279" i="1"/>
  <c r="AD1005" i="1"/>
  <c r="AD822" i="1"/>
  <c r="AD1314" i="1"/>
  <c r="AD1354" i="1"/>
  <c r="AD1094" i="1"/>
  <c r="AD994" i="1"/>
  <c r="AD1034" i="1"/>
  <c r="AD1737" i="1"/>
  <c r="AD1081" i="1"/>
  <c r="AD2466" i="1"/>
  <c r="AD2332" i="1"/>
  <c r="AD1731" i="1"/>
  <c r="AD917" i="1"/>
  <c r="AD1650" i="1"/>
  <c r="AD1668" i="1"/>
  <c r="AD1435" i="1"/>
  <c r="AD960" i="1"/>
  <c r="AD877" i="1"/>
  <c r="AD705" i="1"/>
  <c r="AD1479" i="1"/>
  <c r="AD1138" i="1"/>
  <c r="AD2187" i="1"/>
  <c r="AD2288" i="1"/>
  <c r="AD791" i="1"/>
  <c r="AD1458" i="1"/>
  <c r="AD1153" i="1"/>
  <c r="AD1100" i="1"/>
  <c r="AD1521" i="1"/>
  <c r="AD1049" i="1"/>
  <c r="AD1551" i="1"/>
  <c r="AD1327" i="1"/>
  <c r="AD1770" i="1"/>
  <c r="AD2277" i="1"/>
  <c r="AD687" i="1"/>
  <c r="AD1120" i="1"/>
  <c r="AD2121" i="1"/>
  <c r="AD1820" i="1"/>
  <c r="AD1648" i="1"/>
  <c r="AD1144" i="1"/>
  <c r="AD1571" i="1"/>
  <c r="AD2499" i="1"/>
  <c r="AD1215" i="1"/>
  <c r="AD1396" i="1"/>
  <c r="AD2476" i="1"/>
  <c r="AD1601" i="1"/>
  <c r="AD2205" i="1"/>
  <c r="AD2418" i="1"/>
  <c r="AD2349" i="1"/>
  <c r="AD1612" i="1"/>
  <c r="AD1169" i="1"/>
  <c r="AD1682" i="1"/>
  <c r="AD2086" i="1"/>
  <c r="AD830" i="1"/>
  <c r="AD1516" i="1"/>
  <c r="AD1975" i="1"/>
  <c r="AD684" i="1"/>
  <c r="AD703" i="1"/>
  <c r="AD674" i="1"/>
  <c r="AD685" i="1"/>
  <c r="AD1694" i="1"/>
  <c r="AD1971" i="1"/>
  <c r="AD2072" i="1"/>
  <c r="AD1828" i="1"/>
  <c r="AD2233" i="1"/>
  <c r="AD1721" i="1"/>
  <c r="AD2249" i="1"/>
  <c r="AD1634" i="1"/>
  <c r="AD2269" i="1"/>
  <c r="AD2560" i="1"/>
  <c r="AD2152" i="1"/>
  <c r="AD1433" i="1"/>
  <c r="AD2273" i="1"/>
  <c r="AD2580" i="1"/>
  <c r="AD2443" i="1"/>
  <c r="AD1825" i="1"/>
  <c r="AD2280" i="1"/>
  <c r="AD1457" i="1"/>
  <c r="AD2313" i="1"/>
  <c r="AD2605" i="1"/>
  <c r="AD1695" i="1"/>
  <c r="AD1236" i="1"/>
  <c r="AD922" i="1"/>
  <c r="AD2670" i="1"/>
  <c r="AD2391" i="1"/>
  <c r="AD1647" i="1"/>
  <c r="AD1920" i="1"/>
  <c r="AD1079" i="1"/>
  <c r="AD1228" i="1"/>
  <c r="AD2112" i="1"/>
  <c r="AD1501" i="1"/>
  <c r="AD1426" i="1"/>
  <c r="AD1829" i="1"/>
  <c r="AD1846" i="1"/>
  <c r="AD1929" i="1"/>
  <c r="AD2290" i="1"/>
  <c r="AD1843" i="1"/>
  <c r="AD1069" i="1"/>
  <c r="AD886" i="1"/>
  <c r="AD2266" i="1"/>
  <c r="AD2013" i="1"/>
  <c r="AD2641" i="1"/>
  <c r="AD2360" i="1"/>
  <c r="AD2262" i="1"/>
  <c r="AD1663" i="1"/>
  <c r="AD2559" i="1"/>
  <c r="AD1859" i="1"/>
  <c r="AD2135" i="1"/>
  <c r="AD2119" i="1"/>
  <c r="AD1528" i="1"/>
  <c r="AD2488" i="1"/>
  <c r="AD1619" i="1"/>
  <c r="AD1892" i="1"/>
  <c r="AD2542" i="1"/>
  <c r="AD801" i="1"/>
  <c r="AD889" i="1"/>
  <c r="AD1411" i="1"/>
  <c r="AD1233" i="1"/>
  <c r="AD1200" i="1"/>
  <c r="AD1587" i="1"/>
  <c r="AD1470" i="1"/>
  <c r="AD2394" i="1"/>
  <c r="AD1340" i="1"/>
  <c r="AD1281" i="1"/>
  <c r="AD1777" i="1"/>
  <c r="AD1933" i="1"/>
  <c r="AD1437" i="1"/>
  <c r="AD1630" i="1"/>
  <c r="AD1185" i="1"/>
  <c r="AD1197" i="1"/>
  <c r="AD707" i="1"/>
  <c r="AD1036" i="1"/>
  <c r="AD1534" i="1"/>
  <c r="AD964" i="1"/>
  <c r="AD868" i="1"/>
  <c r="AD991" i="1"/>
  <c r="AD1962" i="1"/>
  <c r="AD1076" i="1"/>
  <c r="AD2420" i="1"/>
  <c r="AD2092" i="1"/>
  <c r="AD1563" i="1"/>
  <c r="AD782" i="1"/>
  <c r="AD1450" i="1"/>
  <c r="AD1670" i="1"/>
  <c r="AD1212" i="1"/>
  <c r="AD784" i="1"/>
  <c r="AD1621" i="1"/>
  <c r="AD1208" i="1"/>
  <c r="AD2079" i="1"/>
  <c r="AD2307" i="1"/>
  <c r="AD2084" i="1"/>
  <c r="AD2069" i="1"/>
  <c r="AD1958" i="1"/>
  <c r="AD1684" i="1"/>
  <c r="AD2030" i="1"/>
  <c r="AD1103" i="1"/>
  <c r="AD2138" i="1"/>
  <c r="AD1578" i="1"/>
  <c r="AD1256" i="1"/>
  <c r="AD1836" i="1"/>
  <c r="AD2522" i="1"/>
  <c r="AD1848" i="1"/>
  <c r="AD1626" i="1"/>
  <c r="AD2036" i="1"/>
  <c r="AD1910" i="1"/>
  <c r="AD2326" i="1"/>
  <c r="AD1099" i="1"/>
  <c r="AD1122" i="1"/>
  <c r="AD1261" i="1"/>
  <c r="AD1302" i="1"/>
  <c r="AD1189" i="1"/>
  <c r="AD1847" i="1"/>
  <c r="AD2433" i="1"/>
  <c r="AD1794" i="1"/>
  <c r="AD1227" i="1"/>
  <c r="AD1080" i="1"/>
  <c r="AD2099" i="1"/>
  <c r="AD1400" i="1"/>
  <c r="AD1772" i="1"/>
  <c r="AD2284" i="1"/>
  <c r="AD1430" i="1"/>
  <c r="AD1855" i="1"/>
  <c r="AD2265" i="1"/>
  <c r="AD977" i="1"/>
  <c r="AD751" i="1"/>
  <c r="AD811" i="1"/>
  <c r="AD717" i="1"/>
  <c r="AD793" i="1"/>
  <c r="AD1997" i="1"/>
  <c r="AD1572" i="1"/>
  <c r="AD2077" i="1"/>
  <c r="AD2244" i="1"/>
  <c r="AD2243" i="1"/>
  <c r="AD2250" i="1"/>
  <c r="AD2339" i="1"/>
  <c r="AD2376" i="1"/>
  <c r="AD2271" i="1"/>
  <c r="AD2651" i="1"/>
  <c r="AD2397" i="1"/>
  <c r="AD2286" i="1"/>
  <c r="AD2480" i="1"/>
  <c r="AD2446" i="1"/>
  <c r="AD2009" i="1"/>
  <c r="AD2402" i="1"/>
  <c r="AD1655" i="1"/>
  <c r="AD1467" i="1"/>
  <c r="AD2554" i="1"/>
  <c r="AD2203" i="1"/>
  <c r="AD1569" i="1"/>
  <c r="AD976" i="1"/>
  <c r="AD2550" i="1"/>
  <c r="AD2654" i="1"/>
  <c r="AD2320" i="1"/>
  <c r="AD2105" i="1"/>
  <c r="AD1835" i="1"/>
  <c r="AD1427" i="1"/>
  <c r="AD928" i="1"/>
  <c r="AD1987" i="1"/>
  <c r="AD1407" i="1"/>
  <c r="AD1675" i="1"/>
  <c r="AD2623" i="1"/>
  <c r="AD1801" i="1"/>
  <c r="AD1960" i="1"/>
  <c r="AD2221" i="1"/>
  <c r="AD2087" i="1"/>
  <c r="AD1167" i="1"/>
  <c r="AD718" i="1"/>
  <c r="AD2145" i="1"/>
  <c r="AD1946" i="1"/>
  <c r="AD2577" i="1"/>
  <c r="AD1477" i="1"/>
  <c r="AD2167" i="1"/>
  <c r="AD1921" i="1"/>
  <c r="AD2172" i="1"/>
  <c r="AD2414" i="1"/>
  <c r="AD2548" i="1"/>
  <c r="AD1993" i="1"/>
  <c r="AD1955" i="1"/>
  <c r="AD2387" i="1"/>
  <c r="AD2600" i="1"/>
  <c r="AD1583" i="1"/>
  <c r="AD2566" i="1"/>
  <c r="AD1048" i="1"/>
  <c r="AD681" i="1"/>
  <c r="AD1190" i="1"/>
  <c r="AD1090" i="1"/>
  <c r="AD902" i="1"/>
  <c r="AD1643" i="1"/>
  <c r="AD1977" i="1"/>
  <c r="AD1706" i="1"/>
  <c r="AD1139" i="1"/>
  <c r="AD1017" i="1"/>
  <c r="AD1541" i="1"/>
  <c r="AD1702" i="1"/>
  <c r="AD2219" i="1"/>
  <c r="AD1620" i="1"/>
  <c r="AD876" i="1"/>
  <c r="AD2127" i="1"/>
  <c r="AD2275" i="1"/>
  <c r="AD1951" i="1"/>
  <c r="AD1623" i="1"/>
  <c r="AD955" i="1"/>
  <c r="AD1786" i="1"/>
  <c r="AD846" i="1"/>
  <c r="AD1361" i="1"/>
  <c r="AD1022" i="1"/>
  <c r="AD2454" i="1"/>
  <c r="AD2364" i="1"/>
  <c r="AD1517" i="1"/>
  <c r="AD693" i="1"/>
  <c r="AD1249" i="1"/>
  <c r="AD1570" i="1"/>
  <c r="AD1087" i="1"/>
  <c r="AD767" i="1"/>
  <c r="AD1159" i="1"/>
  <c r="AD1991" i="1"/>
  <c r="AD2547" i="1"/>
  <c r="AD2253" i="1"/>
  <c r="AD1434" i="1"/>
  <c r="AD1503" i="1"/>
  <c r="AD2020" i="1"/>
  <c r="AD1112" i="1"/>
  <c r="AD2051" i="1"/>
  <c r="AD1529" i="1"/>
  <c r="AD1952" i="1"/>
  <c r="AD1676" i="1"/>
  <c r="AD1595" i="1"/>
  <c r="AD2388" i="1"/>
  <c r="AD1334" i="1"/>
  <c r="AD730" i="1"/>
  <c r="AD2323" i="1"/>
  <c r="AD1065" i="1"/>
  <c r="AD2311" i="1"/>
  <c r="AD2603" i="1"/>
  <c r="AD1379" i="1"/>
  <c r="AD2371" i="1"/>
  <c r="AD2459" i="1"/>
  <c r="AD1842" i="1"/>
  <c r="AD1713" i="1"/>
  <c r="AD2276" i="1"/>
  <c r="AD1193" i="1"/>
  <c r="AD2565" i="1"/>
  <c r="AD2361" i="1"/>
  <c r="AD1071" i="1"/>
  <c r="AD1156" i="1"/>
  <c r="AD2179" i="1"/>
  <c r="AD2355" i="1"/>
  <c r="AD1874" i="1"/>
  <c r="AD1443" i="1"/>
  <c r="AD1586" i="1"/>
  <c r="AD1416" i="1"/>
  <c r="AD1360" i="1"/>
  <c r="AD799" i="1"/>
  <c r="AD805" i="1"/>
  <c r="AD775" i="1"/>
  <c r="AD715" i="1"/>
  <c r="AD1998" i="1"/>
  <c r="AD1690" i="1"/>
  <c r="AD2088" i="1"/>
  <c r="AD2272" i="1"/>
  <c r="AD2267" i="1"/>
  <c r="AD2295" i="1"/>
  <c r="AD2377" i="1"/>
  <c r="AD2532" i="1"/>
  <c r="AD2345" i="1"/>
  <c r="AD2668" i="1"/>
  <c r="AD2448" i="1"/>
  <c r="AD2389" i="1"/>
  <c r="AD2502" i="1"/>
  <c r="AD2579" i="1"/>
  <c r="AD2357" i="1"/>
  <c r="AD1506" i="1"/>
  <c r="AD1941" i="1"/>
  <c r="AD933" i="1"/>
  <c r="AD2437" i="1"/>
  <c r="AD2090" i="1"/>
  <c r="AD1452" i="1"/>
  <c r="AD1047" i="1"/>
  <c r="AD2656" i="1"/>
  <c r="AD2538" i="1"/>
  <c r="AD2413" i="1"/>
  <c r="AD2238" i="1"/>
  <c r="AD1418" i="1"/>
  <c r="AD1031" i="1"/>
  <c r="AD1275" i="1"/>
  <c r="AD1750" i="1"/>
  <c r="AD1134" i="1"/>
  <c r="AD1011" i="1"/>
  <c r="AD2614" i="1"/>
  <c r="AD1510" i="1"/>
  <c r="AD2074" i="1"/>
  <c r="AD2021" i="1"/>
  <c r="AD1838" i="1"/>
  <c r="AD1043" i="1"/>
  <c r="AD789" i="1"/>
  <c r="AD1839" i="1"/>
  <c r="AD1422" i="1"/>
  <c r="AD2336" i="1"/>
  <c r="AD2294" i="1"/>
  <c r="AD1966" i="1"/>
  <c r="AD1766" i="1"/>
  <c r="AD2350" i="1"/>
  <c r="AD1590" i="1"/>
  <c r="AD2208" i="1"/>
  <c r="AD2242" i="1"/>
  <c r="AD1882" i="1"/>
  <c r="AD1311" i="1"/>
  <c r="AD2316" i="1"/>
  <c r="AD1741" i="1"/>
  <c r="AD2383" i="1"/>
  <c r="AD1248" i="1"/>
  <c r="AD1054" i="1"/>
  <c r="AD857" i="1"/>
  <c r="AD1404" i="1"/>
  <c r="AD951" i="1"/>
  <c r="AD1513" i="1"/>
  <c r="AD1533" i="1"/>
  <c r="AD1852" i="1"/>
  <c r="AD1161" i="1"/>
  <c r="AD843" i="1"/>
  <c r="AD1183" i="1"/>
  <c r="AD828" i="1"/>
  <c r="AD2558" i="1"/>
  <c r="AD1368" i="1"/>
  <c r="AD780" i="1"/>
  <c r="AD898" i="1"/>
  <c r="AD1793" i="1"/>
  <c r="AD2646" i="1"/>
  <c r="AD946" i="1"/>
  <c r="AD1073" i="1"/>
  <c r="AD1431" i="1"/>
  <c r="AD2215" i="1"/>
  <c r="AD1936" i="1"/>
  <c r="AD1037" i="1"/>
  <c r="AD1916" i="1"/>
  <c r="AD1992" i="1"/>
  <c r="AD1591" i="1"/>
  <c r="AD847" i="1"/>
  <c r="AD2456" i="1"/>
  <c r="AD1883" i="1"/>
  <c r="AD1292" i="1"/>
  <c r="AD733" i="1"/>
  <c r="AD984" i="1"/>
  <c r="AD1282" i="1"/>
  <c r="AD2057" i="1"/>
  <c r="AD1207" i="1"/>
  <c r="AD2588" i="1"/>
  <c r="AD989" i="1"/>
  <c r="AD1994" i="1"/>
  <c r="AD2169" i="1"/>
  <c r="AD2043" i="1"/>
  <c r="AD1306" i="1"/>
  <c r="AD2014" i="1"/>
  <c r="AD1331" i="1"/>
  <c r="AD2123" i="1"/>
  <c r="AD1074" i="1"/>
  <c r="AD2181" i="1"/>
  <c r="AD1171" i="1"/>
  <c r="AD2346" i="1"/>
  <c r="AD714" i="1"/>
  <c r="AD2293" i="1"/>
  <c r="AD1301" i="1"/>
  <c r="AD1779" i="1"/>
  <c r="AD2315" i="1"/>
  <c r="AD1061" i="1"/>
  <c r="AD1927" i="1"/>
  <c r="AD1893" i="1"/>
  <c r="AD1748" i="1"/>
  <c r="AD1072" i="1"/>
  <c r="AD1191" i="1"/>
  <c r="AD1274" i="1"/>
  <c r="AD1297" i="1"/>
  <c r="AD2421" i="1"/>
  <c r="AD2399" i="1"/>
  <c r="AD2442" i="1"/>
  <c r="AD1259" i="1"/>
  <c r="AD1780" i="1"/>
  <c r="AD699" i="1"/>
  <c r="AD1198" i="1"/>
  <c r="AD2000" i="1"/>
  <c r="AD700" i="1"/>
  <c r="AD672" i="1"/>
  <c r="AD757" i="1"/>
  <c r="AD695" i="1"/>
  <c r="AD2019" i="1"/>
  <c r="AD1803" i="1"/>
  <c r="AD2142" i="1"/>
  <c r="AD2298" i="1"/>
  <c r="AD2291" i="1"/>
  <c r="AD2525" i="1"/>
  <c r="AD2392" i="1"/>
  <c r="AD2544" i="1"/>
  <c r="AD2526" i="1"/>
  <c r="AD1781" i="1"/>
  <c r="AD2549" i="1"/>
  <c r="AD2401" i="1"/>
  <c r="AD2047" i="1"/>
  <c r="AD2367" i="1"/>
  <c r="AD2626" i="1"/>
  <c r="AD2659" i="1"/>
  <c r="AD2216" i="1"/>
  <c r="AD1305" i="1"/>
  <c r="AD2512" i="1"/>
  <c r="AD1879" i="1"/>
  <c r="AD1388" i="1"/>
  <c r="AD1126" i="1"/>
  <c r="AD2570" i="1"/>
  <c r="AD1423" i="1"/>
  <c r="AD1659" i="1"/>
  <c r="AD2050" i="1"/>
  <c r="AD1649" i="1"/>
  <c r="AD1574" i="1"/>
  <c r="AD1020" i="1"/>
  <c r="AD1768" i="1"/>
  <c r="AD1152" i="1"/>
  <c r="AD2589" i="1"/>
  <c r="AD2462" i="1"/>
  <c r="AD896" i="1"/>
  <c r="AD2464" i="1"/>
  <c r="AD2252" i="1"/>
  <c r="AD1210" i="1"/>
  <c r="AD1615" i="1"/>
  <c r="AD842" i="1"/>
  <c r="AD2574" i="1"/>
  <c r="AD1264" i="1"/>
  <c r="AD1980" i="1"/>
  <c r="AD2081" i="1"/>
  <c r="AD1906" i="1"/>
  <c r="AD1957" i="1"/>
  <c r="AD1978" i="1"/>
  <c r="AD2379" i="1"/>
  <c r="AD2324" i="1"/>
  <c r="AD2519" i="1"/>
  <c r="AD1714" i="1"/>
  <c r="AD2458" i="1"/>
  <c r="AD2056" i="1"/>
  <c r="AD1428" i="1"/>
  <c r="AD2356" i="1"/>
  <c r="AD915" i="1"/>
  <c r="AD814" i="1"/>
  <c r="AD839" i="1"/>
  <c r="AD958" i="1"/>
  <c r="AD1051" i="1"/>
  <c r="AD1370" i="1"/>
  <c r="AD952" i="1"/>
  <c r="AD2029" i="1"/>
  <c r="AD1008" i="1"/>
  <c r="AD892" i="1"/>
  <c r="AD1127" i="1"/>
  <c r="AD1405" i="1"/>
  <c r="AD2395" i="1"/>
  <c r="AD1294" i="1"/>
  <c r="AD2054" i="1"/>
  <c r="AD2031" i="1"/>
  <c r="AD2122" i="1"/>
  <c r="AD2449" i="1"/>
  <c r="AD1367" i="1"/>
  <c r="AD1260" i="1"/>
  <c r="AD1566" i="1"/>
  <c r="AD2606" i="1"/>
  <c r="AD1488" i="1"/>
  <c r="AD880" i="1"/>
  <c r="AD2318" i="1"/>
  <c r="AD2378" i="1"/>
  <c r="AD1376" i="1"/>
  <c r="AD2452" i="1"/>
  <c r="AD2599" i="1"/>
  <c r="AD1419" i="1"/>
  <c r="AD1157" i="1"/>
  <c r="AD2571" i="1"/>
  <c r="AD1067" i="1"/>
  <c r="AD1329" i="1"/>
  <c r="AD1466" i="1"/>
  <c r="AD1728" i="1"/>
  <c r="AD854" i="1"/>
  <c r="AD1653" i="1"/>
  <c r="AD941" i="1"/>
  <c r="AD1105" i="1"/>
  <c r="AD1393" i="1"/>
  <c r="AD1168" i="1"/>
  <c r="AD1454" i="1"/>
  <c r="AD2091" i="1"/>
  <c r="AD1351" i="1"/>
  <c r="AD2201" i="1"/>
  <c r="AD1442" i="1"/>
  <c r="AD2353" i="1"/>
  <c r="AD2310" i="1"/>
  <c r="AD825" i="1"/>
  <c r="AD2236" i="1"/>
  <c r="AD1614" i="1"/>
  <c r="AD1316" i="1"/>
  <c r="AD2601" i="1"/>
  <c r="AD1613" i="1"/>
  <c r="AD2157" i="1"/>
  <c r="AD1945" i="1"/>
  <c r="AD2055" i="1"/>
  <c r="AD1119" i="1"/>
  <c r="AD1300" i="1"/>
  <c r="AD2104" i="1"/>
  <c r="AD2427" i="1"/>
  <c r="AD1870" i="1"/>
  <c r="AD816" i="1"/>
  <c r="AD1646" i="1"/>
  <c r="AD2197" i="1"/>
  <c r="AD1773" i="1"/>
  <c r="AD1023" i="1"/>
  <c r="AD1884" i="1"/>
  <c r="AD771" i="1"/>
  <c r="AD835" i="1"/>
  <c r="AD720" i="1"/>
  <c r="AD727" i="1"/>
  <c r="AD2083" i="1"/>
  <c r="AD1804" i="1"/>
  <c r="AD2160" i="1"/>
  <c r="AD1899" i="1"/>
  <c r="AD2296" i="1"/>
  <c r="AD2539" i="1"/>
  <c r="AD2406" i="1"/>
  <c r="AD2591" i="1"/>
  <c r="AD1851" i="1"/>
  <c r="AD2011" i="1"/>
  <c r="AD2586" i="1"/>
  <c r="AD2479" i="1"/>
  <c r="AD2435" i="1"/>
  <c r="AD1220" i="1"/>
  <c r="AD2667" i="1"/>
  <c r="AD2352" i="1"/>
  <c r="AD1890" i="1"/>
  <c r="AD1403" i="1"/>
  <c r="AD2474" i="1"/>
  <c r="AD1304" i="1"/>
  <c r="AD1762" i="1"/>
  <c r="AD1146" i="1"/>
  <c r="AD2622" i="1"/>
  <c r="AD1461" i="1"/>
  <c r="AD2408" i="1"/>
  <c r="AD1791" i="1"/>
  <c r="AD1725" i="1"/>
  <c r="AD1487" i="1"/>
  <c r="AD1042" i="1"/>
  <c r="AD1710" i="1"/>
  <c r="AD1188" i="1"/>
  <c r="AD2514" i="1"/>
  <c r="AD2297" i="1"/>
  <c r="AD914" i="1"/>
  <c r="AD1982" i="1"/>
  <c r="AD2287" i="1"/>
  <c r="AD1749" i="1"/>
  <c r="AD926" i="1"/>
  <c r="AD1030" i="1"/>
  <c r="AD1938" i="1"/>
  <c r="AD1686" i="1"/>
  <c r="AD1908" i="1"/>
  <c r="AD2175" i="1"/>
  <c r="AD1545" i="1"/>
  <c r="AD1455" i="1"/>
  <c r="AD2366" i="1"/>
  <c r="AD2163" i="1"/>
  <c r="AD1858" i="1"/>
  <c r="AD1989" i="1"/>
  <c r="AD1639" i="1"/>
  <c r="AD2354" i="1"/>
  <c r="AD1840" i="1"/>
  <c r="AD2089" i="1"/>
  <c r="AD2281" i="1"/>
  <c r="AD943" i="1"/>
  <c r="AD910" i="1"/>
  <c r="AD1055" i="1"/>
  <c r="AD1145" i="1"/>
  <c r="AD772" i="1"/>
  <c r="AD1990" i="1"/>
  <c r="AD940" i="1"/>
  <c r="AD1861" i="1"/>
  <c r="AD819" i="1"/>
  <c r="AD818" i="1"/>
  <c r="AD1225" i="1"/>
  <c r="AD988" i="1"/>
  <c r="AD2529" i="1"/>
  <c r="AD1701" i="1"/>
  <c r="AD2330" i="1"/>
  <c r="AD1589" i="1"/>
  <c r="AD1372" i="1"/>
  <c r="AD2100" i="1"/>
  <c r="AD1027" i="1"/>
  <c r="AD739" i="1"/>
  <c r="AD1352" i="1"/>
  <c r="AD2640" i="1"/>
  <c r="AD1931" i="1"/>
  <c r="AD1629" i="1"/>
  <c r="AD2563" i="1"/>
  <c r="AD2131" i="1"/>
  <c r="AD1678" i="1"/>
  <c r="AD1564" i="1"/>
  <c r="AD1795" i="1"/>
  <c r="AD1417" i="1"/>
  <c r="AD1567" i="1"/>
  <c r="AD1915" i="1"/>
  <c r="AD748" i="1"/>
  <c r="AD1115" i="1"/>
  <c r="AD999" i="1"/>
  <c r="AD2428" i="1"/>
  <c r="AD1315" i="1"/>
  <c r="AD1688" i="1"/>
  <c r="AD1508" i="1"/>
  <c r="AD1660" i="1"/>
  <c r="AD1796" i="1"/>
  <c r="AD1491" i="1"/>
  <c r="AD1577" i="1"/>
  <c r="AD1850" i="1"/>
  <c r="AD1353" i="1"/>
  <c r="AD2453" i="1"/>
  <c r="AD2374" i="1"/>
  <c r="AD2363" i="1"/>
  <c r="AD1247" i="1"/>
  <c r="AD848" i="1"/>
  <c r="AD2132" i="1"/>
  <c r="AD765" i="1"/>
  <c r="AD2425" i="1"/>
  <c r="AD1530" i="1"/>
  <c r="AD2241" i="1"/>
  <c r="AD2638" i="1"/>
  <c r="AD2444" i="1"/>
  <c r="AD723" i="1"/>
  <c r="AD1092" i="1"/>
  <c r="AD2015" i="1"/>
  <c r="AD1596" i="1"/>
  <c r="AD1203" i="1"/>
  <c r="AD2595" i="1"/>
  <c r="AD2120" i="1"/>
  <c r="AD1165" i="1"/>
  <c r="AD2432" i="1"/>
  <c r="AD2180" i="1"/>
  <c r="AD1012" i="1"/>
  <c r="AD2129" i="1"/>
  <c r="AD1110" i="1"/>
  <c r="AD729" i="1"/>
  <c r="AD694" i="1"/>
  <c r="AD763" i="1"/>
  <c r="AD2220" i="1"/>
  <c r="AD1865" i="1"/>
  <c r="AD1760" i="1"/>
  <c r="AD1986" i="1"/>
  <c r="AD1837" i="1"/>
  <c r="AD2575" i="1"/>
  <c r="AD2557" i="1"/>
  <c r="AD2652" i="1"/>
  <c r="AD2486" i="1"/>
  <c r="AD2052" i="1"/>
  <c r="AD2663" i="1"/>
  <c r="AD2625" i="1"/>
  <c r="AD2358" i="1"/>
  <c r="AD2416" i="1"/>
  <c r="AD2070" i="1"/>
  <c r="AD2008" i="1"/>
  <c r="AD1821" i="1"/>
  <c r="AD1326" i="1"/>
  <c r="AD2434" i="1"/>
  <c r="AD2257" i="1"/>
  <c r="AD1291" i="1"/>
  <c r="AD1143" i="1"/>
  <c r="AD1677" i="1"/>
  <c r="AD2497" i="1"/>
  <c r="AD2130" i="1"/>
  <c r="AD2113" i="1"/>
  <c r="AD1632" i="1"/>
  <c r="AD1384" i="1"/>
  <c r="AD905" i="1"/>
  <c r="AD2018" i="1"/>
  <c r="AD682" i="1"/>
  <c r="AD2507" i="1"/>
  <c r="AD1841" i="1"/>
  <c r="AD1380" i="1"/>
  <c r="AD2334" i="1"/>
  <c r="AD1924" i="1"/>
  <c r="AD1833" i="1"/>
  <c r="AD1250" i="1"/>
  <c r="AD758" i="1"/>
  <c r="AD2484" i="1"/>
  <c r="AD1742" i="1"/>
  <c r="AD1242" i="1"/>
  <c r="AD2475" i="1"/>
  <c r="AD2279" i="1"/>
  <c r="AD1681" i="1"/>
  <c r="AD2232" i="1"/>
  <c r="AD1323" i="1"/>
  <c r="AD2150" i="1"/>
  <c r="AD2369" i="1"/>
  <c r="AD1934" i="1"/>
  <c r="AD2333" i="1"/>
  <c r="AD2085" i="1"/>
  <c r="AD2240" i="1"/>
  <c r="AD2300" i="1"/>
  <c r="AD1059" i="1"/>
  <c r="AD826" i="1"/>
  <c r="AD807" i="1"/>
  <c r="AD1424" i="1"/>
  <c r="AD2598" i="1"/>
  <c r="AD1160" i="1"/>
  <c r="AD721" i="1"/>
  <c r="AD1576" i="1"/>
  <c r="AD708" i="1"/>
  <c r="AD677" i="1"/>
  <c r="AD912" i="1"/>
  <c r="AD1362" i="1"/>
  <c r="AD2469" i="1"/>
  <c r="AD1397" i="1"/>
  <c r="AD2191" i="1"/>
  <c r="AD2643" i="1"/>
  <c r="AD1129" i="1"/>
  <c r="AD1771" i="1"/>
  <c r="AD1320" i="1"/>
  <c r="AD795" i="1"/>
  <c r="AD1270" i="1"/>
  <c r="AD2348" i="1"/>
  <c r="AD1579" i="1"/>
  <c r="AD1782" i="1"/>
  <c r="AD2412" i="1"/>
  <c r="AD2148" i="1"/>
  <c r="AD1459" i="1"/>
  <c r="AD1834" i="1"/>
  <c r="AD2583" i="1"/>
  <c r="AD1140" i="1"/>
  <c r="AD1142" i="1"/>
  <c r="AD1970" i="1"/>
  <c r="AD1799" i="1"/>
  <c r="AD1798" i="1"/>
  <c r="AD1066" i="1"/>
  <c r="AD1414" i="1"/>
  <c r="AD1736" i="1"/>
  <c r="AD1817" i="1"/>
  <c r="AD1536" i="1"/>
  <c r="AD1113" i="1"/>
  <c r="AD1093" i="1"/>
  <c r="AD2139" i="1"/>
  <c r="AD1872" i="1"/>
  <c r="AD2645" i="1"/>
  <c r="AD1689" i="1"/>
  <c r="AD1544" i="1"/>
  <c r="AD1266" i="1"/>
  <c r="AD716" i="1"/>
  <c r="AD1086" i="1"/>
  <c r="AD1665" i="1"/>
  <c r="AD2285" i="1"/>
  <c r="AD743" i="1"/>
  <c r="AD2222" i="1"/>
  <c r="AD2567" i="1"/>
  <c r="AD1776" i="1"/>
  <c r="AD2531" i="1"/>
  <c r="AD1298" i="1"/>
  <c r="AD2483" i="1"/>
  <c r="AD1170" i="1"/>
  <c r="AD676" i="1"/>
  <c r="AD1096" i="1"/>
  <c r="AD1272" i="1"/>
  <c r="AD1718" i="1"/>
  <c r="AD1130" i="1"/>
  <c r="AD1289" i="1"/>
  <c r="AD2247" i="1"/>
  <c r="AD1919" i="1"/>
  <c r="AD2140" i="1"/>
  <c r="AD2637" i="1"/>
  <c r="AD1523" i="1"/>
  <c r="AD732" i="1"/>
  <c r="AD829" i="1"/>
  <c r="AD787" i="1"/>
  <c r="AD1343" i="1"/>
  <c r="AD1887" i="1"/>
  <c r="AD1296" i="1"/>
  <c r="AD2068" i="1"/>
  <c r="AD1845" i="1"/>
  <c r="AD2611" i="1"/>
  <c r="AD2592" i="1"/>
  <c r="AD2146" i="1"/>
  <c r="AD2511" i="1"/>
  <c r="AD2058" i="1"/>
  <c r="AD1995" i="1"/>
  <c r="AD2644" i="1"/>
  <c r="AD2657" i="1"/>
  <c r="AD2471" i="1"/>
  <c r="AD2347" i="1"/>
  <c r="AD2075" i="1"/>
  <c r="AD1897" i="1"/>
  <c r="AD1239" i="1"/>
  <c r="AD2305" i="1"/>
  <c r="AD2440" i="1"/>
  <c r="AD1290" i="1"/>
  <c r="AD995" i="1"/>
  <c r="AD2610" i="1"/>
  <c r="AD2630" i="1"/>
  <c r="AD2535" i="1"/>
  <c r="AD2073" i="1"/>
  <c r="AD1408" i="1"/>
  <c r="AD1440" i="1"/>
  <c r="AD841" i="1"/>
  <c r="AD1345" i="1"/>
  <c r="AD1018" i="1"/>
  <c r="AD2365" i="1"/>
  <c r="AD2594" i="1"/>
  <c r="AD1263" i="1"/>
  <c r="AD1598" i="1"/>
  <c r="AD1512" i="1"/>
  <c r="AD1761" i="1"/>
  <c r="AD885" i="1"/>
  <c r="AD786" i="1"/>
  <c r="AD2225" i="1"/>
  <c r="AD1657" i="1"/>
  <c r="AD1364" i="1"/>
  <c r="AD2362" i="1"/>
  <c r="AD1979" i="1"/>
  <c r="AD1494" i="1"/>
  <c r="AD2568" i="1"/>
  <c r="AD1808" i="1"/>
  <c r="AD2461" i="1"/>
  <c r="AD2261" i="1"/>
  <c r="AD1862" i="1"/>
  <c r="AD1985" i="1"/>
  <c r="AD1968" i="1"/>
  <c r="AD1954" i="1"/>
  <c r="AD2044" i="1"/>
  <c r="AD1109" i="1"/>
  <c r="AD824" i="1"/>
  <c r="AD812" i="1"/>
  <c r="AD1024" i="1"/>
  <c r="AD2569" i="1"/>
  <c r="AD1205" i="1"/>
  <c r="AD675" i="1"/>
  <c r="AD1401" i="1"/>
  <c r="AD770" i="1"/>
  <c r="AD2478" i="1"/>
  <c r="AD1007" i="1"/>
  <c r="AD1520" i="1"/>
  <c r="AD2200" i="1"/>
  <c r="AD1537" i="1"/>
  <c r="AD1981" i="1"/>
  <c r="AD2151" i="1"/>
  <c r="AD2227" i="1"/>
  <c r="AD2060" i="1"/>
  <c r="AD1253" i="1"/>
  <c r="AD1121" i="1"/>
  <c r="AD1097" i="1"/>
  <c r="AD1944" i="1"/>
  <c r="AD1565" i="1"/>
  <c r="AD1235" i="1"/>
  <c r="AD923" i="1"/>
  <c r="AD1903" i="1"/>
  <c r="AD1295" i="1"/>
  <c r="AD1559" i="1"/>
  <c r="AD1849" i="1"/>
  <c r="AD1357" i="1"/>
  <c r="AD1224" i="1"/>
  <c r="AD1232" i="1"/>
  <c r="AD2078" i="1"/>
  <c r="AD1083" i="1"/>
  <c r="AD2117" i="1"/>
  <c r="AD1819" i="1"/>
  <c r="AD1179" i="1"/>
  <c r="AD1585" i="1"/>
  <c r="AD1068" i="1"/>
  <c r="AD806" i="1"/>
  <c r="AD1744" i="1"/>
  <c r="AD2465" i="1"/>
  <c r="AD2042" i="1"/>
  <c r="AD2505" i="1"/>
  <c r="AD2445" i="1"/>
  <c r="AD2192" i="1"/>
  <c r="AD1734" i="1"/>
  <c r="AD2289" i="1"/>
  <c r="AD2217" i="1"/>
  <c r="AD1001" i="1"/>
  <c r="AD1219" i="1"/>
  <c r="AD1244" i="1"/>
  <c r="AD2045" i="1"/>
  <c r="AD750" i="1"/>
  <c r="AD1815" i="1"/>
  <c r="AD2314" i="1"/>
  <c r="AD1186" i="1"/>
  <c r="AD735" i="1"/>
  <c r="AD1514" i="1"/>
  <c r="AD1114" i="1"/>
  <c r="AD2170" i="1"/>
  <c r="AD1025" i="1"/>
  <c r="AD2649" i="1"/>
  <c r="AD1967" i="1"/>
  <c r="AD1719" i="1"/>
  <c r="AD2495" i="1"/>
  <c r="AD1485" i="1"/>
  <c r="AD1696" i="1"/>
  <c r="AD2327" i="1"/>
  <c r="AD1597" i="1"/>
  <c r="AD823" i="1"/>
  <c r="AD769" i="1"/>
  <c r="AD726" i="1"/>
  <c r="AD1539" i="1"/>
  <c r="AD1896" i="1"/>
  <c r="AD1581" i="1"/>
  <c r="AD1904" i="1"/>
  <c r="AD1868" i="1"/>
  <c r="AD2647" i="1"/>
  <c r="AD2593" i="1"/>
  <c r="AD2447" i="1"/>
  <c r="AD2515" i="1"/>
  <c r="AD2102" i="1"/>
  <c r="AD2328" i="1"/>
  <c r="AD1727" i="1"/>
  <c r="AD2344" i="1"/>
  <c r="AD2473" i="1"/>
  <c r="AD2596" i="1"/>
  <c r="AD2584" i="1"/>
  <c r="AD1876" i="1"/>
  <c r="AD1622" i="1"/>
  <c r="AD2661" i="1"/>
  <c r="AD2186" i="1"/>
  <c r="AD1543" i="1"/>
  <c r="AD949" i="1"/>
  <c r="AD2164" i="1"/>
  <c r="AD2431" i="1"/>
  <c r="AD2451" i="1"/>
  <c r="AD1831" i="1"/>
  <c r="AD1716" i="1"/>
  <c r="AD1101" i="1"/>
  <c r="AD845" i="1"/>
  <c r="AD1509" i="1"/>
  <c r="AD881" i="1"/>
  <c r="AD1709" i="1"/>
  <c r="AD2211" i="1"/>
  <c r="AD947" i="1"/>
  <c r="AD2666" i="1"/>
  <c r="AD2411" i="1"/>
  <c r="AD1213" i="1"/>
  <c r="AD1015" i="1"/>
  <c r="AD2527" i="1"/>
  <c r="AD2195" i="1"/>
  <c r="AD1324" i="1"/>
  <c r="AD1187" i="1"/>
  <c r="AD1800" i="1"/>
  <c r="AD2268" i="1"/>
  <c r="AD1948" i="1"/>
  <c r="AD2618" i="1"/>
  <c r="AD2038" i="1"/>
  <c r="AD2026" i="1"/>
  <c r="AD1445" i="1"/>
  <c r="AD1756" i="1"/>
  <c r="AD2671" i="1"/>
  <c r="AD2210" i="1"/>
  <c r="AD1562" i="1"/>
  <c r="AD1687" i="1"/>
  <c r="AD1045" i="1"/>
  <c r="AD719" i="1"/>
  <c r="AD761" i="1"/>
  <c r="AD2041" i="1"/>
  <c r="AD2635" i="1"/>
  <c r="AD1420" i="1"/>
  <c r="AD1293" i="1"/>
  <c r="AD1705" i="1"/>
  <c r="AD737" i="1"/>
  <c r="AD1873" i="1"/>
  <c r="AD1013" i="1"/>
  <c r="AD746" i="1"/>
  <c r="AD2207" i="1"/>
  <c r="AD1568" i="1"/>
  <c r="AD1218" i="1"/>
  <c r="AD2439" i="1"/>
  <c r="AD1909" i="1"/>
  <c r="AD2004" i="1"/>
  <c r="AD1531" i="1"/>
  <c r="AD833" i="1"/>
  <c r="AD1006" i="1"/>
  <c r="AD2206" i="1"/>
  <c r="AD1338" i="1"/>
  <c r="AD1137" i="1"/>
  <c r="AD1063" i="1"/>
  <c r="AD1905" i="1"/>
  <c r="AD1164" i="1"/>
  <c r="AD1642" i="1"/>
  <c r="AD1504" i="1"/>
  <c r="AD1009" i="1"/>
  <c r="AD1194" i="1"/>
  <c r="AD1371" i="1"/>
  <c r="AD2312" i="1"/>
  <c r="AD2109" i="1"/>
  <c r="AD2258" i="1"/>
  <c r="AD2193" i="1"/>
  <c r="AD1451" i="1"/>
  <c r="AD2153" i="1"/>
  <c r="AD1286" i="1"/>
  <c r="AD1895" i="1"/>
  <c r="AD2404" i="1"/>
  <c r="AD2190" i="1"/>
  <c r="AD2306" i="1"/>
  <c r="AD1284" i="1"/>
  <c r="AD1658" i="1"/>
  <c r="AD1636" i="1"/>
  <c r="AD2159" i="1"/>
  <c r="AD1285" i="1"/>
  <c r="AD1162" i="1"/>
  <c r="AD1415" i="1"/>
  <c r="AD1339" i="1"/>
  <c r="AD1502" i="1"/>
  <c r="AD2182" i="1"/>
  <c r="AD724" i="1"/>
  <c r="AD2218" i="1"/>
  <c r="AD2609" i="1"/>
  <c r="AD1088" i="1"/>
  <c r="AD1258" i="1"/>
  <c r="AD1922" i="1"/>
  <c r="AD2226" i="1"/>
  <c r="AD1625" i="1"/>
  <c r="AD1818" i="1"/>
  <c r="AD711" i="1"/>
  <c r="AD2156" i="1"/>
  <c r="AD1240" i="1"/>
  <c r="AD1176" i="1"/>
  <c r="AD2403" i="1"/>
  <c r="AD2537" i="1"/>
  <c r="AD2375" i="1"/>
  <c r="AD2229" i="1"/>
  <c r="AD704" i="1"/>
  <c r="AD817" i="1"/>
  <c r="AD701" i="1"/>
  <c r="AD1667" i="1"/>
  <c r="AD1902" i="1"/>
  <c r="AD1720" i="1"/>
  <c r="AD2001" i="1"/>
  <c r="AD2049" i="1"/>
  <c r="AD1575" i="1"/>
  <c r="AD2628" i="1"/>
  <c r="AD2503" i="1"/>
  <c r="AD2521" i="1"/>
  <c r="AD2106" i="1"/>
  <c r="AD2561" i="1"/>
  <c r="AD1787" i="1"/>
  <c r="AD2615" i="1"/>
  <c r="AD2562" i="1"/>
  <c r="AD2467" i="1"/>
  <c r="AD2016" i="1"/>
  <c r="AD1680" i="1"/>
  <c r="AD1406" i="1"/>
  <c r="AD2429" i="1"/>
  <c r="AD2264" i="1"/>
  <c r="AD1150" i="1"/>
  <c r="AD982" i="1"/>
  <c r="AD2108" i="1"/>
  <c r="AD2325" i="1"/>
  <c r="AD2025" i="1"/>
  <c r="AD2107" i="1"/>
  <c r="AD1611" i="1"/>
  <c r="AD1182" i="1"/>
  <c r="AD747" i="1"/>
  <c r="AD1358" i="1"/>
  <c r="AD798" i="1"/>
  <c r="AD2384" i="1"/>
  <c r="AD1656" i="1"/>
  <c r="AD802" i="1"/>
  <c r="AD2513" i="1"/>
  <c r="AD1881" i="1"/>
  <c r="AD1308" i="1"/>
  <c r="AD1299" i="1"/>
  <c r="AD2116" i="1"/>
  <c r="AD1797" i="1"/>
  <c r="AD1350" i="1"/>
  <c r="AD1085" i="1"/>
  <c r="AD2508" i="1"/>
  <c r="AD1604" i="1"/>
  <c r="AD1707" i="1"/>
  <c r="AD2302" i="1"/>
  <c r="AD1788" i="1"/>
  <c r="AD2602" i="1"/>
  <c r="AD2149" i="1"/>
  <c r="AD1691" i="1"/>
  <c r="AD2455" i="1"/>
  <c r="AD2299" i="1"/>
  <c r="AD1785" i="1"/>
  <c r="AD1635" i="1"/>
  <c r="AD809" i="1"/>
  <c r="AD1618" i="1"/>
  <c r="AD2199" i="1"/>
  <c r="AD1608" i="1"/>
  <c r="AD1547" i="1"/>
  <c r="AD1118" i="1"/>
  <c r="AD1000" i="1"/>
  <c r="AD1447" i="1"/>
  <c r="AD740" i="1"/>
  <c r="AD2492" i="1"/>
  <c r="AD869" i="1"/>
  <c r="AD760" i="1"/>
  <c r="AD1394" i="1"/>
  <c r="AD1489" i="1"/>
  <c r="AD728" i="1"/>
  <c r="AD1222" i="1"/>
  <c r="AD1930" i="1"/>
  <c r="AD1964" i="1"/>
  <c r="AD1180" i="1"/>
  <c r="AD852" i="1"/>
  <c r="AD783" i="1"/>
  <c r="AD2246" i="1"/>
  <c r="AD1332" i="1"/>
  <c r="AD950" i="1"/>
  <c r="AD920" i="1"/>
  <c r="AD1549" i="1"/>
  <c r="AD1202" i="1"/>
  <c r="AD1555" i="1"/>
  <c r="AD1907" i="1"/>
  <c r="AD1453" i="1"/>
  <c r="AD916" i="1"/>
  <c r="AD1609" i="1"/>
  <c r="AD2178" i="1"/>
  <c r="AD1542" i="1"/>
  <c r="AD2390" i="1"/>
  <c r="AD1928" i="1"/>
  <c r="AD2005" i="1"/>
  <c r="AD1698" i="1"/>
  <c r="AD2301" i="1"/>
  <c r="AD1410" i="1"/>
  <c r="AD1499" i="1"/>
  <c r="AD1552" i="1"/>
  <c r="AD1965" i="1"/>
  <c r="AD2393" i="1"/>
  <c r="AD2274" i="1"/>
  <c r="AD1752" i="1"/>
  <c r="AD2110" i="1"/>
  <c r="AD1652" i="1"/>
  <c r="AD1010" i="1"/>
  <c r="AD1436" i="1"/>
  <c r="AD2534" i="1"/>
  <c r="AD759" i="1"/>
  <c r="AD2351" i="1"/>
  <c r="AD2524" i="1"/>
  <c r="AD2174" i="1"/>
  <c r="AD1175" i="1"/>
  <c r="AD1724" i="1"/>
  <c r="AD1276" i="1"/>
  <c r="AD712" i="1"/>
  <c r="AD1628" i="1"/>
  <c r="AD1755" i="1"/>
  <c r="AD2063" i="1"/>
  <c r="AD1722" i="1"/>
  <c r="AD1062" i="1"/>
  <c r="AD2516" i="1"/>
  <c r="AD1104" i="1"/>
  <c r="AD1484" i="1"/>
  <c r="AD2655" i="1"/>
  <c r="AD2423" i="1"/>
  <c r="AD2309" i="1"/>
  <c r="AD689" i="1"/>
  <c r="AD686" i="1"/>
  <c r="AD762" i="1"/>
  <c r="C529" i="1"/>
  <c r="C496" i="1"/>
  <c r="Z37" i="1"/>
  <c r="AF41" i="1" s="1"/>
  <c r="W38" i="1"/>
  <c r="AG38" i="1" s="1"/>
  <c r="X38" i="1"/>
  <c r="AG39" i="1" s="1"/>
  <c r="W39" i="1"/>
  <c r="AH38" i="1" s="1"/>
  <c r="X39" i="1"/>
  <c r="AH39" i="1" s="1"/>
  <c r="W40" i="1"/>
  <c r="AI38" i="1" s="1"/>
  <c r="X40" i="1"/>
  <c r="AI39" i="1" s="1"/>
  <c r="W41" i="1"/>
  <c r="AJ38" i="1" s="1"/>
  <c r="X41" i="1"/>
  <c r="AJ39" i="1" s="1"/>
  <c r="W42" i="1"/>
  <c r="AK38" i="1" s="1"/>
  <c r="X42" i="1"/>
  <c r="AK39" i="1" s="1"/>
  <c r="W43" i="1"/>
  <c r="AL38" i="1" s="1"/>
  <c r="X43" i="1"/>
  <c r="AL39" i="1" s="1"/>
  <c r="W44" i="1"/>
  <c r="AM38" i="1" s="1"/>
  <c r="X44" i="1"/>
  <c r="AM39" i="1" s="1"/>
  <c r="W45" i="1"/>
  <c r="AN38" i="1" s="1"/>
  <c r="X45" i="1"/>
  <c r="AN39" i="1" s="1"/>
  <c r="X37" i="1"/>
  <c r="AF39" i="1" s="1"/>
  <c r="W37" i="1"/>
  <c r="AF38" i="1" s="1"/>
  <c r="AF67" i="1" l="1" a="1"/>
  <c r="AF67" i="1" s="1"/>
  <c r="AF47" i="1" a="1"/>
  <c r="AF47" i="1" s="1"/>
  <c r="AF57" i="1" s="1" a="1"/>
  <c r="AF57" i="1" s="1"/>
  <c r="W64" i="1" s="1" a="1"/>
  <c r="W64" i="1" s="1"/>
  <c r="W66" i="1" s="1" a="1"/>
  <c r="W66" i="1" s="1"/>
  <c r="X67" i="1" s="1"/>
  <c r="AF77" i="1" l="1" a="1"/>
  <c r="AF77" i="1" s="1"/>
  <c r="C94" i="1" s="1"/>
  <c r="V86" i="1" a="1"/>
  <c r="V86" i="1" s="1"/>
  <c r="AE86" i="1" s="1" a="1"/>
  <c r="V116" i="1" l="1"/>
  <c r="V120" i="1"/>
  <c r="V124" i="1"/>
  <c r="V128" i="1"/>
  <c r="V132" i="1"/>
  <c r="V136" i="1"/>
  <c r="V117" i="1"/>
  <c r="V121" i="1"/>
  <c r="V125" i="1"/>
  <c r="V129" i="1"/>
  <c r="V133" i="1"/>
  <c r="V137" i="1"/>
  <c r="V119" i="1"/>
  <c r="V127" i="1"/>
  <c r="V131" i="1"/>
  <c r="V118" i="1"/>
  <c r="V122" i="1"/>
  <c r="V126" i="1"/>
  <c r="V130" i="1"/>
  <c r="V134" i="1"/>
  <c r="V138" i="1"/>
  <c r="V123" i="1"/>
  <c r="V135" i="1"/>
  <c r="C99" i="1"/>
  <c r="D113" i="1" s="1"/>
  <c r="C98" i="1"/>
  <c r="D112" i="1" s="1"/>
  <c r="C100" i="1"/>
  <c r="D114" i="1" s="1"/>
  <c r="C101" i="1"/>
  <c r="D115" i="1" s="1"/>
  <c r="C97" i="1"/>
  <c r="C96" i="1"/>
  <c r="D110" i="1" s="1"/>
  <c r="AE86" i="1"/>
  <c r="V115" i="1" s="1"/>
  <c r="W115" i="1" s="1"/>
  <c r="H283" i="1" s="1"/>
  <c r="C95" i="1"/>
  <c r="D109" i="1" s="1"/>
  <c r="W129" i="1" l="1"/>
  <c r="H297" i="1" s="1"/>
  <c r="G297" i="1"/>
  <c r="W126" i="1"/>
  <c r="H294" i="1" s="1"/>
  <c r="G294" i="1"/>
  <c r="G292" i="1"/>
  <c r="W124" i="1"/>
  <c r="H292" i="1" s="1"/>
  <c r="G301" i="1"/>
  <c r="W133" i="1"/>
  <c r="H301" i="1" s="1"/>
  <c r="P29" i="1" s="1"/>
  <c r="W134" i="1"/>
  <c r="H302" i="1" s="1"/>
  <c r="P30" i="1" s="1"/>
  <c r="G302" i="1"/>
  <c r="W130" i="1"/>
  <c r="H298" i="1" s="1"/>
  <c r="G298" i="1"/>
  <c r="G288" i="1"/>
  <c r="W120" i="1"/>
  <c r="H288" i="1" s="1"/>
  <c r="W116" i="1"/>
  <c r="H284" i="1" s="1"/>
  <c r="G284" i="1"/>
  <c r="G303" i="1"/>
  <c r="W135" i="1"/>
  <c r="H303" i="1" s="1"/>
  <c r="G291" i="1"/>
  <c r="W123" i="1"/>
  <c r="H291" i="1" s="1"/>
  <c r="W138" i="1"/>
  <c r="H306" i="1" s="1"/>
  <c r="G306" i="1"/>
  <c r="G293" i="1"/>
  <c r="W125" i="1"/>
  <c r="H293" i="1" s="1"/>
  <c r="G289" i="1"/>
  <c r="W121" i="1"/>
  <c r="H289" i="1" s="1"/>
  <c r="W117" i="1"/>
  <c r="H285" i="1" s="1"/>
  <c r="G285" i="1"/>
  <c r="G304" i="1"/>
  <c r="W136" i="1"/>
  <c r="H304" i="1" s="1"/>
  <c r="W122" i="1"/>
  <c r="H290" i="1" s="1"/>
  <c r="P18" i="1" s="1"/>
  <c r="G290" i="1"/>
  <c r="G300" i="1"/>
  <c r="W132" i="1"/>
  <c r="H300" i="1" s="1"/>
  <c r="P28" i="1" s="1"/>
  <c r="W118" i="1"/>
  <c r="H286" i="1" s="1"/>
  <c r="G286" i="1"/>
  <c r="W128" i="1"/>
  <c r="H296" i="1" s="1"/>
  <c r="G296" i="1"/>
  <c r="G299" i="1"/>
  <c r="W131" i="1"/>
  <c r="H299" i="1" s="1"/>
  <c r="P27" i="1" s="1"/>
  <c r="G295" i="1"/>
  <c r="W127" i="1"/>
  <c r="H295" i="1" s="1"/>
  <c r="P23" i="1" s="1"/>
  <c r="G287" i="1"/>
  <c r="W119" i="1"/>
  <c r="H287" i="1" s="1"/>
  <c r="P15" i="1" s="1"/>
  <c r="G305" i="1"/>
  <c r="W137" i="1"/>
  <c r="H305" i="1" s="1"/>
  <c r="B104" i="1"/>
  <c r="P24" i="1"/>
  <c r="B389" i="1"/>
  <c r="D111" i="1"/>
  <c r="P22" i="1"/>
  <c r="P16" i="1"/>
  <c r="B387" i="1"/>
  <c r="B388" i="1"/>
  <c r="G547" i="1"/>
  <c r="I547" i="1" s="1"/>
  <c r="B390" i="1"/>
  <c r="G550" i="1"/>
  <c r="I550" i="1" s="1"/>
  <c r="B393" i="1"/>
  <c r="G549" i="1"/>
  <c r="I549" i="1" s="1"/>
  <c r="B392" i="1"/>
  <c r="G548" i="1"/>
  <c r="I548" i="1" s="1"/>
  <c r="B391" i="1"/>
  <c r="G283" i="1"/>
  <c r="B182" i="1"/>
  <c r="C211" i="1" s="1"/>
  <c r="D211" i="1" s="1"/>
  <c r="I211" i="1" s="1"/>
  <c r="B178" i="1"/>
  <c r="C207" i="1" s="1"/>
  <c r="D207" i="1" s="1"/>
  <c r="I207" i="1" s="1"/>
  <c r="B177" i="1"/>
  <c r="C206" i="1" s="1"/>
  <c r="D206" i="1" s="1"/>
  <c r="I206" i="1" s="1"/>
  <c r="B185" i="1"/>
  <c r="C214" i="1" s="1"/>
  <c r="D214" i="1" s="1"/>
  <c r="I214" i="1" s="1"/>
  <c r="B176" i="1"/>
  <c r="C205" i="1" s="1"/>
  <c r="D205" i="1" s="1"/>
  <c r="I205" i="1" s="1"/>
  <c r="B183" i="1"/>
  <c r="C212" i="1" s="1"/>
  <c r="D212" i="1" s="1"/>
  <c r="I212" i="1" s="1"/>
  <c r="B184" i="1"/>
  <c r="C213" i="1" s="1"/>
  <c r="D213" i="1" s="1"/>
  <c r="I213" i="1" s="1"/>
  <c r="B168" i="1"/>
  <c r="C197" i="1" s="1"/>
  <c r="D197" i="1" s="1"/>
  <c r="I197" i="1" s="1"/>
  <c r="B170" i="1"/>
  <c r="C199" i="1" s="1"/>
  <c r="D199" i="1" s="1"/>
  <c r="I199" i="1" s="1"/>
  <c r="B169" i="1"/>
  <c r="C198" i="1" s="1"/>
  <c r="D198" i="1" s="1"/>
  <c r="I198" i="1" s="1"/>
  <c r="B164" i="1"/>
  <c r="C193" i="1" s="1"/>
  <c r="D193" i="1" s="1"/>
  <c r="I193" i="1" s="1"/>
  <c r="B173" i="1"/>
  <c r="C202" i="1" s="1"/>
  <c r="D202" i="1" s="1"/>
  <c r="I202" i="1" s="1"/>
  <c r="B172" i="1"/>
  <c r="C201" i="1" s="1"/>
  <c r="D201" i="1" s="1"/>
  <c r="I201" i="1" s="1"/>
  <c r="B167" i="1"/>
  <c r="C196" i="1" s="1"/>
  <c r="D196" i="1" s="1"/>
  <c r="I196" i="1" s="1"/>
  <c r="B166" i="1"/>
  <c r="C195" i="1" s="1"/>
  <c r="D195" i="1" s="1"/>
  <c r="I195" i="1" s="1"/>
  <c r="B163" i="1"/>
  <c r="C192" i="1" s="1"/>
  <c r="D192" i="1" s="1"/>
  <c r="I192" i="1" s="1"/>
  <c r="B186" i="1"/>
  <c r="C215" i="1" s="1"/>
  <c r="D215" i="1" s="1"/>
  <c r="I215" i="1" s="1"/>
  <c r="B165" i="1"/>
  <c r="C194" i="1" s="1"/>
  <c r="D194" i="1" s="1"/>
  <c r="I194" i="1" s="1"/>
  <c r="B181" i="1"/>
  <c r="C210" i="1" s="1"/>
  <c r="D210" i="1" s="1"/>
  <c r="I210" i="1" s="1"/>
  <c r="B174" i="1"/>
  <c r="C203" i="1" s="1"/>
  <c r="D203" i="1" s="1"/>
  <c r="I203" i="1" s="1"/>
  <c r="B180" i="1"/>
  <c r="C209" i="1" s="1"/>
  <c r="D209" i="1" s="1"/>
  <c r="I209" i="1" s="1"/>
  <c r="B171" i="1"/>
  <c r="C200" i="1" s="1"/>
  <c r="D200" i="1" s="1"/>
  <c r="I200" i="1" s="1"/>
  <c r="B179" i="1"/>
  <c r="C208" i="1" s="1"/>
  <c r="D208" i="1" s="1"/>
  <c r="I208" i="1" s="1"/>
  <c r="B175" i="1"/>
  <c r="C204" i="1" s="1"/>
  <c r="D204" i="1" s="1"/>
  <c r="I204" i="1" s="1"/>
  <c r="G544" i="1"/>
  <c r="Q28" i="1" l="1"/>
  <c r="R28" i="1" s="1"/>
  <c r="Q29" i="1"/>
  <c r="R29" i="1" s="1"/>
  <c r="Q24" i="1"/>
  <c r="R24" i="1" s="1"/>
  <c r="Q15" i="1"/>
  <c r="R15" i="1" s="1"/>
  <c r="Q16" i="1"/>
  <c r="R16" i="1" s="1"/>
  <c r="Q22" i="1"/>
  <c r="R22" i="1" s="1"/>
  <c r="Q27" i="1"/>
  <c r="R27" i="1" s="1"/>
  <c r="Q18" i="1"/>
  <c r="R18" i="1" s="1"/>
  <c r="Q30" i="1"/>
  <c r="R30" i="1" s="1"/>
  <c r="Q23" i="1"/>
  <c r="R23" i="1" s="1"/>
  <c r="B298" i="1"/>
  <c r="C298" i="1" s="1"/>
  <c r="B299" i="1"/>
  <c r="C299" i="1" s="1"/>
  <c r="B287" i="1"/>
  <c r="C287" i="1" s="1"/>
  <c r="B302" i="1"/>
  <c r="C302" i="1" s="1"/>
  <c r="B289" i="1"/>
  <c r="C289" i="1" s="1"/>
  <c r="B295" i="1"/>
  <c r="C295" i="1" s="1"/>
  <c r="B284" i="1"/>
  <c r="C284" i="1" s="1"/>
  <c r="B300" i="1"/>
  <c r="C300" i="1" s="1"/>
  <c r="B290" i="1"/>
  <c r="C290" i="1" s="1"/>
  <c r="B304" i="1"/>
  <c r="C304" i="1" s="1"/>
  <c r="B293" i="1"/>
  <c r="C293" i="1" s="1"/>
  <c r="B291" i="1"/>
  <c r="C291" i="1" s="1"/>
  <c r="B294" i="1"/>
  <c r="C294" i="1" s="1"/>
  <c r="B303" i="1"/>
  <c r="C303" i="1" s="1"/>
  <c r="B292" i="1"/>
  <c r="C292" i="1" s="1"/>
  <c r="B288" i="1"/>
  <c r="C288" i="1" s="1"/>
  <c r="B283" i="1"/>
  <c r="B301" i="1"/>
  <c r="C301" i="1" s="1"/>
  <c r="B285" i="1"/>
  <c r="C285" i="1" s="1"/>
  <c r="B306" i="1"/>
  <c r="C306" i="1" s="1"/>
  <c r="B296" i="1"/>
  <c r="C296" i="1" s="1"/>
  <c r="B305" i="1"/>
  <c r="C305" i="1" s="1"/>
  <c r="B286" i="1"/>
  <c r="C286" i="1" s="1"/>
  <c r="B297" i="1"/>
  <c r="C297" i="1" s="1"/>
  <c r="D217" i="1"/>
  <c r="C89" i="1" s="1"/>
  <c r="D179" i="1"/>
  <c r="D164" i="1"/>
  <c r="D181" i="1"/>
  <c r="D184" i="1"/>
  <c r="D180" i="1"/>
  <c r="D168" i="1"/>
  <c r="D165" i="1"/>
  <c r="D176" i="1"/>
  <c r="D163" i="1"/>
  <c r="D166" i="1"/>
  <c r="D173" i="1"/>
  <c r="D171" i="1"/>
  <c r="D186" i="1"/>
  <c r="D185" i="1"/>
  <c r="D177" i="1"/>
  <c r="D167" i="1"/>
  <c r="D178" i="1"/>
  <c r="D175" i="1"/>
  <c r="D169" i="1"/>
  <c r="D170" i="1"/>
  <c r="D174" i="1"/>
  <c r="D183" i="1"/>
  <c r="D172" i="1"/>
  <c r="D182" i="1"/>
  <c r="P33" i="1"/>
  <c r="P12" i="1"/>
  <c r="P25" i="1"/>
  <c r="P26" i="1"/>
  <c r="P17" i="1"/>
  <c r="P21" i="1"/>
  <c r="P19" i="1"/>
  <c r="P31" i="1"/>
  <c r="P20" i="1"/>
  <c r="P14" i="1"/>
  <c r="P32" i="1"/>
  <c r="G537" i="1"/>
  <c r="G538" i="1"/>
  <c r="G546" i="1"/>
  <c r="I546" i="1" s="1"/>
  <c r="G545" i="1"/>
  <c r="I545" i="1" s="1"/>
  <c r="I555" i="1"/>
  <c r="Q20" i="1" l="1"/>
  <c r="R20" i="1" s="1"/>
  <c r="Q33" i="1"/>
  <c r="R33" i="1" s="1"/>
  <c r="Q14" i="1"/>
  <c r="R14" i="1" s="1"/>
  <c r="Q21" i="1"/>
  <c r="R21" i="1" s="1"/>
  <c r="Q25" i="1"/>
  <c r="R25" i="1" s="1"/>
  <c r="Q12" i="1"/>
  <c r="R12" i="1" s="1"/>
  <c r="Q32" i="1"/>
  <c r="R32" i="1" s="1"/>
  <c r="Q31" i="1"/>
  <c r="R31" i="1" s="1"/>
  <c r="Q19" i="1"/>
  <c r="R19" i="1" s="1"/>
  <c r="Q17" i="1"/>
  <c r="R17" i="1" s="1"/>
  <c r="Q26" i="1"/>
  <c r="R26" i="1" s="1"/>
  <c r="C283" i="1"/>
  <c r="D188" i="1"/>
  <c r="C88" i="1" s="1"/>
  <c r="P34" i="1"/>
  <c r="P11" i="1"/>
  <c r="P13" i="1"/>
  <c r="AK150" i="1"/>
  <c r="AJ150" i="1"/>
  <c r="AF150" i="1"/>
  <c r="AI150" i="1"/>
  <c r="AM150" i="1"/>
  <c r="AG150" i="1"/>
  <c r="AN150" i="1"/>
  <c r="AH150" i="1"/>
  <c r="AL150" i="1"/>
  <c r="Q11" i="1" l="1"/>
  <c r="R11" i="1" s="1"/>
  <c r="Q13" i="1"/>
  <c r="R13" i="1" s="1"/>
  <c r="Q34" i="1"/>
  <c r="R34" i="1" s="1"/>
  <c r="AY150" i="1"/>
  <c r="AR150" i="1"/>
  <c r="AX150" i="1"/>
  <c r="AU150" i="1"/>
  <c r="AT150" i="1"/>
  <c r="AP150" i="1"/>
  <c r="AV150" i="1"/>
  <c r="AS150" i="1"/>
  <c r="AO150" i="1"/>
  <c r="AW150" i="1"/>
  <c r="AZ150" i="1"/>
  <c r="AQ150" i="1"/>
  <c r="B82" i="1" l="1"/>
  <c r="H198" i="1" l="1"/>
  <c r="H199" i="1"/>
  <c r="L18" i="1" s="1"/>
  <c r="H207" i="1"/>
  <c r="H203" i="1"/>
  <c r="H192" i="1"/>
  <c r="L11" i="1" s="1"/>
  <c r="H205" i="1"/>
  <c r="H209" i="1"/>
  <c r="H213" i="1"/>
  <c r="H212" i="1"/>
  <c r="H214" i="1"/>
  <c r="H215" i="1"/>
  <c r="H210" i="1"/>
  <c r="H208" i="1"/>
  <c r="H204" i="1"/>
  <c r="H202" i="1"/>
  <c r="H194" i="1"/>
  <c r="H201" i="1"/>
  <c r="H195" i="1"/>
  <c r="H211" i="1"/>
  <c r="H206" i="1"/>
  <c r="H196" i="1"/>
  <c r="L15" i="1" s="1"/>
  <c r="H197" i="1"/>
  <c r="L16" i="1" s="1"/>
  <c r="H193" i="1"/>
  <c r="L12" i="1" s="1"/>
  <c r="H200" i="1"/>
  <c r="L19" i="1" s="1"/>
  <c r="H577" i="1"/>
  <c r="H578" i="1" s="1"/>
  <c r="H579" i="1" s="1"/>
  <c r="H586" i="1" s="1"/>
  <c r="D94" i="1"/>
  <c r="D97" i="1"/>
  <c r="D100" i="1"/>
  <c r="D99" i="1"/>
  <c r="L14" i="1"/>
  <c r="L13" i="1"/>
  <c r="D95" i="1"/>
  <c r="C387" i="1" s="1"/>
  <c r="D98" i="1"/>
  <c r="D101" i="1"/>
  <c r="L17" i="1"/>
  <c r="D96" i="1"/>
  <c r="L21" i="1" l="1"/>
  <c r="K749" i="1"/>
  <c r="L32" i="1"/>
  <c r="L27" i="1"/>
  <c r="K755" i="1"/>
  <c r="L29" i="1"/>
  <c r="K757" i="1"/>
  <c r="L30" i="1"/>
  <c r="K758" i="1"/>
  <c r="L22" i="1"/>
  <c r="K750" i="1"/>
  <c r="L33" i="1"/>
  <c r="L23" i="1"/>
  <c r="K751" i="1"/>
  <c r="L31" i="1"/>
  <c r="K759" i="1"/>
  <c r="L20" i="1"/>
  <c r="K748" i="1"/>
  <c r="L25" i="1"/>
  <c r="K753" i="1"/>
  <c r="L34" i="1"/>
  <c r="L28" i="1"/>
  <c r="K756" i="1"/>
  <c r="L24" i="1"/>
  <c r="K752" i="1"/>
  <c r="L26" i="1"/>
  <c r="K754" i="1"/>
  <c r="D294" i="1"/>
  <c r="E294" i="1" s="1"/>
  <c r="D285" i="1"/>
  <c r="E285" i="1" s="1"/>
  <c r="D291" i="1"/>
  <c r="E291" i="1" s="1"/>
  <c r="D300" i="1"/>
  <c r="E300" i="1" s="1"/>
  <c r="D296" i="1"/>
  <c r="E296" i="1" s="1"/>
  <c r="D304" i="1"/>
  <c r="E304" i="1" s="1"/>
  <c r="D290" i="1"/>
  <c r="E290" i="1" s="1"/>
  <c r="D301" i="1"/>
  <c r="E301" i="1" s="1"/>
  <c r="D287" i="1"/>
  <c r="E287" i="1" s="1"/>
  <c r="D305" i="1"/>
  <c r="E305" i="1" s="1"/>
  <c r="D303" i="1"/>
  <c r="E303" i="1" s="1"/>
  <c r="D288" i="1"/>
  <c r="E288" i="1" s="1"/>
  <c r="D297" i="1"/>
  <c r="E297" i="1" s="1"/>
  <c r="D306" i="1"/>
  <c r="E306" i="1" s="1"/>
  <c r="D298" i="1"/>
  <c r="E298" i="1" s="1"/>
  <c r="D283" i="1"/>
  <c r="E283" i="1" s="1"/>
  <c r="D293" i="1"/>
  <c r="E293" i="1" s="1"/>
  <c r="D284" i="1"/>
  <c r="E284" i="1" s="1"/>
  <c r="D302" i="1"/>
  <c r="E302" i="1" s="1"/>
  <c r="D289" i="1"/>
  <c r="E289" i="1" s="1"/>
  <c r="D295" i="1"/>
  <c r="E295" i="1" s="1"/>
  <c r="D292" i="1"/>
  <c r="E292" i="1" s="1"/>
  <c r="D286" i="1"/>
  <c r="E286" i="1" s="1"/>
  <c r="D299" i="1"/>
  <c r="E299" i="1" s="1"/>
  <c r="E97" i="1"/>
  <c r="C389" i="1"/>
  <c r="E96" i="1"/>
  <c r="C388" i="1"/>
  <c r="E101" i="1"/>
  <c r="C393" i="1"/>
  <c r="E99" i="1"/>
  <c r="C391" i="1"/>
  <c r="E98" i="1"/>
  <c r="C390" i="1"/>
  <c r="E100" i="1"/>
  <c r="C392" i="1"/>
  <c r="E95" i="1"/>
  <c r="D89" i="1"/>
  <c r="F283" i="1" s="1"/>
  <c r="F95" i="1" l="1"/>
  <c r="N40" i="1" s="1"/>
  <c r="O40" i="1" s="1"/>
  <c r="E387" i="1"/>
  <c r="F96" i="1"/>
  <c r="N42" i="1" s="1"/>
  <c r="O42" i="1" s="1"/>
  <c r="E388" i="1"/>
  <c r="F101" i="1"/>
  <c r="J101" i="1" s="1"/>
  <c r="E393" i="1"/>
  <c r="F99" i="1"/>
  <c r="J99" i="1" s="1"/>
  <c r="E391" i="1"/>
  <c r="F100" i="1"/>
  <c r="J100" i="1" s="1"/>
  <c r="E392" i="1"/>
  <c r="F392" i="1" s="1"/>
  <c r="F97" i="1"/>
  <c r="J97" i="1" s="1"/>
  <c r="E389" i="1"/>
  <c r="H389" i="1" s="1"/>
  <c r="F98" i="1"/>
  <c r="J98" i="1" s="1"/>
  <c r="E390" i="1"/>
  <c r="X130" i="1"/>
  <c r="I298" i="1" s="1"/>
  <c r="X126" i="1"/>
  <c r="I294" i="1" s="1"/>
  <c r="X115" i="1"/>
  <c r="I283" i="1" s="1"/>
  <c r="X128" i="1"/>
  <c r="I296" i="1" s="1"/>
  <c r="X117" i="1"/>
  <c r="I285" i="1" s="1"/>
  <c r="X121" i="1"/>
  <c r="I289" i="1" s="1"/>
  <c r="X122" i="1"/>
  <c r="I290" i="1" s="1"/>
  <c r="X131" i="1"/>
  <c r="I299" i="1" s="1"/>
  <c r="X127" i="1"/>
  <c r="I295" i="1" s="1"/>
  <c r="X133" i="1"/>
  <c r="I301" i="1" s="1"/>
  <c r="X136" i="1"/>
  <c r="I304" i="1" s="1"/>
  <c r="X137" i="1"/>
  <c r="I305" i="1" s="1"/>
  <c r="X135" i="1"/>
  <c r="I303" i="1" s="1"/>
  <c r="X123" i="1"/>
  <c r="I291" i="1" s="1"/>
  <c r="X119" i="1"/>
  <c r="I287" i="1" s="1"/>
  <c r="X116" i="1"/>
  <c r="I284" i="1" s="1"/>
  <c r="X125" i="1"/>
  <c r="I293" i="1" s="1"/>
  <c r="X118" i="1"/>
  <c r="I286" i="1" s="1"/>
  <c r="X124" i="1"/>
  <c r="I292" i="1" s="1"/>
  <c r="X134" i="1"/>
  <c r="I302" i="1" s="1"/>
  <c r="X132" i="1"/>
  <c r="I300" i="1" s="1"/>
  <c r="X120" i="1"/>
  <c r="I288" i="1" s="1"/>
  <c r="X138" i="1"/>
  <c r="I306" i="1" s="1"/>
  <c r="X129" i="1"/>
  <c r="I297" i="1" s="1"/>
  <c r="F298" i="1"/>
  <c r="F295" i="1"/>
  <c r="F296" i="1"/>
  <c r="F302" i="1"/>
  <c r="F299" i="1"/>
  <c r="F305" i="1"/>
  <c r="F301" i="1"/>
  <c r="F304" i="1"/>
  <c r="F306" i="1"/>
  <c r="F303" i="1"/>
  <c r="F297" i="1"/>
  <c r="F300" i="1"/>
  <c r="F292" i="1"/>
  <c r="F288" i="1"/>
  <c r="F284" i="1"/>
  <c r="F287" i="1"/>
  <c r="F291" i="1"/>
  <c r="F290" i="1"/>
  <c r="F293" i="1"/>
  <c r="F289" i="1"/>
  <c r="F286" i="1"/>
  <c r="F285" i="1"/>
  <c r="F294" i="1"/>
  <c r="F393" i="1"/>
  <c r="H393" i="1"/>
  <c r="H388" i="1"/>
  <c r="F388" i="1"/>
  <c r="F391" i="1"/>
  <c r="H391" i="1"/>
  <c r="F390" i="1"/>
  <c r="H390" i="1"/>
  <c r="E94" i="1"/>
  <c r="F94" i="1" s="1"/>
  <c r="J94" i="1" s="1"/>
  <c r="N46" i="1" l="1"/>
  <c r="O46" i="1" s="1"/>
  <c r="J96" i="1"/>
  <c r="J95" i="1"/>
  <c r="N48" i="1"/>
  <c r="O48" i="1" s="1"/>
  <c r="N44" i="1"/>
  <c r="O44" i="1" s="1"/>
  <c r="N50" i="1"/>
  <c r="O50" i="1" s="1"/>
  <c r="N52" i="1"/>
  <c r="O52" i="1" s="1"/>
  <c r="F389" i="1"/>
  <c r="H392" i="1"/>
  <c r="H387" i="1"/>
  <c r="F387" i="1"/>
  <c r="M20" i="1"/>
  <c r="M31" i="1"/>
  <c r="M18" i="1"/>
  <c r="M28" i="1"/>
  <c r="M33" i="1"/>
  <c r="M24" i="1"/>
  <c r="M13" i="1"/>
  <c r="M16" i="1"/>
  <c r="M34" i="1"/>
  <c r="M15" i="1"/>
  <c r="M12" i="1"/>
  <c r="M23" i="1"/>
  <c r="M26" i="1"/>
  <c r="M22" i="1"/>
  <c r="M29" i="1"/>
  <c r="M11" i="1"/>
  <c r="M14" i="1"/>
  <c r="M17" i="1"/>
  <c r="M25" i="1"/>
  <c r="M19" i="1"/>
  <c r="M21" i="1"/>
  <c r="M30" i="1"/>
  <c r="M27" i="1"/>
  <c r="M32" i="1"/>
  <c r="N23" i="1" l="1"/>
  <c r="N27" i="1"/>
  <c r="N14" i="1"/>
  <c r="N12" i="1"/>
  <c r="N33" i="1"/>
  <c r="N30" i="1"/>
  <c r="N11" i="1"/>
  <c r="N15" i="1"/>
  <c r="N28" i="1"/>
  <c r="N21" i="1"/>
  <c r="N29" i="1"/>
  <c r="N34" i="1"/>
  <c r="N18" i="1"/>
  <c r="N19" i="1"/>
  <c r="N22" i="1"/>
  <c r="N16" i="1"/>
  <c r="N31" i="1"/>
  <c r="N25" i="1"/>
  <c r="N26" i="1"/>
  <c r="N13" i="1"/>
  <c r="N20" i="1"/>
  <c r="N32" i="1"/>
  <c r="N17" i="1"/>
  <c r="N24" i="1"/>
  <c r="C538" i="1" l="1"/>
  <c r="E47" i="1" s="1"/>
  <c r="I544" i="1"/>
  <c r="I553" i="1" s="1"/>
  <c r="I557" i="1" s="1"/>
  <c r="H581" i="1" s="1"/>
  <c r="C604" i="1" s="1"/>
  <c r="C537" i="1"/>
  <c r="C47" i="1" s="1"/>
  <c r="D599" i="1" l="1"/>
  <c r="D600" i="1"/>
  <c r="H583" i="1"/>
  <c r="H584" i="1"/>
  <c r="H567" i="1"/>
  <c r="I627" i="1"/>
  <c r="I624" i="1" s="1"/>
  <c r="I625" i="1" s="1"/>
  <c r="J623" i="1" s="1"/>
  <c r="I567" i="1"/>
  <c r="G567" i="1"/>
  <c r="B599" i="1" l="1"/>
  <c r="H588" i="1"/>
  <c r="B600" i="1"/>
  <c r="A591" i="1" l="1" a="1"/>
  <c r="A591" i="1" s="1"/>
  <c r="N54" i="1"/>
  <c r="O54" i="1" s="1"/>
  <c r="K614" i="1"/>
  <c r="G606" i="1"/>
  <c r="F600" i="1"/>
  <c r="B606" i="1"/>
  <c r="F599" i="1"/>
  <c r="B608" i="1" s="1"/>
  <c r="G608" i="1" l="1"/>
  <c r="L614" i="1"/>
  <c r="B74" i="1" l="1"/>
  <c r="D88" i="1"/>
  <c r="E88" i="1" s="1"/>
  <c r="I345" i="1" s="1"/>
  <c r="H348" i="1" l="1"/>
  <c r="H347" i="1"/>
  <c r="F88" i="1"/>
  <c r="AO655" i="1"/>
  <c r="AR655" i="1" s="1"/>
  <c r="AO659" i="1" s="1"/>
  <c r="B75" i="1"/>
  <c r="B73" i="1"/>
  <c r="N38" i="1" l="1"/>
  <c r="O38" i="1" s="1"/>
  <c r="AN667" i="1"/>
  <c r="AN670" i="1" s="1"/>
  <c r="AS658" i="1" s="1"/>
  <c r="W342" i="1"/>
  <c r="W341" i="1"/>
  <c r="I339" i="1"/>
  <c r="J88" i="1"/>
  <c r="AP659" i="1"/>
  <c r="AO660" i="1"/>
  <c r="A334" i="1" l="1"/>
  <c r="AP660" i="1"/>
  <c r="AQ659" i="1" s="1"/>
  <c r="AO661" i="1"/>
  <c r="AQ658" i="1"/>
  <c r="AR659" i="1"/>
  <c r="AS659" i="1"/>
  <c r="AP661" i="1" l="1"/>
  <c r="AO662" i="1"/>
  <c r="AR660" i="1"/>
  <c r="AS660" i="1"/>
  <c r="AR661" i="1" l="1"/>
  <c r="AS661" i="1"/>
  <c r="AQ660" i="1"/>
  <c r="AP662" i="1"/>
  <c r="AO663" i="1"/>
  <c r="AP663" i="1" l="1"/>
  <c r="AQ662" i="1" s="1"/>
  <c r="AO664" i="1"/>
  <c r="AS662" i="1"/>
  <c r="AR662" i="1"/>
  <c r="AQ661" i="1"/>
  <c r="AP664" i="1" l="1"/>
  <c r="AQ663" i="1" s="1"/>
  <c r="AO665" i="1"/>
  <c r="AR663" i="1"/>
  <c r="AS663" i="1"/>
  <c r="AP665" i="1" l="1"/>
  <c r="AQ664" i="1" s="1"/>
  <c r="AO666" i="1"/>
  <c r="AR664" i="1"/>
  <c r="AS664" i="1"/>
  <c r="AP666" i="1" l="1"/>
  <c r="AQ665" i="1" s="1"/>
  <c r="AO667" i="1"/>
  <c r="AS665" i="1"/>
  <c r="AR665" i="1"/>
  <c r="AP667" i="1" l="1"/>
  <c r="AQ666" i="1" s="1"/>
  <c r="AO668" i="1"/>
  <c r="AS666" i="1"/>
  <c r="AR666" i="1"/>
  <c r="AP668" i="1" l="1"/>
  <c r="AQ667" i="1" s="1"/>
  <c r="AO669" i="1"/>
  <c r="AR667" i="1"/>
  <c r="AS667" i="1"/>
  <c r="AP669" i="1" l="1"/>
  <c r="AQ668" i="1" s="1"/>
  <c r="AO670" i="1"/>
  <c r="AS668" i="1"/>
  <c r="AR668" i="1"/>
  <c r="AP670" i="1" l="1"/>
  <c r="AQ669" i="1" s="1"/>
  <c r="AO671" i="1"/>
  <c r="AR669" i="1"/>
  <c r="AS669" i="1"/>
  <c r="AP671" i="1" l="1"/>
  <c r="AQ670" i="1" s="1"/>
  <c r="AO672" i="1"/>
  <c r="AS670" i="1"/>
  <c r="AR670" i="1"/>
  <c r="AP672" i="1" l="1"/>
  <c r="AQ671" i="1" s="1"/>
  <c r="AO673" i="1"/>
  <c r="AR671" i="1"/>
  <c r="AS671" i="1"/>
  <c r="AP673" i="1" l="1"/>
  <c r="AQ672" i="1" s="1"/>
  <c r="AO674" i="1"/>
  <c r="AS672" i="1"/>
  <c r="AR672" i="1"/>
  <c r="AP674" i="1" l="1"/>
  <c r="AQ673" i="1" s="1"/>
  <c r="AO675" i="1"/>
  <c r="AS673" i="1"/>
  <c r="AR673" i="1"/>
  <c r="AP675" i="1" l="1"/>
  <c r="AQ674" i="1" s="1"/>
  <c r="AO676" i="1"/>
  <c r="AR674" i="1"/>
  <c r="AS674" i="1"/>
  <c r="AP676" i="1" l="1"/>
  <c r="AQ675" i="1" s="1"/>
  <c r="AO677" i="1"/>
  <c r="AS675" i="1"/>
  <c r="AR675" i="1"/>
  <c r="AP677" i="1" l="1"/>
  <c r="AQ676" i="1" s="1"/>
  <c r="AO678" i="1"/>
  <c r="AS676" i="1"/>
  <c r="AR676" i="1"/>
  <c r="AP678" i="1" l="1"/>
  <c r="AQ677" i="1" s="1"/>
  <c r="AO679" i="1"/>
  <c r="AR677" i="1"/>
  <c r="AS677" i="1"/>
  <c r="AP679" i="1" l="1"/>
  <c r="AQ678" i="1" s="1"/>
  <c r="AO680" i="1"/>
  <c r="AS678" i="1"/>
  <c r="AR678" i="1"/>
  <c r="AP680" i="1" l="1"/>
  <c r="AQ679" i="1" s="1"/>
  <c r="AO681" i="1"/>
  <c r="AR679" i="1"/>
  <c r="AS679" i="1"/>
  <c r="AP681" i="1" l="1"/>
  <c r="AQ680" i="1" s="1"/>
  <c r="AO682" i="1"/>
  <c r="AR680" i="1"/>
  <c r="AS680" i="1"/>
  <c r="AP682" i="1" l="1"/>
  <c r="AQ681" i="1" s="1"/>
  <c r="AO683" i="1"/>
  <c r="AR681" i="1"/>
  <c r="AS681" i="1"/>
  <c r="AP683" i="1" l="1"/>
  <c r="AQ682" i="1" s="1"/>
  <c r="AO684" i="1"/>
  <c r="AS682" i="1"/>
  <c r="AR682" i="1"/>
  <c r="AP684" i="1" l="1"/>
  <c r="AQ683" i="1" s="1"/>
  <c r="AO685" i="1"/>
  <c r="AR683" i="1"/>
  <c r="AS683" i="1"/>
  <c r="AP685" i="1" l="1"/>
  <c r="AQ684" i="1" s="1"/>
  <c r="AO686" i="1"/>
  <c r="AR684" i="1"/>
  <c r="AS684" i="1"/>
  <c r="AP686" i="1" l="1"/>
  <c r="AQ685" i="1" s="1"/>
  <c r="AO687" i="1"/>
  <c r="AR685" i="1"/>
  <c r="AS685" i="1"/>
  <c r="AP687" i="1" l="1"/>
  <c r="AQ686" i="1" s="1"/>
  <c r="AO688" i="1"/>
  <c r="AS686" i="1"/>
  <c r="AR686" i="1"/>
  <c r="AP688" i="1" l="1"/>
  <c r="AQ687" i="1" s="1"/>
  <c r="AO689" i="1"/>
  <c r="AS687" i="1"/>
  <c r="AR687" i="1"/>
  <c r="AP689" i="1" l="1"/>
  <c r="AQ688" i="1" s="1"/>
  <c r="AO690" i="1"/>
  <c r="AS688" i="1"/>
  <c r="AR688" i="1"/>
  <c r="AP690" i="1" l="1"/>
  <c r="AQ689" i="1" s="1"/>
  <c r="AO691" i="1"/>
  <c r="AS689" i="1"/>
  <c r="AR689" i="1"/>
  <c r="AP691" i="1" l="1"/>
  <c r="AQ690" i="1" s="1"/>
  <c r="AO692" i="1"/>
  <c r="AS690" i="1"/>
  <c r="AR690" i="1"/>
  <c r="AP692" i="1" l="1"/>
  <c r="AQ691" i="1" s="1"/>
  <c r="AO693" i="1"/>
  <c r="AS691" i="1"/>
  <c r="AR691" i="1"/>
  <c r="AP693" i="1" l="1"/>
  <c r="AQ692" i="1" s="1"/>
  <c r="AO694" i="1"/>
  <c r="AS692" i="1"/>
  <c r="AR692" i="1"/>
  <c r="AP694" i="1" l="1"/>
  <c r="AQ693" i="1" s="1"/>
  <c r="AO695" i="1"/>
  <c r="AS693" i="1"/>
  <c r="AR693" i="1"/>
  <c r="AP695" i="1" l="1"/>
  <c r="AQ694" i="1" s="1"/>
  <c r="AO696" i="1"/>
  <c r="AS694" i="1"/>
  <c r="AR694" i="1"/>
  <c r="AP696" i="1" l="1"/>
  <c r="AQ695" i="1" s="1"/>
  <c r="AO697" i="1"/>
  <c r="AR695" i="1"/>
  <c r="AS695" i="1"/>
  <c r="AP697" i="1" l="1"/>
  <c r="AQ696" i="1" s="1"/>
  <c r="AO698" i="1"/>
  <c r="AS696" i="1"/>
  <c r="AR696" i="1"/>
  <c r="AP698" i="1" l="1"/>
  <c r="AQ697" i="1" s="1"/>
  <c r="AO699" i="1"/>
  <c r="AS697" i="1"/>
  <c r="AR697" i="1"/>
  <c r="AP699" i="1" l="1"/>
  <c r="AQ698" i="1" s="1"/>
  <c r="AO700" i="1"/>
  <c r="AS698" i="1"/>
  <c r="AR698" i="1"/>
  <c r="AP700" i="1" l="1"/>
  <c r="AQ699" i="1" s="1"/>
  <c r="AO701" i="1"/>
  <c r="AS699" i="1"/>
  <c r="AR699" i="1"/>
  <c r="AP701" i="1" l="1"/>
  <c r="AQ700" i="1" s="1"/>
  <c r="AO702" i="1"/>
  <c r="AR700" i="1"/>
  <c r="AS700" i="1"/>
  <c r="AP702" i="1" l="1"/>
  <c r="AQ701" i="1" s="1"/>
  <c r="AO703" i="1"/>
  <c r="AS701" i="1"/>
  <c r="AR701" i="1"/>
  <c r="AP703" i="1" l="1"/>
  <c r="AQ702" i="1" s="1"/>
  <c r="AO704" i="1"/>
  <c r="AS702" i="1"/>
  <c r="AR702" i="1"/>
  <c r="AP704" i="1" l="1"/>
  <c r="AQ703" i="1" s="1"/>
  <c r="AO705" i="1"/>
  <c r="AR703" i="1"/>
  <c r="AS703" i="1"/>
  <c r="AP705" i="1" l="1"/>
  <c r="AQ704" i="1" s="1"/>
  <c r="AO706" i="1"/>
  <c r="AR704" i="1"/>
  <c r="AS704" i="1"/>
  <c r="AP706" i="1" l="1"/>
  <c r="AQ705" i="1" s="1"/>
  <c r="AO707" i="1"/>
  <c r="AR705" i="1"/>
  <c r="AS705" i="1"/>
  <c r="AP707" i="1" l="1"/>
  <c r="AQ706" i="1" s="1"/>
  <c r="AO708" i="1"/>
  <c r="AS706" i="1"/>
  <c r="AR706" i="1"/>
  <c r="AP708" i="1" l="1"/>
  <c r="AQ707" i="1" s="1"/>
  <c r="AO709" i="1"/>
  <c r="AS707" i="1"/>
  <c r="AR707" i="1"/>
  <c r="AP709" i="1" l="1"/>
  <c r="AQ708" i="1" s="1"/>
  <c r="AO710" i="1"/>
  <c r="AS708" i="1"/>
  <c r="AR708" i="1"/>
  <c r="AP710" i="1" l="1"/>
  <c r="AQ709" i="1" s="1"/>
  <c r="AO711" i="1"/>
  <c r="AR709" i="1"/>
  <c r="AS709" i="1"/>
  <c r="AP711" i="1" l="1"/>
  <c r="AQ710" i="1" s="1"/>
  <c r="AO712" i="1"/>
  <c r="AS710" i="1"/>
  <c r="AR710" i="1"/>
  <c r="AP712" i="1" l="1"/>
  <c r="AQ711" i="1" s="1"/>
  <c r="AO713" i="1"/>
  <c r="AS711" i="1"/>
  <c r="AR711" i="1"/>
  <c r="AP713" i="1" l="1"/>
  <c r="AQ712" i="1" s="1"/>
  <c r="AO714" i="1"/>
  <c r="AS712" i="1"/>
  <c r="AR712" i="1"/>
  <c r="AP714" i="1" l="1"/>
  <c r="AQ713" i="1" s="1"/>
  <c r="AO715" i="1"/>
  <c r="AS713" i="1"/>
  <c r="AR713" i="1"/>
  <c r="AP715" i="1" l="1"/>
  <c r="AQ714" i="1" s="1"/>
  <c r="AO716" i="1"/>
  <c r="AS714" i="1"/>
  <c r="AR714" i="1"/>
  <c r="AP716" i="1" l="1"/>
  <c r="AQ715" i="1" s="1"/>
  <c r="AO717" i="1"/>
  <c r="AS715" i="1"/>
  <c r="AR715" i="1"/>
  <c r="AP717" i="1" l="1"/>
  <c r="AQ716" i="1" s="1"/>
  <c r="AO718" i="1"/>
  <c r="AR716" i="1"/>
  <c r="AS716" i="1"/>
  <c r="AP718" i="1" l="1"/>
  <c r="AQ717" i="1" s="1"/>
  <c r="AO719" i="1"/>
  <c r="AR717" i="1"/>
  <c r="AS717" i="1"/>
  <c r="AP719" i="1" l="1"/>
  <c r="AQ718" i="1" s="1"/>
  <c r="AO720" i="1"/>
  <c r="AR718" i="1"/>
  <c r="AS718" i="1"/>
  <c r="AP720" i="1" l="1"/>
  <c r="AQ719" i="1" s="1"/>
  <c r="AO721" i="1"/>
  <c r="AR719" i="1"/>
  <c r="AS719" i="1"/>
  <c r="AP721" i="1" l="1"/>
  <c r="AQ720" i="1" s="1"/>
  <c r="AO722" i="1"/>
  <c r="AR720" i="1"/>
  <c r="AS720" i="1"/>
  <c r="AP722" i="1" l="1"/>
  <c r="AQ721" i="1" s="1"/>
  <c r="AO723" i="1"/>
  <c r="AS721" i="1"/>
  <c r="AR721" i="1"/>
  <c r="AP723" i="1" l="1"/>
  <c r="AQ722" i="1" s="1"/>
  <c r="AO724" i="1"/>
  <c r="AS722" i="1"/>
  <c r="AR722" i="1"/>
  <c r="AP724" i="1" l="1"/>
  <c r="AQ723" i="1" s="1"/>
  <c r="AO725" i="1"/>
  <c r="AR723" i="1"/>
  <c r="AS723" i="1"/>
  <c r="AP725" i="1" l="1"/>
  <c r="AQ724" i="1" s="1"/>
  <c r="AO726" i="1"/>
  <c r="AR724" i="1"/>
  <c r="AS724" i="1"/>
  <c r="AP726" i="1" l="1"/>
  <c r="AQ725" i="1" s="1"/>
  <c r="AO727" i="1"/>
  <c r="AS725" i="1"/>
  <c r="AR725" i="1"/>
  <c r="AP727" i="1" l="1"/>
  <c r="AQ726" i="1" s="1"/>
  <c r="AO728" i="1"/>
  <c r="AS726" i="1"/>
  <c r="AR726" i="1"/>
  <c r="AP728" i="1" l="1"/>
  <c r="AQ727" i="1" s="1"/>
  <c r="AO729" i="1"/>
  <c r="AS727" i="1"/>
  <c r="AR727" i="1"/>
  <c r="AP729" i="1" l="1"/>
  <c r="AQ728" i="1" s="1"/>
  <c r="AO730" i="1"/>
  <c r="AR728" i="1"/>
  <c r="AS728" i="1"/>
  <c r="AP730" i="1" l="1"/>
  <c r="AQ729" i="1" s="1"/>
  <c r="AO731" i="1"/>
  <c r="AR729" i="1"/>
  <c r="AS729" i="1"/>
  <c r="AP731" i="1" l="1"/>
  <c r="AQ730" i="1" s="1"/>
  <c r="AO732" i="1"/>
  <c r="AR730" i="1"/>
  <c r="AS730" i="1"/>
  <c r="AP732" i="1" l="1"/>
  <c r="AQ731" i="1" s="1"/>
  <c r="AO733" i="1"/>
  <c r="AR731" i="1"/>
  <c r="AS731" i="1"/>
  <c r="AP733" i="1" l="1"/>
  <c r="AQ732" i="1" s="1"/>
  <c r="AO734" i="1"/>
  <c r="AR732" i="1"/>
  <c r="AS732" i="1"/>
  <c r="AP734" i="1" l="1"/>
  <c r="AQ733" i="1" s="1"/>
  <c r="AO735" i="1"/>
  <c r="AR733" i="1"/>
  <c r="AS733" i="1"/>
  <c r="AP735" i="1" l="1"/>
  <c r="AQ734" i="1" s="1"/>
  <c r="AO736" i="1"/>
  <c r="AS734" i="1"/>
  <c r="AR734" i="1"/>
  <c r="AP736" i="1" l="1"/>
  <c r="AQ735" i="1" s="1"/>
  <c r="AO737" i="1"/>
  <c r="AR735" i="1"/>
  <c r="AS735" i="1"/>
  <c r="AP737" i="1" l="1"/>
  <c r="AQ736" i="1" s="1"/>
  <c r="AO738" i="1"/>
  <c r="AR736" i="1"/>
  <c r="AS736" i="1"/>
  <c r="AP738" i="1" l="1"/>
  <c r="AQ737" i="1" s="1"/>
  <c r="AO739" i="1"/>
  <c r="AS737" i="1"/>
  <c r="AR737" i="1"/>
  <c r="AP739" i="1" l="1"/>
  <c r="AQ738" i="1" s="1"/>
  <c r="AO740" i="1"/>
  <c r="AS738" i="1"/>
  <c r="AR738" i="1"/>
  <c r="AP740" i="1" l="1"/>
  <c r="AQ739" i="1" s="1"/>
  <c r="AO741" i="1"/>
  <c r="AR739" i="1"/>
  <c r="AS739" i="1"/>
  <c r="AP741" i="1" l="1"/>
  <c r="AQ740" i="1" s="1"/>
  <c r="AO742" i="1"/>
  <c r="AS740" i="1"/>
  <c r="AR740" i="1"/>
  <c r="AP742" i="1" l="1"/>
  <c r="AQ741" i="1" s="1"/>
  <c r="AO743" i="1"/>
  <c r="AS741" i="1"/>
  <c r="AR741" i="1"/>
  <c r="AP743" i="1" l="1"/>
  <c r="AQ742" i="1" s="1"/>
  <c r="AO744" i="1"/>
  <c r="AR742" i="1"/>
  <c r="AS742" i="1"/>
  <c r="AP744" i="1" l="1"/>
  <c r="AQ743" i="1" s="1"/>
  <c r="AO745" i="1"/>
  <c r="AR743" i="1"/>
  <c r="AS743" i="1"/>
  <c r="AP745" i="1" l="1"/>
  <c r="AQ744" i="1" s="1"/>
  <c r="AO746" i="1"/>
  <c r="AR744" i="1"/>
  <c r="AS744" i="1"/>
  <c r="AP746" i="1" l="1"/>
  <c r="AQ745" i="1" s="1"/>
  <c r="AO747" i="1"/>
  <c r="AS745" i="1"/>
  <c r="AR745" i="1"/>
  <c r="AP747" i="1" l="1"/>
  <c r="AQ746" i="1" s="1"/>
  <c r="AO748" i="1"/>
  <c r="AR746" i="1"/>
  <c r="AS746" i="1"/>
  <c r="AP748" i="1" l="1"/>
  <c r="AQ747" i="1" s="1"/>
  <c r="AO749" i="1"/>
  <c r="AS747" i="1"/>
  <c r="AR747" i="1"/>
  <c r="AP749" i="1" l="1"/>
  <c r="AQ748" i="1" s="1"/>
  <c r="AO750" i="1"/>
  <c r="AR748" i="1"/>
  <c r="AS748" i="1"/>
  <c r="AP750" i="1" l="1"/>
  <c r="AQ749" i="1" s="1"/>
  <c r="AO751" i="1"/>
  <c r="AS749" i="1"/>
  <c r="AR749" i="1"/>
  <c r="AP751" i="1" l="1"/>
  <c r="AQ750" i="1" s="1"/>
  <c r="AO752" i="1"/>
  <c r="AR750" i="1"/>
  <c r="AS750" i="1"/>
  <c r="AP752" i="1" l="1"/>
  <c r="AQ751" i="1" s="1"/>
  <c r="AO753" i="1"/>
  <c r="AS751" i="1"/>
  <c r="AR751" i="1"/>
  <c r="AP753" i="1" l="1"/>
  <c r="AQ752" i="1" s="1"/>
  <c r="AO754" i="1"/>
  <c r="AR752" i="1"/>
  <c r="AS752" i="1"/>
  <c r="AP754" i="1" l="1"/>
  <c r="AQ753" i="1" s="1"/>
  <c r="AO755" i="1"/>
  <c r="AS753" i="1"/>
  <c r="AR753" i="1"/>
  <c r="AP755" i="1" l="1"/>
  <c r="AQ754" i="1" s="1"/>
  <c r="AO756" i="1"/>
  <c r="AR754" i="1"/>
  <c r="AS754" i="1"/>
  <c r="AP756" i="1" l="1"/>
  <c r="AQ755" i="1" s="1"/>
  <c r="AO757" i="1"/>
  <c r="AS755" i="1"/>
  <c r="AR755" i="1"/>
  <c r="AP757" i="1" l="1"/>
  <c r="AQ756" i="1" s="1"/>
  <c r="AO758" i="1"/>
  <c r="AR756" i="1"/>
  <c r="AS756" i="1"/>
  <c r="AP758" i="1" l="1"/>
  <c r="AQ757" i="1" s="1"/>
  <c r="AO759" i="1"/>
  <c r="AS757" i="1"/>
  <c r="AR757" i="1"/>
  <c r="AP759" i="1" l="1"/>
  <c r="AQ758" i="1" s="1"/>
  <c r="AO760" i="1"/>
  <c r="AR758" i="1"/>
  <c r="AS758" i="1"/>
  <c r="AP760" i="1" l="1"/>
  <c r="AQ759" i="1" s="1"/>
  <c r="AO761" i="1"/>
  <c r="AR759" i="1"/>
  <c r="AS759" i="1"/>
  <c r="AP761" i="1" l="1"/>
  <c r="AQ760" i="1" s="1"/>
  <c r="AO762" i="1"/>
  <c r="AR760" i="1"/>
  <c r="AS760" i="1"/>
  <c r="AP762" i="1" l="1"/>
  <c r="AQ761" i="1" s="1"/>
  <c r="AO763" i="1"/>
  <c r="AS761" i="1"/>
  <c r="AR761" i="1"/>
  <c r="AP763" i="1" l="1"/>
  <c r="AQ762" i="1" s="1"/>
  <c r="AO764" i="1"/>
  <c r="AR762" i="1"/>
  <c r="AS762" i="1"/>
  <c r="AP764" i="1" l="1"/>
  <c r="AQ763" i="1" s="1"/>
  <c r="AO765" i="1"/>
  <c r="AS763" i="1"/>
  <c r="AR763" i="1"/>
  <c r="AP765" i="1" l="1"/>
  <c r="AQ764" i="1" s="1"/>
  <c r="AO766" i="1"/>
  <c r="AR764" i="1"/>
  <c r="AS764" i="1"/>
  <c r="AP766" i="1" l="1"/>
  <c r="AQ765" i="1" s="1"/>
  <c r="AO767" i="1"/>
  <c r="AR765" i="1"/>
  <c r="AS765" i="1"/>
  <c r="AP767" i="1" l="1"/>
  <c r="AQ766" i="1" s="1"/>
  <c r="AO768" i="1"/>
  <c r="AS766" i="1"/>
  <c r="AR766" i="1"/>
  <c r="AP768" i="1" l="1"/>
  <c r="AQ767" i="1" s="1"/>
  <c r="AO769" i="1"/>
  <c r="AR767" i="1"/>
  <c r="AS767" i="1"/>
  <c r="AP769" i="1" l="1"/>
  <c r="AQ768" i="1" s="1"/>
  <c r="AO770" i="1"/>
  <c r="AR768" i="1"/>
  <c r="AS768" i="1"/>
  <c r="AP770" i="1" l="1"/>
  <c r="AQ769" i="1" s="1"/>
  <c r="AO771" i="1"/>
  <c r="AS769" i="1"/>
  <c r="AR769" i="1"/>
  <c r="AP771" i="1" l="1"/>
  <c r="AQ770" i="1" s="1"/>
  <c r="AO772" i="1"/>
  <c r="AR770" i="1"/>
  <c r="AS770" i="1"/>
  <c r="AP772" i="1" l="1"/>
  <c r="AQ771" i="1" s="1"/>
  <c r="AO773" i="1"/>
  <c r="AS771" i="1"/>
  <c r="AR771" i="1"/>
  <c r="AP773" i="1" l="1"/>
  <c r="AQ772" i="1" s="1"/>
  <c r="AO774" i="1"/>
  <c r="AR772" i="1"/>
  <c r="AS772" i="1"/>
  <c r="AP774" i="1" l="1"/>
  <c r="AQ773" i="1" s="1"/>
  <c r="AO775" i="1"/>
  <c r="AS773" i="1"/>
  <c r="AR773" i="1"/>
  <c r="AP775" i="1" l="1"/>
  <c r="AQ774" i="1" s="1"/>
  <c r="AO776" i="1"/>
  <c r="AR774" i="1"/>
  <c r="AS774" i="1"/>
  <c r="AP776" i="1" l="1"/>
  <c r="AQ775" i="1" s="1"/>
  <c r="AO777" i="1"/>
  <c r="AS775" i="1"/>
  <c r="AR775" i="1"/>
  <c r="AP777" i="1" l="1"/>
  <c r="AQ776" i="1" s="1"/>
  <c r="AO778" i="1"/>
  <c r="AR776" i="1"/>
  <c r="AS776" i="1"/>
  <c r="AP778" i="1" l="1"/>
  <c r="AQ777" i="1" s="1"/>
  <c r="AO779" i="1"/>
  <c r="AR777" i="1"/>
  <c r="AS777" i="1"/>
  <c r="AP779" i="1" l="1"/>
  <c r="AQ778" i="1" s="1"/>
  <c r="AO780" i="1"/>
  <c r="AR778" i="1"/>
  <c r="AS778" i="1"/>
  <c r="AP780" i="1" l="1"/>
  <c r="AQ779" i="1" s="1"/>
  <c r="AO781" i="1"/>
  <c r="AS779" i="1"/>
  <c r="AR779" i="1"/>
  <c r="AP781" i="1" l="1"/>
  <c r="AQ780" i="1" s="1"/>
  <c r="AO782" i="1"/>
  <c r="AR780" i="1"/>
  <c r="AS780" i="1"/>
  <c r="AP782" i="1" l="1"/>
  <c r="AO783" i="1"/>
  <c r="AR781" i="1"/>
  <c r="AS781" i="1"/>
  <c r="AQ781" i="1"/>
  <c r="AP783" i="1" l="1"/>
  <c r="AQ782" i="1" s="1"/>
  <c r="AO784" i="1"/>
  <c r="AS782" i="1"/>
  <c r="AR782" i="1"/>
  <c r="AP784" i="1" l="1"/>
  <c r="AQ783" i="1" s="1"/>
  <c r="AO785" i="1"/>
  <c r="AR783" i="1"/>
  <c r="AS783" i="1"/>
  <c r="AP785" i="1" l="1"/>
  <c r="AQ784" i="1" s="1"/>
  <c r="AO786" i="1"/>
  <c r="AS784" i="1"/>
  <c r="AR784" i="1"/>
  <c r="AP786" i="1" l="1"/>
  <c r="AQ785" i="1" s="1"/>
  <c r="AO787" i="1"/>
  <c r="AS785" i="1"/>
  <c r="AR785" i="1"/>
  <c r="AP787" i="1" l="1"/>
  <c r="AQ786" i="1" s="1"/>
  <c r="AO788" i="1"/>
  <c r="AR786" i="1"/>
  <c r="AS786" i="1"/>
  <c r="AP788" i="1" l="1"/>
  <c r="AQ787" i="1" s="1"/>
  <c r="AO789" i="1"/>
  <c r="AS787" i="1"/>
  <c r="AR787" i="1"/>
  <c r="AP789" i="1" l="1"/>
  <c r="AQ788" i="1" s="1"/>
  <c r="AO790" i="1"/>
  <c r="AS788" i="1"/>
  <c r="AR788" i="1"/>
  <c r="AP790" i="1" l="1"/>
  <c r="AQ789" i="1" s="1"/>
  <c r="AO791" i="1"/>
  <c r="AR789" i="1"/>
  <c r="AS789" i="1"/>
  <c r="AP791" i="1" l="1"/>
  <c r="AQ790" i="1" s="1"/>
  <c r="AO792" i="1"/>
  <c r="AS790" i="1"/>
  <c r="AR790" i="1"/>
  <c r="AP792" i="1" l="1"/>
  <c r="AQ791" i="1" s="1"/>
  <c r="AO793" i="1"/>
  <c r="AS791" i="1"/>
  <c r="AR791" i="1"/>
  <c r="AP793" i="1" l="1"/>
  <c r="AQ792" i="1" s="1"/>
  <c r="AO794" i="1"/>
  <c r="AR792" i="1"/>
  <c r="AS792" i="1"/>
  <c r="AP794" i="1" l="1"/>
  <c r="AQ793" i="1" s="1"/>
  <c r="AO795" i="1"/>
  <c r="AR793" i="1"/>
  <c r="AS793" i="1"/>
  <c r="AP795" i="1" l="1"/>
  <c r="AQ794" i="1" s="1"/>
  <c r="AO796" i="1"/>
  <c r="AR794" i="1"/>
  <c r="AS794" i="1"/>
  <c r="AP796" i="1" l="1"/>
  <c r="AQ795" i="1" s="1"/>
  <c r="AO797" i="1"/>
  <c r="AR795" i="1"/>
  <c r="AS795" i="1"/>
  <c r="AP797" i="1" l="1"/>
  <c r="AQ796" i="1" s="1"/>
  <c r="AO798" i="1"/>
  <c r="AR796" i="1"/>
  <c r="AS796" i="1"/>
  <c r="AP798" i="1" l="1"/>
  <c r="AQ797" i="1" s="1"/>
  <c r="AO799" i="1"/>
  <c r="AR797" i="1"/>
  <c r="AS797" i="1"/>
  <c r="AP799" i="1" l="1"/>
  <c r="AQ798" i="1" s="1"/>
  <c r="AO800" i="1"/>
  <c r="AS798" i="1"/>
  <c r="AR798" i="1"/>
  <c r="AP800" i="1" l="1"/>
  <c r="AQ799" i="1" s="1"/>
  <c r="AO801" i="1"/>
  <c r="AS799" i="1"/>
  <c r="AR799" i="1"/>
  <c r="AP801" i="1" l="1"/>
  <c r="AQ800" i="1" s="1"/>
  <c r="AO802" i="1"/>
  <c r="AR800" i="1"/>
  <c r="AS800" i="1"/>
  <c r="AP802" i="1" l="1"/>
  <c r="AQ801" i="1" s="1"/>
  <c r="AO803" i="1"/>
  <c r="AR801" i="1"/>
  <c r="AS801" i="1"/>
  <c r="AP803" i="1" l="1"/>
  <c r="AQ802" i="1" s="1"/>
  <c r="AO804" i="1"/>
  <c r="AS802" i="1"/>
  <c r="AR802" i="1"/>
  <c r="AP804" i="1" l="1"/>
  <c r="AQ803" i="1" s="1"/>
  <c r="AO805" i="1"/>
  <c r="AS803" i="1"/>
  <c r="AR803" i="1"/>
  <c r="AP805" i="1" l="1"/>
  <c r="AQ804" i="1" s="1"/>
  <c r="AO806" i="1"/>
  <c r="AR804" i="1"/>
  <c r="AS804" i="1"/>
  <c r="AP806" i="1" l="1"/>
  <c r="AQ805" i="1" s="1"/>
  <c r="AO807" i="1"/>
  <c r="AS805" i="1"/>
  <c r="AR805" i="1"/>
  <c r="AP807" i="1" l="1"/>
  <c r="AQ806" i="1" s="1"/>
  <c r="AO808" i="1"/>
  <c r="AR806" i="1"/>
  <c r="AS806" i="1"/>
  <c r="AP808" i="1" l="1"/>
  <c r="AQ807" i="1" s="1"/>
  <c r="AO809" i="1"/>
  <c r="AS807" i="1"/>
  <c r="AR807" i="1"/>
  <c r="AP809" i="1" l="1"/>
  <c r="AQ808" i="1" s="1"/>
  <c r="AO810" i="1"/>
  <c r="AS808" i="1"/>
  <c r="AR808" i="1"/>
  <c r="AP810" i="1" l="1"/>
  <c r="AQ809" i="1" s="1"/>
  <c r="AO811" i="1"/>
  <c r="AR809" i="1"/>
  <c r="AS809" i="1"/>
  <c r="AP811" i="1" l="1"/>
  <c r="AQ810" i="1" s="1"/>
  <c r="AO812" i="1"/>
  <c r="AR810" i="1"/>
  <c r="AS810" i="1"/>
  <c r="AP812" i="1" l="1"/>
  <c r="AQ811" i="1" s="1"/>
  <c r="AO813" i="1"/>
  <c r="AS811" i="1"/>
  <c r="AR811" i="1"/>
  <c r="AP813" i="1" l="1"/>
  <c r="AQ812" i="1" s="1"/>
  <c r="AO814" i="1"/>
  <c r="AS812" i="1"/>
  <c r="AR812" i="1"/>
  <c r="AP814" i="1" l="1"/>
  <c r="AQ813" i="1" s="1"/>
  <c r="AO815" i="1"/>
  <c r="AR813" i="1"/>
  <c r="AS813" i="1"/>
  <c r="AP815" i="1" l="1"/>
  <c r="AQ814" i="1" s="1"/>
  <c r="AO816" i="1"/>
  <c r="AR814" i="1"/>
  <c r="AS814" i="1"/>
  <c r="AP816" i="1" l="1"/>
  <c r="AQ815" i="1" s="1"/>
  <c r="AO817" i="1"/>
  <c r="AR815" i="1"/>
  <c r="AS815" i="1"/>
  <c r="AP817" i="1" l="1"/>
  <c r="AQ816" i="1" s="1"/>
  <c r="AO818" i="1"/>
  <c r="AR816" i="1"/>
  <c r="AS816" i="1"/>
  <c r="AP818" i="1" l="1"/>
  <c r="AQ817" i="1" s="1"/>
  <c r="AO819" i="1"/>
  <c r="AS817" i="1"/>
  <c r="AR817" i="1"/>
  <c r="AP819" i="1" l="1"/>
  <c r="AQ818" i="1" s="1"/>
  <c r="AO820" i="1"/>
  <c r="AR818" i="1"/>
  <c r="AS818" i="1"/>
  <c r="AP820" i="1" l="1"/>
  <c r="AQ819" i="1" s="1"/>
  <c r="AO821" i="1"/>
  <c r="AR819" i="1"/>
  <c r="AS819" i="1"/>
  <c r="AP821" i="1" l="1"/>
  <c r="AQ820" i="1" s="1"/>
  <c r="AO822" i="1"/>
  <c r="AS820" i="1"/>
  <c r="AR820" i="1"/>
  <c r="AP822" i="1" l="1"/>
  <c r="AQ821" i="1" s="1"/>
  <c r="AO823" i="1"/>
  <c r="AR821" i="1"/>
  <c r="AS821" i="1"/>
  <c r="AP823" i="1" l="1"/>
  <c r="AQ822" i="1" s="1"/>
  <c r="AO824" i="1"/>
  <c r="AS822" i="1"/>
  <c r="AR822" i="1"/>
  <c r="AP824" i="1" l="1"/>
  <c r="AQ823" i="1" s="1"/>
  <c r="AO825" i="1"/>
  <c r="AR823" i="1"/>
  <c r="AS823" i="1"/>
  <c r="AP825" i="1" l="1"/>
  <c r="AQ824" i="1" s="1"/>
  <c r="AO826" i="1"/>
  <c r="AS824" i="1"/>
  <c r="AR824" i="1"/>
  <c r="AP826" i="1" l="1"/>
  <c r="AQ825" i="1" s="1"/>
  <c r="AO827" i="1"/>
  <c r="AS825" i="1"/>
  <c r="AR825" i="1"/>
  <c r="AP827" i="1" l="1"/>
  <c r="AQ826" i="1" s="1"/>
  <c r="AO828" i="1"/>
  <c r="AR826" i="1"/>
  <c r="AS826" i="1"/>
  <c r="AP828" i="1" l="1"/>
  <c r="AQ827" i="1" s="1"/>
  <c r="AO829" i="1"/>
  <c r="AS827" i="1"/>
  <c r="AR827" i="1"/>
  <c r="AP829" i="1" l="1"/>
  <c r="AQ828" i="1" s="1"/>
  <c r="AO830" i="1"/>
  <c r="AR828" i="1"/>
  <c r="AS828" i="1"/>
  <c r="AP830" i="1" l="1"/>
  <c r="AQ829" i="1" s="1"/>
  <c r="AO831" i="1"/>
  <c r="AS829" i="1"/>
  <c r="AR829" i="1"/>
  <c r="AP831" i="1" l="1"/>
  <c r="AQ830" i="1" s="1"/>
  <c r="AO832" i="1"/>
  <c r="AS830" i="1"/>
  <c r="AR830" i="1"/>
  <c r="AP832" i="1" l="1"/>
  <c r="AQ831" i="1" s="1"/>
  <c r="AO833" i="1"/>
  <c r="AR831" i="1"/>
  <c r="AS831" i="1"/>
  <c r="AP833" i="1" l="1"/>
  <c r="AQ832" i="1" s="1"/>
  <c r="AO834" i="1"/>
  <c r="AR832" i="1"/>
  <c r="AS832" i="1"/>
  <c r="AP834" i="1" l="1"/>
  <c r="AQ833" i="1" s="1"/>
  <c r="AO835" i="1"/>
  <c r="AS833" i="1"/>
  <c r="AR833" i="1"/>
  <c r="AP835" i="1" l="1"/>
  <c r="AQ834" i="1" s="1"/>
  <c r="AO836" i="1"/>
  <c r="AR834" i="1"/>
  <c r="AS834" i="1"/>
  <c r="AP836" i="1" l="1"/>
  <c r="AQ835" i="1" s="1"/>
  <c r="AO837" i="1"/>
  <c r="AR835" i="1"/>
  <c r="AS835" i="1"/>
  <c r="AP837" i="1" l="1"/>
  <c r="AQ836" i="1" s="1"/>
  <c r="AO838" i="1"/>
  <c r="AR836" i="1"/>
  <c r="AS836" i="1"/>
  <c r="AP838" i="1" l="1"/>
  <c r="AQ837" i="1" s="1"/>
  <c r="AO839" i="1"/>
  <c r="AS837" i="1"/>
  <c r="AR837" i="1"/>
  <c r="AP839" i="1" l="1"/>
  <c r="AQ838" i="1" s="1"/>
  <c r="AO840" i="1"/>
  <c r="AR838" i="1"/>
  <c r="AS838" i="1"/>
  <c r="AP840" i="1" l="1"/>
  <c r="AQ839" i="1" s="1"/>
  <c r="AO841" i="1"/>
  <c r="AS839" i="1"/>
  <c r="AR839" i="1"/>
  <c r="AP841" i="1" l="1"/>
  <c r="AQ840" i="1" s="1"/>
  <c r="AO842" i="1"/>
  <c r="AS840" i="1"/>
  <c r="AR840" i="1"/>
  <c r="AP842" i="1" l="1"/>
  <c r="AQ841" i="1" s="1"/>
  <c r="AO843" i="1"/>
  <c r="AR841" i="1"/>
  <c r="AS841" i="1"/>
  <c r="AP843" i="1" l="1"/>
  <c r="AQ842" i="1" s="1"/>
  <c r="AO844" i="1"/>
  <c r="AR842" i="1"/>
  <c r="AS842" i="1"/>
  <c r="AP844" i="1" l="1"/>
  <c r="AQ843" i="1" s="1"/>
  <c r="AO845" i="1"/>
  <c r="AS843" i="1"/>
  <c r="AR843" i="1"/>
  <c r="AP845" i="1" l="1"/>
  <c r="AQ844" i="1" s="1"/>
  <c r="AO846" i="1"/>
  <c r="AR844" i="1"/>
  <c r="AS844" i="1"/>
  <c r="AP846" i="1" l="1"/>
  <c r="AQ845" i="1" s="1"/>
  <c r="AO847" i="1"/>
  <c r="AS845" i="1"/>
  <c r="AR845" i="1"/>
  <c r="AP847" i="1" l="1"/>
  <c r="AQ846" i="1" s="1"/>
  <c r="AO848" i="1"/>
  <c r="AS846" i="1"/>
  <c r="AR846" i="1"/>
  <c r="AP848" i="1" l="1"/>
  <c r="AQ847" i="1" s="1"/>
  <c r="AO849" i="1"/>
  <c r="AR847" i="1"/>
  <c r="AS847" i="1"/>
  <c r="AP849" i="1" l="1"/>
  <c r="AQ848" i="1" s="1"/>
  <c r="AO850" i="1"/>
  <c r="AS848" i="1"/>
  <c r="AR848" i="1"/>
  <c r="AP850" i="1" l="1"/>
  <c r="AQ849" i="1" s="1"/>
  <c r="AO851" i="1"/>
  <c r="AS849" i="1"/>
  <c r="AR849" i="1"/>
  <c r="AP851" i="1" l="1"/>
  <c r="AQ850" i="1" s="1"/>
  <c r="AO852" i="1"/>
  <c r="AS850" i="1"/>
  <c r="AR850" i="1"/>
  <c r="AP852" i="1" l="1"/>
  <c r="AQ851" i="1" s="1"/>
  <c r="AO853" i="1"/>
  <c r="AS851" i="1"/>
  <c r="AR851" i="1"/>
  <c r="AP853" i="1" l="1"/>
  <c r="AQ852" i="1" s="1"/>
  <c r="AO854" i="1"/>
  <c r="AR852" i="1"/>
  <c r="AS852" i="1"/>
  <c r="AP854" i="1" l="1"/>
  <c r="AQ853" i="1" s="1"/>
  <c r="AO855" i="1"/>
  <c r="AR853" i="1"/>
  <c r="AS853" i="1"/>
  <c r="AP855" i="1" l="1"/>
  <c r="AQ854" i="1" s="1"/>
  <c r="AO856" i="1"/>
  <c r="AS854" i="1"/>
  <c r="AR854" i="1"/>
  <c r="AP856" i="1" l="1"/>
  <c r="AQ855" i="1" s="1"/>
  <c r="AO857" i="1"/>
  <c r="AS855" i="1"/>
  <c r="AR855" i="1"/>
  <c r="AP857" i="1" l="1"/>
  <c r="AQ856" i="1" s="1"/>
  <c r="AO858" i="1"/>
  <c r="AS856" i="1"/>
  <c r="AR856" i="1"/>
  <c r="AP858" i="1" l="1"/>
  <c r="AQ857" i="1" s="1"/>
  <c r="AO859" i="1"/>
  <c r="AR857" i="1"/>
  <c r="AS857" i="1"/>
  <c r="AP859" i="1" l="1"/>
  <c r="AQ858" i="1" s="1"/>
  <c r="AO860" i="1"/>
  <c r="AS858" i="1"/>
  <c r="AR858" i="1"/>
  <c r="AP860" i="1" l="1"/>
  <c r="AQ859" i="1" s="1"/>
  <c r="AO861" i="1"/>
  <c r="AR859" i="1"/>
  <c r="AS859" i="1"/>
  <c r="AP861" i="1" l="1"/>
  <c r="AQ860" i="1" s="1"/>
  <c r="AO862" i="1"/>
  <c r="AR860" i="1"/>
  <c r="AS860" i="1"/>
  <c r="AP862" i="1" l="1"/>
  <c r="AQ861" i="1" s="1"/>
  <c r="AO863" i="1"/>
  <c r="AR861" i="1"/>
  <c r="AS861" i="1"/>
  <c r="AP863" i="1" l="1"/>
  <c r="AQ862" i="1" s="1"/>
  <c r="AO864" i="1"/>
  <c r="AS862" i="1"/>
  <c r="AR862" i="1"/>
  <c r="AP864" i="1" l="1"/>
  <c r="AQ863" i="1" s="1"/>
  <c r="AO865" i="1"/>
  <c r="AR863" i="1"/>
  <c r="AS863" i="1"/>
  <c r="AP865" i="1" l="1"/>
  <c r="AQ864" i="1" s="1"/>
  <c r="AO866" i="1"/>
  <c r="AR864" i="1"/>
  <c r="AS864" i="1"/>
  <c r="AP866" i="1" l="1"/>
  <c r="AQ865" i="1" s="1"/>
  <c r="AO867" i="1"/>
  <c r="AS865" i="1"/>
  <c r="AR865" i="1"/>
  <c r="AP867" i="1" l="1"/>
  <c r="AQ866" i="1" s="1"/>
  <c r="AO868" i="1"/>
  <c r="AS866" i="1"/>
  <c r="AR866" i="1"/>
  <c r="AP868" i="1" l="1"/>
  <c r="AQ867" i="1" s="1"/>
  <c r="AO869" i="1"/>
  <c r="AR867" i="1"/>
  <c r="AS867" i="1"/>
  <c r="AP869" i="1" l="1"/>
  <c r="AQ868" i="1" s="1"/>
  <c r="AO870" i="1"/>
  <c r="AR868" i="1"/>
  <c r="AS868" i="1"/>
  <c r="AP870" i="1" l="1"/>
  <c r="AQ869" i="1" s="1"/>
  <c r="AO871" i="1"/>
  <c r="AR869" i="1"/>
  <c r="AS869" i="1"/>
  <c r="AP871" i="1" l="1"/>
  <c r="AQ870" i="1" s="1"/>
  <c r="AO872" i="1"/>
  <c r="AR870" i="1"/>
  <c r="AS870" i="1"/>
  <c r="AP872" i="1" l="1"/>
  <c r="AQ871" i="1" s="1"/>
  <c r="AO873" i="1"/>
  <c r="AR871" i="1"/>
  <c r="AS871" i="1"/>
  <c r="AP873" i="1" l="1"/>
  <c r="AQ872" i="1" s="1"/>
  <c r="AO874" i="1"/>
  <c r="AS872" i="1"/>
  <c r="AR872" i="1"/>
  <c r="AP874" i="1" l="1"/>
  <c r="AQ873" i="1" s="1"/>
  <c r="AO875" i="1"/>
  <c r="AS873" i="1"/>
  <c r="AR873" i="1"/>
  <c r="AP875" i="1" l="1"/>
  <c r="AQ874" i="1" s="1"/>
  <c r="AO876" i="1"/>
  <c r="AS874" i="1"/>
  <c r="AR874" i="1"/>
  <c r="AP876" i="1" l="1"/>
  <c r="AQ875" i="1" s="1"/>
  <c r="AO877" i="1"/>
  <c r="AS875" i="1"/>
  <c r="AR875" i="1"/>
  <c r="AP877" i="1" l="1"/>
  <c r="AQ876" i="1" s="1"/>
  <c r="AO878" i="1"/>
  <c r="AS876" i="1"/>
  <c r="AR876" i="1"/>
  <c r="AP878" i="1" l="1"/>
  <c r="AQ877" i="1" s="1"/>
  <c r="AO879" i="1"/>
  <c r="AR877" i="1"/>
  <c r="AS877" i="1"/>
  <c r="AP879" i="1" l="1"/>
  <c r="AQ878" i="1" s="1"/>
  <c r="AO880" i="1"/>
  <c r="AS878" i="1"/>
  <c r="AR878" i="1"/>
  <c r="AP880" i="1" l="1"/>
  <c r="AQ879" i="1" s="1"/>
  <c r="AO881" i="1"/>
  <c r="AS879" i="1"/>
  <c r="AR879" i="1"/>
  <c r="AP881" i="1" l="1"/>
  <c r="AQ880" i="1" s="1"/>
  <c r="AO882" i="1"/>
  <c r="AS880" i="1"/>
  <c r="AR880" i="1"/>
  <c r="AP882" i="1" l="1"/>
  <c r="AQ881" i="1" s="1"/>
  <c r="AO883" i="1"/>
  <c r="AS881" i="1"/>
  <c r="AR881" i="1"/>
  <c r="AP883" i="1" l="1"/>
  <c r="AQ882" i="1" s="1"/>
  <c r="AO884" i="1"/>
  <c r="AR882" i="1"/>
  <c r="AS882" i="1"/>
  <c r="AP884" i="1" l="1"/>
  <c r="AQ883" i="1" s="1"/>
  <c r="AO885" i="1"/>
  <c r="AS883" i="1"/>
  <c r="AR883" i="1"/>
  <c r="AP885" i="1" l="1"/>
  <c r="AQ884" i="1" s="1"/>
  <c r="AO886" i="1"/>
  <c r="AS884" i="1"/>
  <c r="AR884" i="1"/>
  <c r="AP886" i="1" l="1"/>
  <c r="AQ885" i="1" s="1"/>
  <c r="AO887" i="1"/>
  <c r="AR885" i="1"/>
  <c r="AS885" i="1"/>
  <c r="AP887" i="1" l="1"/>
  <c r="AQ886" i="1" s="1"/>
  <c r="AO888" i="1"/>
  <c r="AR886" i="1"/>
  <c r="AS886" i="1"/>
  <c r="AP888" i="1" l="1"/>
  <c r="AQ887" i="1" s="1"/>
  <c r="AO889" i="1"/>
  <c r="AR887" i="1"/>
  <c r="AS887" i="1"/>
  <c r="AP889" i="1" l="1"/>
  <c r="AQ888" i="1" s="1"/>
  <c r="AO890" i="1"/>
  <c r="AS888" i="1"/>
  <c r="AR888" i="1"/>
  <c r="AP890" i="1" l="1"/>
  <c r="AQ889" i="1" s="1"/>
  <c r="AO891" i="1"/>
  <c r="AR889" i="1"/>
  <c r="AS889" i="1"/>
  <c r="AP891" i="1" l="1"/>
  <c r="AQ890" i="1" s="1"/>
  <c r="AO892" i="1"/>
  <c r="AR890" i="1"/>
  <c r="AS890" i="1"/>
  <c r="AP892" i="1" l="1"/>
  <c r="AQ891" i="1" s="1"/>
  <c r="AO893" i="1"/>
  <c r="AS891" i="1"/>
  <c r="AR891" i="1"/>
  <c r="AP893" i="1" l="1"/>
  <c r="AQ892" i="1" s="1"/>
  <c r="AO894" i="1"/>
  <c r="AS892" i="1"/>
  <c r="AR892" i="1"/>
  <c r="AP894" i="1" l="1"/>
  <c r="AQ893" i="1" s="1"/>
  <c r="AO895" i="1"/>
  <c r="AR893" i="1"/>
  <c r="AS893" i="1"/>
  <c r="AP895" i="1" l="1"/>
  <c r="AQ894" i="1" s="1"/>
  <c r="AO896" i="1"/>
  <c r="AS894" i="1"/>
  <c r="AR894" i="1"/>
  <c r="AP896" i="1" l="1"/>
  <c r="AQ895" i="1" s="1"/>
  <c r="AO897" i="1"/>
  <c r="AS895" i="1"/>
  <c r="AR895" i="1"/>
  <c r="AP897" i="1" l="1"/>
  <c r="AQ896" i="1" s="1"/>
  <c r="AO898" i="1"/>
  <c r="AR896" i="1"/>
  <c r="AS896" i="1"/>
  <c r="AP898" i="1" l="1"/>
  <c r="AQ897" i="1" s="1"/>
  <c r="AO899" i="1"/>
  <c r="AR897" i="1"/>
  <c r="AS897" i="1"/>
  <c r="AP899" i="1" l="1"/>
  <c r="AQ898" i="1" s="1"/>
  <c r="AO900" i="1"/>
  <c r="AS898" i="1"/>
  <c r="AR898" i="1"/>
  <c r="AP900" i="1" l="1"/>
  <c r="AQ899" i="1" s="1"/>
  <c r="AO901" i="1"/>
  <c r="AR899" i="1"/>
  <c r="AS899" i="1"/>
  <c r="AP901" i="1" l="1"/>
  <c r="AQ900" i="1" s="1"/>
  <c r="AO902" i="1"/>
  <c r="AS900" i="1"/>
  <c r="AR900" i="1"/>
  <c r="AP902" i="1" l="1"/>
  <c r="AQ901" i="1" s="1"/>
  <c r="AO903" i="1"/>
  <c r="AS901" i="1"/>
  <c r="AR901" i="1"/>
  <c r="AP903" i="1" l="1"/>
  <c r="AQ902" i="1" s="1"/>
  <c r="AO904" i="1"/>
  <c r="AR902" i="1"/>
  <c r="AS902" i="1"/>
  <c r="AP904" i="1" l="1"/>
  <c r="AQ903" i="1" s="1"/>
  <c r="AO905" i="1"/>
  <c r="AS903" i="1"/>
  <c r="AR903" i="1"/>
  <c r="AP905" i="1" l="1"/>
  <c r="AQ904" i="1" s="1"/>
  <c r="AO906" i="1"/>
  <c r="AS904" i="1"/>
  <c r="AR904" i="1"/>
  <c r="AP906" i="1" l="1"/>
  <c r="AQ905" i="1" s="1"/>
  <c r="AO907" i="1"/>
  <c r="AS905" i="1"/>
  <c r="AR905" i="1"/>
  <c r="AP907" i="1" l="1"/>
  <c r="AQ906" i="1" s="1"/>
  <c r="AO908" i="1"/>
  <c r="AR906" i="1"/>
  <c r="AS906" i="1"/>
  <c r="AP908" i="1" l="1"/>
  <c r="AQ907" i="1" s="1"/>
  <c r="AO909" i="1"/>
  <c r="AS907" i="1"/>
  <c r="AR907" i="1"/>
  <c r="AP909" i="1" l="1"/>
  <c r="AQ908" i="1" s="1"/>
  <c r="AO910" i="1"/>
  <c r="AS908" i="1"/>
  <c r="AR908" i="1"/>
  <c r="AP910" i="1" l="1"/>
  <c r="AQ909" i="1" s="1"/>
  <c r="AO911" i="1"/>
  <c r="AR909" i="1"/>
  <c r="AS909" i="1"/>
  <c r="AP911" i="1" l="1"/>
  <c r="AQ910" i="1" s="1"/>
  <c r="AO912" i="1"/>
  <c r="AR910" i="1"/>
  <c r="AS910" i="1"/>
  <c r="AP912" i="1" l="1"/>
  <c r="AQ911" i="1" s="1"/>
  <c r="AO913" i="1"/>
  <c r="AR911" i="1"/>
  <c r="AS911" i="1"/>
  <c r="AP913" i="1" l="1"/>
  <c r="AQ912" i="1" s="1"/>
  <c r="AO914" i="1"/>
  <c r="AR912" i="1"/>
  <c r="AS912" i="1"/>
  <c r="AP914" i="1" l="1"/>
  <c r="AQ913" i="1" s="1"/>
  <c r="AO915" i="1"/>
  <c r="AS913" i="1"/>
  <c r="AR913" i="1"/>
  <c r="AP915" i="1" l="1"/>
  <c r="AQ914" i="1" s="1"/>
  <c r="AO916" i="1"/>
  <c r="AR914" i="1"/>
  <c r="AS914" i="1"/>
  <c r="AP916" i="1" l="1"/>
  <c r="AQ915" i="1" s="1"/>
  <c r="AO917" i="1"/>
  <c r="AS915" i="1"/>
  <c r="AR915" i="1"/>
  <c r="AP917" i="1" l="1"/>
  <c r="AQ916" i="1" s="1"/>
  <c r="AO918" i="1"/>
  <c r="AR916" i="1"/>
  <c r="AS916" i="1"/>
  <c r="AP918" i="1" l="1"/>
  <c r="AQ917" i="1" s="1"/>
  <c r="AO919" i="1"/>
  <c r="AR917" i="1"/>
  <c r="AS917" i="1"/>
  <c r="AP919" i="1" l="1"/>
  <c r="AQ918" i="1" s="1"/>
  <c r="AO920" i="1"/>
  <c r="AR918" i="1"/>
  <c r="AS918" i="1"/>
  <c r="AP920" i="1" l="1"/>
  <c r="AQ919" i="1" s="1"/>
  <c r="AO921" i="1"/>
  <c r="AR919" i="1"/>
  <c r="AS919" i="1"/>
  <c r="AP921" i="1" l="1"/>
  <c r="AQ920" i="1" s="1"/>
  <c r="AO922" i="1"/>
  <c r="AS920" i="1"/>
  <c r="AR920" i="1"/>
  <c r="AP922" i="1" l="1"/>
  <c r="AQ921" i="1" s="1"/>
  <c r="AO923" i="1"/>
  <c r="AS921" i="1"/>
  <c r="AR921" i="1"/>
  <c r="AP923" i="1" l="1"/>
  <c r="AQ922" i="1" s="1"/>
  <c r="AO924" i="1"/>
  <c r="AR922" i="1"/>
  <c r="AS922" i="1"/>
  <c r="AP924" i="1" l="1"/>
  <c r="AQ923" i="1" s="1"/>
  <c r="AO925" i="1"/>
  <c r="AR923" i="1"/>
  <c r="AS923" i="1"/>
  <c r="AP925" i="1" l="1"/>
  <c r="AQ924" i="1" s="1"/>
  <c r="AO926" i="1"/>
  <c r="AR924" i="1"/>
  <c r="AS924" i="1"/>
  <c r="AP926" i="1" l="1"/>
  <c r="AQ925" i="1" s="1"/>
  <c r="AO927" i="1"/>
  <c r="AS925" i="1"/>
  <c r="AR925" i="1"/>
  <c r="AP927" i="1" l="1"/>
  <c r="AQ926" i="1" s="1"/>
  <c r="AO928" i="1"/>
  <c r="AR926" i="1"/>
  <c r="AS926" i="1"/>
  <c r="AP928" i="1" l="1"/>
  <c r="AQ927" i="1" s="1"/>
  <c r="AO929" i="1"/>
  <c r="AS927" i="1"/>
  <c r="AR927" i="1"/>
  <c r="AP929" i="1" l="1"/>
  <c r="AQ928" i="1" s="1"/>
  <c r="AO930" i="1"/>
  <c r="AR928" i="1"/>
  <c r="AS928" i="1"/>
  <c r="AP930" i="1" l="1"/>
  <c r="AQ929" i="1" s="1"/>
  <c r="AO931" i="1"/>
  <c r="AS929" i="1"/>
  <c r="AR929" i="1"/>
  <c r="AP931" i="1" l="1"/>
  <c r="AQ930" i="1" s="1"/>
  <c r="AO932" i="1"/>
  <c r="AR930" i="1"/>
  <c r="AS930" i="1"/>
  <c r="AP932" i="1" l="1"/>
  <c r="AQ931" i="1" s="1"/>
  <c r="AO933" i="1"/>
  <c r="AS931" i="1"/>
  <c r="AR931" i="1"/>
  <c r="AP933" i="1" l="1"/>
  <c r="AQ932" i="1" s="1"/>
  <c r="AO934" i="1"/>
  <c r="AS932" i="1"/>
  <c r="AR932" i="1"/>
  <c r="AP934" i="1" l="1"/>
  <c r="AQ933" i="1" s="1"/>
  <c r="AO935" i="1"/>
  <c r="AS933" i="1"/>
  <c r="AR933" i="1"/>
  <c r="AP935" i="1" l="1"/>
  <c r="AQ934" i="1" s="1"/>
  <c r="AO936" i="1"/>
  <c r="AS934" i="1"/>
  <c r="AR934" i="1"/>
  <c r="AP936" i="1" l="1"/>
  <c r="AQ935" i="1" s="1"/>
  <c r="AO937" i="1"/>
  <c r="AR935" i="1"/>
  <c r="AS935" i="1"/>
  <c r="AP937" i="1" l="1"/>
  <c r="AQ936" i="1" s="1"/>
  <c r="AO938" i="1"/>
  <c r="AS936" i="1"/>
  <c r="AR936" i="1"/>
  <c r="AP938" i="1" l="1"/>
  <c r="AQ937" i="1" s="1"/>
  <c r="AO939" i="1"/>
  <c r="AS937" i="1"/>
  <c r="AR937" i="1"/>
  <c r="AP939" i="1" l="1"/>
  <c r="AQ938" i="1" s="1"/>
  <c r="AO940" i="1"/>
  <c r="AR938" i="1"/>
  <c r="AS938" i="1"/>
  <c r="AP940" i="1" l="1"/>
  <c r="AQ939" i="1" s="1"/>
  <c r="AO941" i="1"/>
  <c r="AR939" i="1"/>
  <c r="AS939" i="1"/>
  <c r="AP941" i="1" l="1"/>
  <c r="AQ940" i="1" s="1"/>
  <c r="AO942" i="1"/>
  <c r="AR940" i="1"/>
  <c r="AS940" i="1"/>
  <c r="AP942" i="1" l="1"/>
  <c r="AQ941" i="1" s="1"/>
  <c r="AO943" i="1"/>
  <c r="AR941" i="1"/>
  <c r="AS941" i="1"/>
  <c r="AP943" i="1" l="1"/>
  <c r="AQ942" i="1" s="1"/>
  <c r="AO944" i="1"/>
  <c r="AS942" i="1"/>
  <c r="AR942" i="1"/>
  <c r="AP944" i="1" l="1"/>
  <c r="AQ943" i="1" s="1"/>
  <c r="AO945" i="1"/>
  <c r="AS943" i="1"/>
  <c r="AR943" i="1"/>
  <c r="AP945" i="1" l="1"/>
  <c r="AQ944" i="1" s="1"/>
  <c r="AO946" i="1"/>
  <c r="AR944" i="1"/>
  <c r="AS944" i="1"/>
  <c r="AP946" i="1" l="1"/>
  <c r="AQ945" i="1" s="1"/>
  <c r="AO947" i="1"/>
  <c r="AS945" i="1"/>
  <c r="AR945" i="1"/>
  <c r="AP947" i="1" l="1"/>
  <c r="AQ946" i="1" s="1"/>
  <c r="AO948" i="1"/>
  <c r="AS946" i="1"/>
  <c r="AR946" i="1"/>
  <c r="AP948" i="1" l="1"/>
  <c r="AQ947" i="1" s="1"/>
  <c r="AO949" i="1"/>
  <c r="AR947" i="1"/>
  <c r="AS947" i="1"/>
  <c r="AP949" i="1" l="1"/>
  <c r="AQ948" i="1" s="1"/>
  <c r="AO950" i="1"/>
  <c r="AR948" i="1"/>
  <c r="AS948" i="1"/>
  <c r="AP950" i="1" l="1"/>
  <c r="AQ949" i="1" s="1"/>
  <c r="AO951" i="1"/>
  <c r="AR949" i="1"/>
  <c r="AS949" i="1"/>
  <c r="AP951" i="1" l="1"/>
  <c r="AQ950" i="1" s="1"/>
  <c r="AO952" i="1"/>
  <c r="AR950" i="1"/>
  <c r="AS950" i="1"/>
  <c r="AP952" i="1" l="1"/>
  <c r="AQ951" i="1" s="1"/>
  <c r="AO953" i="1"/>
  <c r="AS951" i="1"/>
  <c r="AR951" i="1"/>
  <c r="AP953" i="1" l="1"/>
  <c r="AQ952" i="1" s="1"/>
  <c r="AO954" i="1"/>
  <c r="AR952" i="1"/>
  <c r="AS952" i="1"/>
  <c r="AP954" i="1" l="1"/>
  <c r="AQ953" i="1" s="1"/>
  <c r="AO955" i="1"/>
  <c r="AR953" i="1"/>
  <c r="AS953" i="1"/>
  <c r="AP955" i="1" l="1"/>
  <c r="AQ954" i="1" s="1"/>
  <c r="AO956" i="1"/>
  <c r="AS954" i="1"/>
  <c r="AR954" i="1"/>
  <c r="AP956" i="1" l="1"/>
  <c r="AQ955" i="1" s="1"/>
  <c r="AO957" i="1"/>
  <c r="AR955" i="1"/>
  <c r="AS955" i="1"/>
  <c r="AP957" i="1" l="1"/>
  <c r="AQ956" i="1" s="1"/>
  <c r="AO958" i="1"/>
  <c r="AR956" i="1"/>
  <c r="AS956" i="1"/>
  <c r="AP958" i="1" l="1"/>
  <c r="AQ957" i="1" s="1"/>
  <c r="AO959" i="1"/>
  <c r="AR957" i="1"/>
  <c r="AS957" i="1"/>
  <c r="AP959" i="1" l="1"/>
  <c r="AQ958" i="1" s="1"/>
  <c r="AO960" i="1"/>
  <c r="AS958" i="1"/>
  <c r="AR958" i="1"/>
  <c r="AP960" i="1" l="1"/>
  <c r="AQ959" i="1" s="1"/>
  <c r="AO961" i="1"/>
  <c r="AR959" i="1"/>
  <c r="AS959" i="1"/>
  <c r="AP961" i="1" l="1"/>
  <c r="AQ960" i="1" s="1"/>
  <c r="AO962" i="1"/>
  <c r="AR960" i="1"/>
  <c r="AS960" i="1"/>
  <c r="AP962" i="1" l="1"/>
  <c r="AQ961" i="1" s="1"/>
  <c r="AO963" i="1"/>
  <c r="AR961" i="1"/>
  <c r="AS961" i="1"/>
  <c r="AP963" i="1" l="1"/>
  <c r="AQ962" i="1" s="1"/>
  <c r="AO964" i="1"/>
  <c r="AR962" i="1"/>
  <c r="AS962" i="1"/>
  <c r="AP964" i="1" l="1"/>
  <c r="AQ963" i="1" s="1"/>
  <c r="AO965" i="1"/>
  <c r="AR963" i="1"/>
  <c r="AS963" i="1"/>
  <c r="AP965" i="1" l="1"/>
  <c r="AQ964" i="1" s="1"/>
  <c r="AO966" i="1"/>
  <c r="AR964" i="1"/>
  <c r="AS964" i="1"/>
  <c r="AP966" i="1" l="1"/>
  <c r="AQ965" i="1" s="1"/>
  <c r="AO967" i="1"/>
  <c r="AR965" i="1"/>
  <c r="AS965" i="1"/>
  <c r="AP967" i="1" l="1"/>
  <c r="AQ966" i="1" s="1"/>
  <c r="AO968" i="1"/>
  <c r="AS966" i="1"/>
  <c r="AR966" i="1"/>
  <c r="AP968" i="1" l="1"/>
  <c r="AQ967" i="1" s="1"/>
  <c r="AO969" i="1"/>
  <c r="AS967" i="1"/>
  <c r="AR967" i="1"/>
  <c r="AP969" i="1" l="1"/>
  <c r="AQ968" i="1" s="1"/>
  <c r="AO970" i="1"/>
  <c r="AS968" i="1"/>
  <c r="AR968" i="1"/>
  <c r="AP970" i="1" l="1"/>
  <c r="AQ969" i="1" s="1"/>
  <c r="AO971" i="1"/>
  <c r="AS969" i="1"/>
  <c r="AR969" i="1"/>
  <c r="AP971" i="1" l="1"/>
  <c r="AQ970" i="1" s="1"/>
  <c r="AO972" i="1"/>
  <c r="AS970" i="1"/>
  <c r="AR970" i="1"/>
  <c r="AP972" i="1" l="1"/>
  <c r="AQ971" i="1" s="1"/>
  <c r="AO973" i="1"/>
  <c r="AR971" i="1"/>
  <c r="AS971" i="1"/>
  <c r="AP973" i="1" l="1"/>
  <c r="AQ972" i="1" s="1"/>
  <c r="AO974" i="1"/>
  <c r="AR972" i="1"/>
  <c r="AS972" i="1"/>
  <c r="AP974" i="1" l="1"/>
  <c r="AQ973" i="1" s="1"/>
  <c r="AO975" i="1"/>
  <c r="AR973" i="1"/>
  <c r="AS973" i="1"/>
  <c r="AP975" i="1" l="1"/>
  <c r="AQ974" i="1" s="1"/>
  <c r="AO976" i="1"/>
  <c r="AR974" i="1"/>
  <c r="AS974" i="1"/>
  <c r="AP976" i="1" l="1"/>
  <c r="AQ975" i="1" s="1"/>
  <c r="AO977" i="1"/>
  <c r="AR975" i="1"/>
  <c r="AS975" i="1"/>
  <c r="AP977" i="1" l="1"/>
  <c r="AQ976" i="1" s="1"/>
  <c r="AO978" i="1"/>
  <c r="AR976" i="1"/>
  <c r="AS976" i="1"/>
  <c r="AP978" i="1" l="1"/>
  <c r="AQ977" i="1" s="1"/>
  <c r="AO979" i="1"/>
  <c r="AS977" i="1"/>
  <c r="AR977" i="1"/>
  <c r="AP979" i="1" l="1"/>
  <c r="AQ978" i="1" s="1"/>
  <c r="AO980" i="1"/>
  <c r="AR978" i="1"/>
  <c r="AS978" i="1"/>
  <c r="AP980" i="1" l="1"/>
  <c r="AQ979" i="1" s="1"/>
  <c r="AO981" i="1"/>
  <c r="AR979" i="1"/>
  <c r="AS979" i="1"/>
  <c r="AP981" i="1" l="1"/>
  <c r="AQ980" i="1" s="1"/>
  <c r="AO982" i="1"/>
  <c r="AR980" i="1"/>
  <c r="AS980" i="1"/>
  <c r="AP982" i="1" l="1"/>
  <c r="AQ981" i="1" s="1"/>
  <c r="AO983" i="1"/>
  <c r="AR981" i="1"/>
  <c r="AS981" i="1"/>
  <c r="AP983" i="1" l="1"/>
  <c r="AQ982" i="1" s="1"/>
  <c r="AO984" i="1"/>
  <c r="AR982" i="1"/>
  <c r="AS982" i="1"/>
  <c r="AP984" i="1" l="1"/>
  <c r="AQ983" i="1" s="1"/>
  <c r="AO985" i="1"/>
  <c r="AS983" i="1"/>
  <c r="AR983" i="1"/>
  <c r="AP985" i="1" l="1"/>
  <c r="AQ984" i="1" s="1"/>
  <c r="AO986" i="1"/>
  <c r="AR984" i="1"/>
  <c r="AS984" i="1"/>
  <c r="AP986" i="1" l="1"/>
  <c r="AQ985" i="1" s="1"/>
  <c r="AO987" i="1"/>
  <c r="AS985" i="1"/>
  <c r="AR985" i="1"/>
  <c r="AP987" i="1" l="1"/>
  <c r="AQ986" i="1" s="1"/>
  <c r="AO988" i="1"/>
  <c r="AR986" i="1"/>
  <c r="AS986" i="1"/>
  <c r="AP988" i="1" l="1"/>
  <c r="AQ987" i="1" s="1"/>
  <c r="AO989" i="1"/>
  <c r="AS987" i="1"/>
  <c r="AR987" i="1"/>
  <c r="AP989" i="1" l="1"/>
  <c r="AQ988" i="1" s="1"/>
  <c r="AO990" i="1"/>
  <c r="AR988" i="1"/>
  <c r="AS988" i="1"/>
  <c r="AP990" i="1" l="1"/>
  <c r="AQ989" i="1" s="1"/>
  <c r="AO991" i="1"/>
  <c r="AS989" i="1"/>
  <c r="AR989" i="1"/>
  <c r="AP991" i="1" l="1"/>
  <c r="AQ990" i="1" s="1"/>
  <c r="AO992" i="1"/>
  <c r="AR990" i="1"/>
  <c r="AS990" i="1"/>
  <c r="AP992" i="1" l="1"/>
  <c r="AQ991" i="1" s="1"/>
  <c r="AO993" i="1"/>
  <c r="AS991" i="1"/>
  <c r="AR991" i="1"/>
  <c r="AP993" i="1" l="1"/>
  <c r="AQ992" i="1" s="1"/>
  <c r="AO994" i="1"/>
  <c r="AS992" i="1"/>
  <c r="AR992" i="1"/>
  <c r="AP994" i="1" l="1"/>
  <c r="AQ993" i="1" s="1"/>
  <c r="AO995" i="1"/>
  <c r="AR993" i="1"/>
  <c r="AS993" i="1"/>
  <c r="AP995" i="1" l="1"/>
  <c r="AQ994" i="1" s="1"/>
  <c r="AO996" i="1"/>
  <c r="AS994" i="1"/>
  <c r="AR994" i="1"/>
  <c r="AP996" i="1" l="1"/>
  <c r="AQ995" i="1" s="1"/>
  <c r="AO997" i="1"/>
  <c r="AS995" i="1"/>
  <c r="AR995" i="1"/>
  <c r="AP997" i="1" l="1"/>
  <c r="AQ996" i="1" s="1"/>
  <c r="AO998" i="1"/>
  <c r="AR996" i="1"/>
  <c r="AS996" i="1"/>
  <c r="AP998" i="1" l="1"/>
  <c r="AQ997" i="1" s="1"/>
  <c r="AO999" i="1"/>
  <c r="AS997" i="1"/>
  <c r="AR997" i="1"/>
  <c r="AP999" i="1" l="1"/>
  <c r="AQ998" i="1" s="1"/>
  <c r="AO1000" i="1"/>
  <c r="AR998" i="1"/>
  <c r="AS998" i="1"/>
  <c r="AP1000" i="1" l="1"/>
  <c r="AQ999" i="1" s="1"/>
  <c r="AO1001" i="1"/>
  <c r="AR999" i="1"/>
  <c r="AS999" i="1"/>
  <c r="AP1001" i="1" l="1"/>
  <c r="AQ1000" i="1" s="1"/>
  <c r="AO1002" i="1"/>
  <c r="AS1000" i="1"/>
  <c r="AR1000" i="1"/>
  <c r="AP1002" i="1" l="1"/>
  <c r="AQ1001" i="1" s="1"/>
  <c r="AO1003" i="1"/>
  <c r="AS1001" i="1"/>
  <c r="AR1001" i="1"/>
  <c r="AP1003" i="1" l="1"/>
  <c r="AQ1002" i="1" s="1"/>
  <c r="AO1004" i="1"/>
  <c r="AR1002" i="1"/>
  <c r="AS1002" i="1"/>
  <c r="AP1004" i="1" l="1"/>
  <c r="AQ1003" i="1" s="1"/>
  <c r="AO1005" i="1"/>
  <c r="AR1003" i="1"/>
  <c r="AS1003" i="1"/>
  <c r="AP1005" i="1" l="1"/>
  <c r="AQ1004" i="1" s="1"/>
  <c r="AO1006" i="1"/>
  <c r="AR1004" i="1"/>
  <c r="AS1004" i="1"/>
  <c r="AP1006" i="1" l="1"/>
  <c r="AQ1005" i="1" s="1"/>
  <c r="AO1007" i="1"/>
  <c r="AR1005" i="1"/>
  <c r="AS1005" i="1"/>
  <c r="AP1007" i="1" l="1"/>
  <c r="AQ1006" i="1" s="1"/>
  <c r="AO1008" i="1"/>
  <c r="AR1006" i="1"/>
  <c r="AS1006" i="1"/>
  <c r="AP1008" i="1" l="1"/>
  <c r="AQ1007" i="1" s="1"/>
  <c r="AO1009" i="1"/>
  <c r="AR1007" i="1"/>
  <c r="AS1007" i="1"/>
  <c r="AP1009" i="1" l="1"/>
  <c r="AQ1008" i="1" s="1"/>
  <c r="AO1010" i="1"/>
  <c r="AS1008" i="1"/>
  <c r="AR1008" i="1"/>
  <c r="AP1010" i="1" l="1"/>
  <c r="AQ1009" i="1" s="1"/>
  <c r="AO1011" i="1"/>
  <c r="AR1009" i="1"/>
  <c r="AS1009" i="1"/>
  <c r="AP1011" i="1" l="1"/>
  <c r="AQ1010" i="1" s="1"/>
  <c r="AO1012" i="1"/>
  <c r="AR1010" i="1"/>
  <c r="AS1010" i="1"/>
  <c r="AP1012" i="1" l="1"/>
  <c r="AQ1011" i="1" s="1"/>
  <c r="AO1013" i="1"/>
  <c r="AS1011" i="1"/>
  <c r="AR1011" i="1"/>
  <c r="AP1013" i="1" l="1"/>
  <c r="AQ1012" i="1" s="1"/>
  <c r="AO1014" i="1"/>
  <c r="AR1012" i="1"/>
  <c r="AS1012" i="1"/>
  <c r="AP1014" i="1" l="1"/>
  <c r="AQ1013" i="1" s="1"/>
  <c r="AO1015" i="1"/>
  <c r="AR1013" i="1"/>
  <c r="AS1013" i="1"/>
  <c r="AP1015" i="1" l="1"/>
  <c r="AQ1014" i="1" s="1"/>
  <c r="AO1016" i="1"/>
  <c r="AS1014" i="1"/>
  <c r="AR1014" i="1"/>
  <c r="AP1016" i="1" l="1"/>
  <c r="AQ1015" i="1" s="1"/>
  <c r="AO1017" i="1"/>
  <c r="AR1015" i="1"/>
  <c r="AS1015" i="1"/>
  <c r="AP1017" i="1" l="1"/>
  <c r="AQ1016" i="1" s="1"/>
  <c r="AO1018" i="1"/>
  <c r="AS1016" i="1"/>
  <c r="AR1016" i="1"/>
  <c r="AP1018" i="1" l="1"/>
  <c r="AQ1017" i="1" s="1"/>
  <c r="AO1019" i="1"/>
  <c r="AS1017" i="1"/>
  <c r="AR1017" i="1"/>
  <c r="AP1019" i="1" l="1"/>
  <c r="AQ1018" i="1" s="1"/>
  <c r="AO1020" i="1"/>
  <c r="AS1018" i="1"/>
  <c r="AR1018" i="1"/>
  <c r="AP1020" i="1" l="1"/>
  <c r="AQ1019" i="1" s="1"/>
  <c r="AO1021" i="1"/>
  <c r="AS1019" i="1"/>
  <c r="AR1019" i="1"/>
  <c r="AP1021" i="1" l="1"/>
  <c r="AQ1020" i="1" s="1"/>
  <c r="AO1022" i="1"/>
  <c r="AR1020" i="1"/>
  <c r="AS1020" i="1"/>
  <c r="AP1022" i="1" l="1"/>
  <c r="AQ1021" i="1" s="1"/>
  <c r="AO1023" i="1"/>
  <c r="AR1021" i="1"/>
  <c r="AS1021" i="1"/>
  <c r="AP1023" i="1" l="1"/>
  <c r="AQ1022" i="1" s="1"/>
  <c r="AO1024" i="1"/>
  <c r="AS1022" i="1"/>
  <c r="AR1022" i="1"/>
  <c r="AP1024" i="1" l="1"/>
  <c r="AQ1023" i="1" s="1"/>
  <c r="AO1025" i="1"/>
  <c r="AS1023" i="1"/>
  <c r="AR1023" i="1"/>
  <c r="AP1025" i="1" l="1"/>
  <c r="AQ1024" i="1" s="1"/>
  <c r="AO1026" i="1"/>
  <c r="AS1024" i="1"/>
  <c r="AR1024" i="1"/>
  <c r="AP1026" i="1" l="1"/>
  <c r="AQ1025" i="1" s="1"/>
  <c r="AO1027" i="1"/>
  <c r="AS1025" i="1"/>
  <c r="AR1025" i="1"/>
  <c r="AP1027" i="1" l="1"/>
  <c r="AQ1026" i="1" s="1"/>
  <c r="AO1028" i="1"/>
  <c r="AS1026" i="1"/>
  <c r="AR1026" i="1"/>
  <c r="AP1028" i="1" l="1"/>
  <c r="AQ1027" i="1" s="1"/>
  <c r="AO1029" i="1"/>
  <c r="AR1027" i="1"/>
  <c r="AS1027" i="1"/>
  <c r="AP1029" i="1" l="1"/>
  <c r="AQ1028" i="1" s="1"/>
  <c r="AO1030" i="1"/>
  <c r="AS1028" i="1"/>
  <c r="AR1028" i="1"/>
  <c r="AP1030" i="1" l="1"/>
  <c r="AQ1029" i="1" s="1"/>
  <c r="AO1031" i="1"/>
  <c r="AS1029" i="1"/>
  <c r="AR1029" i="1"/>
  <c r="AP1031" i="1" l="1"/>
  <c r="AQ1030" i="1" s="1"/>
  <c r="AO1032" i="1"/>
  <c r="AS1030" i="1"/>
  <c r="AR1030" i="1"/>
  <c r="AP1032" i="1" l="1"/>
  <c r="AQ1031" i="1" s="1"/>
  <c r="AO1033" i="1"/>
  <c r="AS1031" i="1"/>
  <c r="AR1031" i="1"/>
  <c r="AP1033" i="1" l="1"/>
  <c r="AQ1032" i="1" s="1"/>
  <c r="AO1034" i="1"/>
  <c r="AR1032" i="1"/>
  <c r="AS1032" i="1"/>
  <c r="AP1034" i="1" l="1"/>
  <c r="AQ1033" i="1" s="1"/>
  <c r="AO1035" i="1"/>
  <c r="AR1033" i="1"/>
  <c r="AS1033" i="1"/>
  <c r="AP1035" i="1" l="1"/>
  <c r="AQ1034" i="1" s="1"/>
  <c r="AO1036" i="1"/>
  <c r="AR1034" i="1"/>
  <c r="AS1034" i="1"/>
  <c r="AP1036" i="1" l="1"/>
  <c r="AQ1035" i="1" s="1"/>
  <c r="AO1037" i="1"/>
  <c r="AS1035" i="1"/>
  <c r="AR1035" i="1"/>
  <c r="AP1037" i="1" l="1"/>
  <c r="AQ1036" i="1" s="1"/>
  <c r="AO1038" i="1"/>
  <c r="AS1036" i="1"/>
  <c r="AR1036" i="1"/>
  <c r="AP1038" i="1" l="1"/>
  <c r="AQ1037" i="1" s="1"/>
  <c r="AO1039" i="1"/>
  <c r="AR1037" i="1"/>
  <c r="AS1037" i="1"/>
  <c r="AP1039" i="1" l="1"/>
  <c r="AQ1038" i="1" s="1"/>
  <c r="AO1040" i="1"/>
  <c r="AR1038" i="1"/>
  <c r="AS1038" i="1"/>
  <c r="AP1040" i="1" l="1"/>
  <c r="AQ1039" i="1" s="1"/>
  <c r="AO1041" i="1"/>
  <c r="AS1039" i="1"/>
  <c r="AR1039" i="1"/>
  <c r="AP1041" i="1" l="1"/>
  <c r="AQ1040" i="1" s="1"/>
  <c r="AO1042" i="1"/>
  <c r="AS1040" i="1"/>
  <c r="AR1040" i="1"/>
  <c r="AP1042" i="1" l="1"/>
  <c r="AQ1041" i="1" s="1"/>
  <c r="AO1043" i="1"/>
  <c r="AR1041" i="1"/>
  <c r="AS1041" i="1"/>
  <c r="AP1043" i="1" l="1"/>
  <c r="AQ1042" i="1" s="1"/>
  <c r="AO1044" i="1"/>
  <c r="AR1042" i="1"/>
  <c r="AS1042" i="1"/>
  <c r="AP1044" i="1" l="1"/>
  <c r="AQ1043" i="1" s="1"/>
  <c r="AO1045" i="1"/>
  <c r="AS1043" i="1"/>
  <c r="AR1043" i="1"/>
  <c r="AP1045" i="1" l="1"/>
  <c r="AQ1044" i="1" s="1"/>
  <c r="AO1046" i="1"/>
  <c r="AS1044" i="1"/>
  <c r="AR1044" i="1"/>
  <c r="AP1046" i="1" l="1"/>
  <c r="AQ1045" i="1" s="1"/>
  <c r="AO1047" i="1"/>
  <c r="AR1045" i="1"/>
  <c r="AS1045" i="1"/>
  <c r="AP1047" i="1" l="1"/>
  <c r="AQ1046" i="1" s="1"/>
  <c r="AO1048" i="1"/>
  <c r="AS1046" i="1"/>
  <c r="AR1046" i="1"/>
  <c r="AP1048" i="1" l="1"/>
  <c r="AQ1047" i="1" s="1"/>
  <c r="AO1049" i="1"/>
  <c r="AR1047" i="1"/>
  <c r="AS1047" i="1"/>
  <c r="AP1049" i="1" l="1"/>
  <c r="AQ1048" i="1" s="1"/>
  <c r="AO1050" i="1"/>
  <c r="AS1048" i="1"/>
  <c r="AR1048" i="1"/>
  <c r="AP1050" i="1" l="1"/>
  <c r="AQ1049" i="1" s="1"/>
  <c r="AO1051" i="1"/>
  <c r="AS1049" i="1"/>
  <c r="AR1049" i="1"/>
  <c r="AP1051" i="1" l="1"/>
  <c r="AQ1050" i="1" s="1"/>
  <c r="AO1052" i="1"/>
  <c r="AS1050" i="1"/>
  <c r="AR1050" i="1"/>
  <c r="AP1052" i="1" l="1"/>
  <c r="AQ1051" i="1" s="1"/>
  <c r="AO1053" i="1"/>
  <c r="AR1051" i="1"/>
  <c r="AS1051" i="1"/>
  <c r="AP1053" i="1" l="1"/>
  <c r="AQ1052" i="1" s="1"/>
  <c r="AO1054" i="1"/>
  <c r="AR1052" i="1"/>
  <c r="AS1052" i="1"/>
  <c r="AP1054" i="1" l="1"/>
  <c r="AQ1053" i="1" s="1"/>
  <c r="AO1055" i="1"/>
  <c r="AS1053" i="1"/>
  <c r="AR1053" i="1"/>
  <c r="AP1055" i="1" l="1"/>
  <c r="AQ1054" i="1" s="1"/>
  <c r="AO1056" i="1"/>
  <c r="AR1054" i="1"/>
  <c r="AS1054" i="1"/>
  <c r="AP1056" i="1" l="1"/>
  <c r="AQ1055" i="1" s="1"/>
  <c r="AO1057" i="1"/>
  <c r="AR1055" i="1"/>
  <c r="AS1055" i="1"/>
  <c r="AP1057" i="1" l="1"/>
  <c r="AQ1056" i="1" s="1"/>
  <c r="AO1058" i="1"/>
  <c r="AS1056" i="1"/>
  <c r="AR1056" i="1"/>
  <c r="AP1058" i="1" l="1"/>
  <c r="AQ1057" i="1" s="1"/>
  <c r="AO1059" i="1"/>
  <c r="AS1057" i="1"/>
  <c r="AR1057" i="1"/>
  <c r="AP1059" i="1" l="1"/>
  <c r="AQ1058" i="1" s="1"/>
  <c r="AO1060" i="1"/>
  <c r="AS1058" i="1"/>
  <c r="AR1058" i="1"/>
  <c r="AP1060" i="1" l="1"/>
  <c r="AQ1059" i="1" s="1"/>
  <c r="AO1061" i="1"/>
  <c r="AS1059" i="1"/>
  <c r="AR1059" i="1"/>
  <c r="AP1061" i="1" l="1"/>
  <c r="AQ1060" i="1" s="1"/>
  <c r="AO1062" i="1"/>
  <c r="AS1060" i="1"/>
  <c r="AR1060" i="1"/>
  <c r="AP1062" i="1" l="1"/>
  <c r="AQ1061" i="1" s="1"/>
  <c r="AO1063" i="1"/>
  <c r="AS1061" i="1"/>
  <c r="AR1061" i="1"/>
  <c r="AP1063" i="1" l="1"/>
  <c r="AQ1062" i="1" s="1"/>
  <c r="AO1064" i="1"/>
  <c r="AS1062" i="1"/>
  <c r="AR1062" i="1"/>
  <c r="AP1064" i="1" l="1"/>
  <c r="AQ1063" i="1" s="1"/>
  <c r="AO1065" i="1"/>
  <c r="AR1063" i="1"/>
  <c r="AS1063" i="1"/>
  <c r="AP1065" i="1" l="1"/>
  <c r="AQ1064" i="1" s="1"/>
  <c r="AO1066" i="1"/>
  <c r="AR1064" i="1"/>
  <c r="AS1064" i="1"/>
  <c r="AP1066" i="1" l="1"/>
  <c r="AQ1065" i="1" s="1"/>
  <c r="AO1067" i="1"/>
  <c r="AS1065" i="1"/>
  <c r="AR1065" i="1"/>
  <c r="AP1067" i="1" l="1"/>
  <c r="AQ1066" i="1" s="1"/>
  <c r="AO1068" i="1"/>
  <c r="AR1066" i="1"/>
  <c r="AS1066" i="1"/>
  <c r="AP1068" i="1" l="1"/>
  <c r="AQ1067" i="1" s="1"/>
  <c r="AO1069" i="1"/>
  <c r="AS1067" i="1"/>
  <c r="AR1067" i="1"/>
  <c r="AP1069" i="1" l="1"/>
  <c r="AQ1068" i="1" s="1"/>
  <c r="AO1070" i="1"/>
  <c r="AS1068" i="1"/>
  <c r="AR1068" i="1"/>
  <c r="AP1070" i="1" l="1"/>
  <c r="AQ1069" i="1" s="1"/>
  <c r="AO1071" i="1"/>
  <c r="AS1069" i="1"/>
  <c r="AR1069" i="1"/>
  <c r="AP1071" i="1" l="1"/>
  <c r="AQ1070" i="1" s="1"/>
  <c r="AO1072" i="1"/>
  <c r="AS1070" i="1"/>
  <c r="AR1070" i="1"/>
  <c r="AP1072" i="1" l="1"/>
  <c r="AQ1071" i="1" s="1"/>
  <c r="AO1073" i="1"/>
  <c r="AR1071" i="1"/>
  <c r="AS1071" i="1"/>
  <c r="AP1073" i="1" l="1"/>
  <c r="AQ1072" i="1" s="1"/>
  <c r="AO1074" i="1"/>
  <c r="AR1072" i="1"/>
  <c r="AS1072" i="1"/>
  <c r="AP1074" i="1" l="1"/>
  <c r="AQ1073" i="1" s="1"/>
  <c r="AO1075" i="1"/>
  <c r="AR1073" i="1"/>
  <c r="AS1073" i="1"/>
  <c r="AP1075" i="1" l="1"/>
  <c r="AQ1074" i="1" s="1"/>
  <c r="AO1076" i="1"/>
  <c r="AR1074" i="1"/>
  <c r="AS1074" i="1"/>
  <c r="AP1076" i="1" l="1"/>
  <c r="AQ1075" i="1" s="1"/>
  <c r="AO1077" i="1"/>
  <c r="AS1075" i="1"/>
  <c r="AR1075" i="1"/>
  <c r="AP1077" i="1" l="1"/>
  <c r="AQ1076" i="1" s="1"/>
  <c r="AO1078" i="1"/>
  <c r="AR1076" i="1"/>
  <c r="AS1076" i="1"/>
  <c r="AP1078" i="1" l="1"/>
  <c r="AQ1077" i="1" s="1"/>
  <c r="AO1079" i="1"/>
  <c r="AS1077" i="1"/>
  <c r="AR1077" i="1"/>
  <c r="AP1079" i="1" l="1"/>
  <c r="AQ1078" i="1" s="1"/>
  <c r="AO1080" i="1"/>
  <c r="AS1078" i="1"/>
  <c r="AR1078" i="1"/>
  <c r="AP1080" i="1" l="1"/>
  <c r="AQ1079" i="1" s="1"/>
  <c r="AO1081" i="1"/>
  <c r="AR1079" i="1"/>
  <c r="AS1079" i="1"/>
  <c r="AP1081" i="1" l="1"/>
  <c r="AQ1080" i="1" s="1"/>
  <c r="AO1082" i="1"/>
  <c r="AS1080" i="1"/>
  <c r="AR1080" i="1"/>
  <c r="AP1082" i="1" l="1"/>
  <c r="AQ1081" i="1" s="1"/>
  <c r="AO1083" i="1"/>
  <c r="AS1081" i="1"/>
  <c r="AR1081" i="1"/>
  <c r="AP1083" i="1" l="1"/>
  <c r="AQ1082" i="1" s="1"/>
  <c r="AO1084" i="1"/>
  <c r="AS1082" i="1"/>
  <c r="AR1082" i="1"/>
  <c r="AP1084" i="1" l="1"/>
  <c r="AQ1083" i="1" s="1"/>
  <c r="AO1085" i="1"/>
  <c r="AR1083" i="1"/>
  <c r="AS1083" i="1"/>
  <c r="AP1085" i="1" l="1"/>
  <c r="AQ1084" i="1" s="1"/>
  <c r="AO1086" i="1"/>
  <c r="AS1084" i="1"/>
  <c r="AR1084" i="1"/>
  <c r="AP1086" i="1" l="1"/>
  <c r="AQ1085" i="1" s="1"/>
  <c r="AO1087" i="1"/>
  <c r="AS1085" i="1"/>
  <c r="AR1085" i="1"/>
  <c r="AP1087" i="1" l="1"/>
  <c r="AQ1086" i="1" s="1"/>
  <c r="AO1088" i="1"/>
  <c r="AR1086" i="1"/>
  <c r="AS1086" i="1"/>
  <c r="AP1088" i="1" l="1"/>
  <c r="AQ1087" i="1" s="1"/>
  <c r="AO1089" i="1"/>
  <c r="AS1087" i="1"/>
  <c r="AR1087" i="1"/>
  <c r="AP1089" i="1" l="1"/>
  <c r="AQ1088" i="1" s="1"/>
  <c r="AO1090" i="1"/>
  <c r="AR1088" i="1"/>
  <c r="AS1088" i="1"/>
  <c r="AP1090" i="1" l="1"/>
  <c r="AQ1089" i="1" s="1"/>
  <c r="AO1091" i="1"/>
  <c r="AS1089" i="1"/>
  <c r="AR1089" i="1"/>
  <c r="AP1091" i="1" l="1"/>
  <c r="AQ1090" i="1" s="1"/>
  <c r="AO1092" i="1"/>
  <c r="AR1090" i="1"/>
  <c r="AS1090" i="1"/>
  <c r="AP1092" i="1" l="1"/>
  <c r="AO1093" i="1"/>
  <c r="AS1091" i="1"/>
  <c r="AR1091" i="1"/>
  <c r="AQ1091" i="1"/>
  <c r="AP1093" i="1" l="1"/>
  <c r="AQ1092" i="1" s="1"/>
  <c r="AO1094" i="1"/>
  <c r="AR1092" i="1"/>
  <c r="AS1092" i="1"/>
  <c r="AP1094" i="1" l="1"/>
  <c r="AQ1093" i="1" s="1"/>
  <c r="AO1095" i="1"/>
  <c r="AS1093" i="1"/>
  <c r="AR1093" i="1"/>
  <c r="AP1095" i="1" l="1"/>
  <c r="AQ1094" i="1" s="1"/>
  <c r="AO1096" i="1"/>
  <c r="AS1094" i="1"/>
  <c r="AR1094" i="1"/>
  <c r="AP1096" i="1" l="1"/>
  <c r="AQ1095" i="1" s="1"/>
  <c r="AO1097" i="1"/>
  <c r="AR1095" i="1"/>
  <c r="AS1095" i="1"/>
  <c r="AP1097" i="1" l="1"/>
  <c r="AQ1096" i="1" s="1"/>
  <c r="AO1098" i="1"/>
  <c r="AS1096" i="1"/>
  <c r="AR1096" i="1"/>
  <c r="AP1098" i="1" l="1"/>
  <c r="AQ1097" i="1" s="1"/>
  <c r="AO1099" i="1"/>
  <c r="AS1097" i="1"/>
  <c r="AR1097" i="1"/>
  <c r="AP1099" i="1" l="1"/>
  <c r="AQ1098" i="1" s="1"/>
  <c r="AO1100" i="1"/>
  <c r="AR1098" i="1"/>
  <c r="AS1098" i="1"/>
  <c r="AP1100" i="1" l="1"/>
  <c r="AQ1099" i="1" s="1"/>
  <c r="AO1101" i="1"/>
  <c r="AS1099" i="1"/>
  <c r="AR1099" i="1"/>
  <c r="AP1101" i="1" l="1"/>
  <c r="AQ1100" i="1" s="1"/>
  <c r="AO1102" i="1"/>
  <c r="AS1100" i="1"/>
  <c r="AR1100" i="1"/>
  <c r="AP1102" i="1" l="1"/>
  <c r="AQ1101" i="1" s="1"/>
  <c r="AO1103" i="1"/>
  <c r="AR1101" i="1"/>
  <c r="AS1101" i="1"/>
  <c r="AP1103" i="1" l="1"/>
  <c r="AQ1102" i="1" s="1"/>
  <c r="AO1104" i="1"/>
  <c r="AR1102" i="1"/>
  <c r="AS1102" i="1"/>
  <c r="AP1104" i="1" l="1"/>
  <c r="AQ1103" i="1" s="1"/>
  <c r="AO1105" i="1"/>
  <c r="AR1103" i="1"/>
  <c r="AS1103" i="1"/>
  <c r="AP1105" i="1" l="1"/>
  <c r="AQ1104" i="1" s="1"/>
  <c r="AO1106" i="1"/>
  <c r="AS1104" i="1"/>
  <c r="AR1104" i="1"/>
  <c r="AP1106" i="1" l="1"/>
  <c r="AQ1105" i="1" s="1"/>
  <c r="AO1107" i="1"/>
  <c r="AS1105" i="1"/>
  <c r="AR1105" i="1"/>
  <c r="AP1107" i="1" l="1"/>
  <c r="AQ1106" i="1" s="1"/>
  <c r="AO1108" i="1"/>
  <c r="AS1106" i="1"/>
  <c r="AR1106" i="1"/>
  <c r="AP1108" i="1" l="1"/>
  <c r="AQ1107" i="1" s="1"/>
  <c r="AO1109" i="1"/>
  <c r="AS1107" i="1"/>
  <c r="AR1107" i="1"/>
  <c r="AP1109" i="1" l="1"/>
  <c r="AQ1108" i="1" s="1"/>
  <c r="AO1110" i="1"/>
  <c r="AS1108" i="1"/>
  <c r="AR1108" i="1"/>
  <c r="AP1110" i="1" l="1"/>
  <c r="AQ1109" i="1" s="1"/>
  <c r="AO1111" i="1"/>
  <c r="AS1109" i="1"/>
  <c r="AR1109" i="1"/>
  <c r="AP1111" i="1" l="1"/>
  <c r="AO1112" i="1"/>
  <c r="AS1110" i="1"/>
  <c r="AR1110" i="1"/>
  <c r="AQ1110" i="1"/>
  <c r="AP1112" i="1" l="1"/>
  <c r="AQ1111" i="1" s="1"/>
  <c r="AO1113" i="1"/>
  <c r="AR1111" i="1"/>
  <c r="AS1111" i="1"/>
  <c r="AP1113" i="1" l="1"/>
  <c r="AQ1112" i="1" s="1"/>
  <c r="AO1114" i="1"/>
  <c r="AR1112" i="1"/>
  <c r="AS1112" i="1"/>
  <c r="AP1114" i="1" l="1"/>
  <c r="AQ1113" i="1" s="1"/>
  <c r="AO1115" i="1"/>
  <c r="AR1113" i="1"/>
  <c r="AS1113" i="1"/>
  <c r="AP1115" i="1" l="1"/>
  <c r="AQ1114" i="1" s="1"/>
  <c r="AO1116" i="1"/>
  <c r="AS1114" i="1"/>
  <c r="AR1114" i="1"/>
  <c r="AP1116" i="1" l="1"/>
  <c r="AQ1115" i="1" s="1"/>
  <c r="AO1117" i="1"/>
  <c r="AR1115" i="1"/>
  <c r="AS1115" i="1"/>
  <c r="AP1117" i="1" l="1"/>
  <c r="AQ1116" i="1" s="1"/>
  <c r="AO1118" i="1"/>
  <c r="AR1116" i="1"/>
  <c r="AS1116" i="1"/>
  <c r="AP1118" i="1" l="1"/>
  <c r="AQ1117" i="1" s="1"/>
  <c r="AO1119" i="1"/>
  <c r="AS1117" i="1"/>
  <c r="AR1117" i="1"/>
  <c r="AP1119" i="1" l="1"/>
  <c r="AQ1118" i="1" s="1"/>
  <c r="AO1120" i="1"/>
  <c r="AR1118" i="1"/>
  <c r="AS1118" i="1"/>
  <c r="AP1120" i="1" l="1"/>
  <c r="AQ1119" i="1" s="1"/>
  <c r="AO1121" i="1"/>
  <c r="AR1119" i="1"/>
  <c r="AS1119" i="1"/>
  <c r="AP1121" i="1" l="1"/>
  <c r="AQ1120" i="1" s="1"/>
  <c r="AO1122" i="1"/>
  <c r="AS1120" i="1"/>
  <c r="AR1120" i="1"/>
  <c r="AP1122" i="1" l="1"/>
  <c r="AQ1121" i="1" s="1"/>
  <c r="AO1123" i="1"/>
  <c r="AS1121" i="1"/>
  <c r="AR1121" i="1"/>
  <c r="AP1123" i="1" l="1"/>
  <c r="AQ1122" i="1" s="1"/>
  <c r="AO1124" i="1"/>
  <c r="AR1122" i="1"/>
  <c r="AS1122" i="1"/>
  <c r="AP1124" i="1" l="1"/>
  <c r="AQ1123" i="1" s="1"/>
  <c r="AO1125" i="1"/>
  <c r="AS1123" i="1"/>
  <c r="AR1123" i="1"/>
  <c r="AP1125" i="1" l="1"/>
  <c r="AQ1124" i="1" s="1"/>
  <c r="AO1126" i="1"/>
  <c r="AR1124" i="1"/>
  <c r="AS1124" i="1"/>
  <c r="AP1126" i="1" l="1"/>
  <c r="AQ1125" i="1" s="1"/>
  <c r="AO1127" i="1"/>
  <c r="AR1125" i="1"/>
  <c r="AS1125" i="1"/>
  <c r="AP1127" i="1" l="1"/>
  <c r="AQ1126" i="1" s="1"/>
  <c r="AO1128" i="1"/>
  <c r="AR1126" i="1"/>
  <c r="AS1126" i="1"/>
  <c r="AP1128" i="1" l="1"/>
  <c r="AQ1127" i="1" s="1"/>
  <c r="AO1129" i="1"/>
  <c r="AS1127" i="1"/>
  <c r="AR1127" i="1"/>
  <c r="AP1129" i="1" l="1"/>
  <c r="AQ1128" i="1" s="1"/>
  <c r="AO1130" i="1"/>
  <c r="AS1128" i="1"/>
  <c r="AR1128" i="1"/>
  <c r="AP1130" i="1" l="1"/>
  <c r="AQ1129" i="1" s="1"/>
  <c r="AO1131" i="1"/>
  <c r="AS1129" i="1"/>
  <c r="AR1129" i="1"/>
  <c r="AP1131" i="1" l="1"/>
  <c r="AQ1130" i="1" s="1"/>
  <c r="AO1132" i="1"/>
  <c r="AR1130" i="1"/>
  <c r="AS1130" i="1"/>
  <c r="AP1132" i="1" l="1"/>
  <c r="AQ1131" i="1" s="1"/>
  <c r="AO1133" i="1"/>
  <c r="AR1131" i="1"/>
  <c r="AS1131" i="1"/>
  <c r="AP1133" i="1" l="1"/>
  <c r="AQ1132" i="1" s="1"/>
  <c r="AO1134" i="1"/>
  <c r="AS1132" i="1"/>
  <c r="AR1132" i="1"/>
  <c r="AP1134" i="1" l="1"/>
  <c r="AQ1133" i="1" s="1"/>
  <c r="AO1135" i="1"/>
  <c r="AR1133" i="1"/>
  <c r="AS1133" i="1"/>
  <c r="AP1135" i="1" l="1"/>
  <c r="AQ1134" i="1" s="1"/>
  <c r="AO1136" i="1"/>
  <c r="AS1134" i="1"/>
  <c r="AR1134" i="1"/>
  <c r="AP1136" i="1" l="1"/>
  <c r="AQ1135" i="1" s="1"/>
  <c r="AO1137" i="1"/>
  <c r="AR1135" i="1"/>
  <c r="AS1135" i="1"/>
  <c r="AP1137" i="1" l="1"/>
  <c r="AQ1136" i="1" s="1"/>
  <c r="AO1138" i="1"/>
  <c r="AS1136" i="1"/>
  <c r="AR1136" i="1"/>
  <c r="AP1138" i="1" l="1"/>
  <c r="AQ1137" i="1" s="1"/>
  <c r="AO1139" i="1"/>
  <c r="AS1137" i="1"/>
  <c r="AR1137" i="1"/>
  <c r="AP1139" i="1" l="1"/>
  <c r="AQ1138" i="1" s="1"/>
  <c r="AO1140" i="1"/>
  <c r="AR1138" i="1"/>
  <c r="AS1138" i="1"/>
  <c r="AP1140" i="1" l="1"/>
  <c r="AQ1139" i="1" s="1"/>
  <c r="AO1141" i="1"/>
  <c r="AS1139" i="1"/>
  <c r="AR1139" i="1"/>
  <c r="AP1141" i="1" l="1"/>
  <c r="AQ1140" i="1" s="1"/>
  <c r="AO1142" i="1"/>
  <c r="AR1140" i="1"/>
  <c r="AS1140" i="1"/>
  <c r="AP1142" i="1" l="1"/>
  <c r="AO1143" i="1"/>
  <c r="AS1141" i="1"/>
  <c r="AR1141" i="1"/>
  <c r="AQ1141" i="1"/>
  <c r="AP1143" i="1" l="1"/>
  <c r="AQ1142" i="1" s="1"/>
  <c r="AO1144" i="1"/>
  <c r="AS1142" i="1"/>
  <c r="AR1142" i="1"/>
  <c r="AP1144" i="1" l="1"/>
  <c r="AQ1143" i="1" s="1"/>
  <c r="AO1145" i="1"/>
  <c r="AS1143" i="1"/>
  <c r="AR1143" i="1"/>
  <c r="AP1145" i="1" l="1"/>
  <c r="AQ1144" i="1" s="1"/>
  <c r="AO1146" i="1"/>
  <c r="AS1144" i="1"/>
  <c r="AR1144" i="1"/>
  <c r="AP1146" i="1" l="1"/>
  <c r="AQ1145" i="1" s="1"/>
  <c r="AO1147" i="1"/>
  <c r="AS1145" i="1"/>
  <c r="AR1145" i="1"/>
  <c r="AP1147" i="1" l="1"/>
  <c r="AQ1146" i="1" s="1"/>
  <c r="AO1148" i="1"/>
  <c r="AR1146" i="1"/>
  <c r="AS1146" i="1"/>
  <c r="AP1148" i="1" l="1"/>
  <c r="AQ1147" i="1" s="1"/>
  <c r="AO1149" i="1"/>
  <c r="AR1147" i="1"/>
  <c r="AS1147" i="1"/>
  <c r="AP1149" i="1" l="1"/>
  <c r="AQ1148" i="1" s="1"/>
  <c r="AO1150" i="1"/>
  <c r="AS1148" i="1"/>
  <c r="AR1148" i="1"/>
  <c r="AP1150" i="1" l="1"/>
  <c r="AQ1149" i="1" s="1"/>
  <c r="AO1151" i="1"/>
  <c r="AS1149" i="1"/>
  <c r="AR1149" i="1"/>
  <c r="AP1151" i="1" l="1"/>
  <c r="AQ1150" i="1" s="1"/>
  <c r="AO1152" i="1"/>
  <c r="AS1150" i="1"/>
  <c r="AR1150" i="1"/>
  <c r="AP1152" i="1" l="1"/>
  <c r="AQ1151" i="1" s="1"/>
  <c r="AO1153" i="1"/>
  <c r="AS1151" i="1"/>
  <c r="AR1151" i="1"/>
  <c r="AP1153" i="1" l="1"/>
  <c r="AQ1152" i="1" s="1"/>
  <c r="AO1154" i="1"/>
  <c r="AR1152" i="1"/>
  <c r="AS1152" i="1"/>
  <c r="AP1154" i="1" l="1"/>
  <c r="AQ1153" i="1" s="1"/>
  <c r="AO1155" i="1"/>
  <c r="AR1153" i="1"/>
  <c r="AS1153" i="1"/>
  <c r="AP1155" i="1" l="1"/>
  <c r="AQ1154" i="1" s="1"/>
  <c r="AO1156" i="1"/>
  <c r="AS1154" i="1"/>
  <c r="AR1154" i="1"/>
  <c r="AP1156" i="1" l="1"/>
  <c r="AQ1155" i="1" s="1"/>
  <c r="AO1157" i="1"/>
  <c r="AS1155" i="1"/>
  <c r="AR1155" i="1"/>
  <c r="AP1157" i="1" l="1"/>
  <c r="AQ1156" i="1" s="1"/>
  <c r="AO1158" i="1"/>
  <c r="AS1156" i="1"/>
  <c r="AR1156" i="1"/>
  <c r="AP1158" i="1" l="1"/>
  <c r="AQ1157" i="1" s="1"/>
  <c r="AO1159" i="1"/>
  <c r="AS1157" i="1"/>
  <c r="AR1157" i="1"/>
  <c r="AP1159" i="1" l="1"/>
  <c r="AQ1158" i="1" s="1"/>
  <c r="AO1160" i="1"/>
  <c r="AS1158" i="1"/>
  <c r="AR1158" i="1"/>
  <c r="AP1160" i="1" l="1"/>
  <c r="AQ1159" i="1" s="1"/>
  <c r="AO1161" i="1"/>
  <c r="AR1159" i="1"/>
  <c r="AS1159" i="1"/>
  <c r="AP1161" i="1" l="1"/>
  <c r="AQ1160" i="1" s="1"/>
  <c r="AO1162" i="1"/>
  <c r="AR1160" i="1"/>
  <c r="AS1160" i="1"/>
  <c r="AP1162" i="1" l="1"/>
  <c r="AQ1161" i="1" s="1"/>
  <c r="AO1163" i="1"/>
  <c r="AS1161" i="1"/>
  <c r="AR1161" i="1"/>
  <c r="AP1163" i="1" l="1"/>
  <c r="AQ1162" i="1" s="1"/>
  <c r="AO1164" i="1"/>
  <c r="AS1162" i="1"/>
  <c r="AR1162" i="1"/>
  <c r="AP1164" i="1" l="1"/>
  <c r="AQ1163" i="1" s="1"/>
  <c r="AO1165" i="1"/>
  <c r="AS1163" i="1"/>
  <c r="AR1163" i="1"/>
  <c r="AP1165" i="1" l="1"/>
  <c r="AQ1164" i="1" s="1"/>
  <c r="AO1166" i="1"/>
  <c r="AS1164" i="1"/>
  <c r="AR1164" i="1"/>
  <c r="AP1166" i="1" l="1"/>
  <c r="AQ1165" i="1" s="1"/>
  <c r="AO1167" i="1"/>
  <c r="AR1165" i="1"/>
  <c r="AS1165" i="1"/>
  <c r="AP1167" i="1" l="1"/>
  <c r="AQ1166" i="1" s="1"/>
  <c r="AO1168" i="1"/>
  <c r="AR1166" i="1"/>
  <c r="AS1166" i="1"/>
  <c r="AP1168" i="1" l="1"/>
  <c r="AQ1167" i="1" s="1"/>
  <c r="AO1169" i="1"/>
  <c r="AR1167" i="1"/>
  <c r="AS1167" i="1"/>
  <c r="AP1169" i="1" l="1"/>
  <c r="AQ1168" i="1" s="1"/>
  <c r="AO1170" i="1"/>
  <c r="AR1168" i="1"/>
  <c r="AS1168" i="1"/>
  <c r="AP1170" i="1" l="1"/>
  <c r="AQ1169" i="1" s="1"/>
  <c r="AO1171" i="1"/>
  <c r="AS1169" i="1"/>
  <c r="AR1169" i="1"/>
  <c r="AP1171" i="1" l="1"/>
  <c r="AQ1170" i="1" s="1"/>
  <c r="AO1172" i="1"/>
  <c r="AS1170" i="1"/>
  <c r="AR1170" i="1"/>
  <c r="AP1172" i="1" l="1"/>
  <c r="AQ1171" i="1" s="1"/>
  <c r="AO1173" i="1"/>
  <c r="AR1171" i="1"/>
  <c r="AS1171" i="1"/>
  <c r="AP1173" i="1" l="1"/>
  <c r="AQ1172" i="1" s="1"/>
  <c r="AO1174" i="1"/>
  <c r="AS1172" i="1"/>
  <c r="AR1172" i="1"/>
  <c r="AP1174" i="1" l="1"/>
  <c r="AQ1173" i="1" s="1"/>
  <c r="AO1175" i="1"/>
  <c r="AS1173" i="1"/>
  <c r="AR1173" i="1"/>
  <c r="AP1175" i="1" l="1"/>
  <c r="AQ1174" i="1" s="1"/>
  <c r="AO1176" i="1"/>
  <c r="AS1174" i="1"/>
  <c r="AR1174" i="1"/>
  <c r="AP1176" i="1" l="1"/>
  <c r="AQ1175" i="1" s="1"/>
  <c r="AO1177" i="1"/>
  <c r="AS1175" i="1"/>
  <c r="AR1175" i="1"/>
  <c r="AP1177" i="1" l="1"/>
  <c r="AQ1176" i="1" s="1"/>
  <c r="AO1178" i="1"/>
  <c r="AS1176" i="1"/>
  <c r="AR1176" i="1"/>
  <c r="AP1178" i="1" l="1"/>
  <c r="AQ1177" i="1" s="1"/>
  <c r="AO1179" i="1"/>
  <c r="AR1177" i="1"/>
  <c r="AS1177" i="1"/>
  <c r="AP1179" i="1" l="1"/>
  <c r="AQ1178" i="1" s="1"/>
  <c r="AO1180" i="1"/>
  <c r="AR1178" i="1"/>
  <c r="AS1178" i="1"/>
  <c r="AP1180" i="1" l="1"/>
  <c r="AQ1179" i="1" s="1"/>
  <c r="AO1181" i="1"/>
  <c r="AR1179" i="1"/>
  <c r="AS1179" i="1"/>
  <c r="AP1181" i="1" l="1"/>
  <c r="AQ1180" i="1" s="1"/>
  <c r="AO1182" i="1"/>
  <c r="AS1180" i="1"/>
  <c r="AR1180" i="1"/>
  <c r="AP1182" i="1" l="1"/>
  <c r="AQ1181" i="1" s="1"/>
  <c r="AO1183" i="1"/>
  <c r="AR1181" i="1"/>
  <c r="AS1181" i="1"/>
  <c r="AP1183" i="1" l="1"/>
  <c r="AQ1182" i="1" s="1"/>
  <c r="AO1184" i="1"/>
  <c r="AR1182" i="1"/>
  <c r="AS1182" i="1"/>
  <c r="AP1184" i="1" l="1"/>
  <c r="AQ1183" i="1" s="1"/>
  <c r="AO1185" i="1"/>
  <c r="AR1183" i="1"/>
  <c r="AS1183" i="1"/>
  <c r="AP1185" i="1" l="1"/>
  <c r="AQ1184" i="1" s="1"/>
  <c r="AO1186" i="1"/>
  <c r="AR1184" i="1"/>
  <c r="AS1184" i="1"/>
  <c r="AP1186" i="1" l="1"/>
  <c r="AQ1185" i="1" s="1"/>
  <c r="AO1187" i="1"/>
  <c r="AS1185" i="1"/>
  <c r="AR1185" i="1"/>
  <c r="AP1187" i="1" l="1"/>
  <c r="AQ1186" i="1" s="1"/>
  <c r="AO1188" i="1"/>
  <c r="AS1186" i="1"/>
  <c r="AR1186" i="1"/>
  <c r="AP1188" i="1" l="1"/>
  <c r="AQ1187" i="1" s="1"/>
  <c r="AO1189" i="1"/>
  <c r="AR1187" i="1"/>
  <c r="AS1187" i="1"/>
  <c r="AP1189" i="1" l="1"/>
  <c r="AQ1188" i="1" s="1"/>
  <c r="AO1190" i="1"/>
  <c r="AR1188" i="1"/>
  <c r="AS1188" i="1"/>
  <c r="AP1190" i="1" l="1"/>
  <c r="AQ1189" i="1" s="1"/>
  <c r="AO1191" i="1"/>
  <c r="AS1189" i="1"/>
  <c r="AR1189" i="1"/>
  <c r="AP1191" i="1" l="1"/>
  <c r="AQ1190" i="1" s="1"/>
  <c r="AO1192" i="1"/>
  <c r="AR1190" i="1"/>
  <c r="AS1190" i="1"/>
  <c r="AP1192" i="1" l="1"/>
  <c r="AQ1191" i="1" s="1"/>
  <c r="AO1193" i="1"/>
  <c r="AS1191" i="1"/>
  <c r="AR1191" i="1"/>
  <c r="AP1193" i="1" l="1"/>
  <c r="AQ1192" i="1" s="1"/>
  <c r="AO1194" i="1"/>
  <c r="AR1192" i="1"/>
  <c r="AS1192" i="1"/>
  <c r="AP1194" i="1" l="1"/>
  <c r="AQ1193" i="1" s="1"/>
  <c r="AO1195" i="1"/>
  <c r="AR1193" i="1"/>
  <c r="AS1193" i="1"/>
  <c r="AP1195" i="1" l="1"/>
  <c r="AQ1194" i="1" s="1"/>
  <c r="AO1196" i="1"/>
  <c r="AS1194" i="1"/>
  <c r="AR1194" i="1"/>
  <c r="AP1196" i="1" l="1"/>
  <c r="AQ1195" i="1" s="1"/>
  <c r="AO1197" i="1"/>
  <c r="AS1195" i="1"/>
  <c r="AR1195" i="1"/>
  <c r="AP1197" i="1" l="1"/>
  <c r="AQ1196" i="1" s="1"/>
  <c r="AO1198" i="1"/>
  <c r="AS1196" i="1"/>
  <c r="AR1196" i="1"/>
  <c r="AP1198" i="1" l="1"/>
  <c r="AQ1197" i="1" s="1"/>
  <c r="AO1199" i="1"/>
  <c r="AS1197" i="1"/>
  <c r="AR1197" i="1"/>
  <c r="AP1199" i="1" l="1"/>
  <c r="AQ1198" i="1" s="1"/>
  <c r="AO1200" i="1"/>
  <c r="AS1198" i="1"/>
  <c r="AR1198" i="1"/>
  <c r="AP1200" i="1" l="1"/>
  <c r="AQ1199" i="1" s="1"/>
  <c r="AO1201" i="1"/>
  <c r="AS1199" i="1"/>
  <c r="AR1199" i="1"/>
  <c r="AP1201" i="1" l="1"/>
  <c r="AQ1200" i="1" s="1"/>
  <c r="AO1202" i="1"/>
  <c r="AS1200" i="1"/>
  <c r="AR1200" i="1"/>
  <c r="AP1202" i="1" l="1"/>
  <c r="AQ1201" i="1" s="1"/>
  <c r="AO1203" i="1"/>
  <c r="AR1201" i="1"/>
  <c r="AS1201" i="1"/>
  <c r="AP1203" i="1" l="1"/>
  <c r="AQ1202" i="1" s="1"/>
  <c r="AO1204" i="1"/>
  <c r="AS1202" i="1"/>
  <c r="AR1202" i="1"/>
  <c r="AP1204" i="1" l="1"/>
  <c r="AQ1203" i="1" s="1"/>
  <c r="AO1205" i="1"/>
  <c r="AS1203" i="1"/>
  <c r="AR1203" i="1"/>
  <c r="AP1205" i="1" l="1"/>
  <c r="AQ1204" i="1" s="1"/>
  <c r="AO1206" i="1"/>
  <c r="AR1204" i="1"/>
  <c r="AS1204" i="1"/>
  <c r="AP1206" i="1" l="1"/>
  <c r="AQ1205" i="1" s="1"/>
  <c r="AO1207" i="1"/>
  <c r="AR1205" i="1"/>
  <c r="AS1205" i="1"/>
  <c r="AP1207" i="1" l="1"/>
  <c r="AQ1206" i="1" s="1"/>
  <c r="AO1208" i="1"/>
  <c r="AS1206" i="1"/>
  <c r="AR1206" i="1"/>
  <c r="AP1208" i="1" l="1"/>
  <c r="AQ1207" i="1" s="1"/>
  <c r="AO1209" i="1"/>
  <c r="AR1207" i="1"/>
  <c r="AS1207" i="1"/>
  <c r="AP1209" i="1" l="1"/>
  <c r="AQ1208" i="1" s="1"/>
  <c r="AO1210" i="1"/>
  <c r="AS1208" i="1"/>
  <c r="AR1208" i="1"/>
  <c r="AP1210" i="1" l="1"/>
  <c r="AQ1209" i="1" s="1"/>
  <c r="AO1211" i="1"/>
  <c r="AR1209" i="1"/>
  <c r="AS1209" i="1"/>
  <c r="AP1211" i="1" l="1"/>
  <c r="AQ1210" i="1" s="1"/>
  <c r="AO1212" i="1"/>
  <c r="AS1210" i="1"/>
  <c r="AR1210" i="1"/>
  <c r="AP1212" i="1" l="1"/>
  <c r="AQ1211" i="1" s="1"/>
  <c r="AO1213" i="1"/>
  <c r="AS1211" i="1"/>
  <c r="AR1211" i="1"/>
  <c r="AP1213" i="1" l="1"/>
  <c r="AQ1212" i="1" s="1"/>
  <c r="AO1214" i="1"/>
  <c r="AR1212" i="1"/>
  <c r="AS1212" i="1"/>
  <c r="AP1214" i="1" l="1"/>
  <c r="AQ1213" i="1" s="1"/>
  <c r="AO1215" i="1"/>
  <c r="AR1213" i="1"/>
  <c r="AS1213" i="1"/>
  <c r="AP1215" i="1" l="1"/>
  <c r="AQ1214" i="1" s="1"/>
  <c r="AO1216" i="1"/>
  <c r="AR1214" i="1"/>
  <c r="AS1214" i="1"/>
  <c r="AP1216" i="1" l="1"/>
  <c r="AQ1215" i="1" s="1"/>
  <c r="AO1217" i="1"/>
  <c r="AS1215" i="1"/>
  <c r="AR1215" i="1"/>
  <c r="AP1217" i="1" l="1"/>
  <c r="AQ1216" i="1" s="1"/>
  <c r="AO1218" i="1"/>
  <c r="AS1216" i="1"/>
  <c r="AR1216" i="1"/>
  <c r="AP1218" i="1" l="1"/>
  <c r="AQ1217" i="1" s="1"/>
  <c r="AO1219" i="1"/>
  <c r="AS1217" i="1"/>
  <c r="AR1217" i="1"/>
  <c r="AP1219" i="1" l="1"/>
  <c r="AQ1218" i="1" s="1"/>
  <c r="AO1220" i="1"/>
  <c r="AR1218" i="1"/>
  <c r="AS1218" i="1"/>
  <c r="AP1220" i="1" l="1"/>
  <c r="AQ1219" i="1" s="1"/>
  <c r="AO1221" i="1"/>
  <c r="AR1219" i="1"/>
  <c r="AS1219" i="1"/>
  <c r="AP1221" i="1" l="1"/>
  <c r="AQ1220" i="1" s="1"/>
  <c r="AO1222" i="1"/>
  <c r="AS1220" i="1"/>
  <c r="AR1220" i="1"/>
  <c r="AP1222" i="1" l="1"/>
  <c r="AQ1221" i="1" s="1"/>
  <c r="AO1223" i="1"/>
  <c r="AS1221" i="1"/>
  <c r="AR1221" i="1"/>
  <c r="AP1223" i="1" l="1"/>
  <c r="AQ1222" i="1" s="1"/>
  <c r="AO1224" i="1"/>
  <c r="AS1222" i="1"/>
  <c r="AR1222" i="1"/>
  <c r="AP1224" i="1" l="1"/>
  <c r="AQ1223" i="1" s="1"/>
  <c r="AO1225" i="1"/>
  <c r="AR1223" i="1"/>
  <c r="AS1223" i="1"/>
  <c r="AP1225" i="1" l="1"/>
  <c r="AQ1224" i="1" s="1"/>
  <c r="AO1226" i="1"/>
  <c r="AR1224" i="1"/>
  <c r="AS1224" i="1"/>
  <c r="AP1226" i="1" l="1"/>
  <c r="AQ1225" i="1" s="1"/>
  <c r="AO1227" i="1"/>
  <c r="AS1225" i="1"/>
  <c r="AR1225" i="1"/>
  <c r="AP1227" i="1" l="1"/>
  <c r="AQ1226" i="1" s="1"/>
  <c r="AO1228" i="1"/>
  <c r="AS1226" i="1"/>
  <c r="AR1226" i="1"/>
  <c r="AP1228" i="1" l="1"/>
  <c r="AQ1227" i="1" s="1"/>
  <c r="AO1229" i="1"/>
  <c r="AS1227" i="1"/>
  <c r="AR1227" i="1"/>
  <c r="AP1229" i="1" l="1"/>
  <c r="AQ1228" i="1" s="1"/>
  <c r="AO1230" i="1"/>
  <c r="AR1228" i="1"/>
  <c r="AS1228" i="1"/>
  <c r="AP1230" i="1" l="1"/>
  <c r="AQ1229" i="1" s="1"/>
  <c r="AO1231" i="1"/>
  <c r="AS1229" i="1"/>
  <c r="AR1229" i="1"/>
  <c r="AP1231" i="1" l="1"/>
  <c r="AQ1230" i="1" s="1"/>
  <c r="AO1232" i="1"/>
  <c r="AR1230" i="1"/>
  <c r="AS1230" i="1"/>
  <c r="AP1232" i="1" l="1"/>
  <c r="AQ1231" i="1" s="1"/>
  <c r="AO1233" i="1"/>
  <c r="AR1231" i="1"/>
  <c r="AS1231" i="1"/>
  <c r="AP1233" i="1" l="1"/>
  <c r="AQ1232" i="1" s="1"/>
  <c r="AO1234" i="1"/>
  <c r="AS1232" i="1"/>
  <c r="AR1232" i="1"/>
  <c r="AP1234" i="1" l="1"/>
  <c r="AQ1233" i="1" s="1"/>
  <c r="AO1235" i="1"/>
  <c r="AR1233" i="1"/>
  <c r="AS1233" i="1"/>
  <c r="AP1235" i="1" l="1"/>
  <c r="AQ1234" i="1" s="1"/>
  <c r="AO1236" i="1"/>
  <c r="AR1234" i="1"/>
  <c r="AS1234" i="1"/>
  <c r="AP1236" i="1" l="1"/>
  <c r="AQ1235" i="1" s="1"/>
  <c r="AO1237" i="1"/>
  <c r="AR1235" i="1"/>
  <c r="AS1235" i="1"/>
  <c r="AP1237" i="1" l="1"/>
  <c r="AQ1236" i="1" s="1"/>
  <c r="AO1238" i="1"/>
  <c r="AS1236" i="1"/>
  <c r="AR1236" i="1"/>
  <c r="AP1238" i="1" l="1"/>
  <c r="AQ1237" i="1" s="1"/>
  <c r="AO1239" i="1"/>
  <c r="AR1237" i="1"/>
  <c r="AS1237" i="1"/>
  <c r="AP1239" i="1" l="1"/>
  <c r="AQ1238" i="1" s="1"/>
  <c r="AO1240" i="1"/>
  <c r="AS1238" i="1"/>
  <c r="AR1238" i="1"/>
  <c r="AP1240" i="1" l="1"/>
  <c r="AQ1239" i="1" s="1"/>
  <c r="AO1241" i="1"/>
  <c r="AR1239" i="1"/>
  <c r="AS1239" i="1"/>
  <c r="AP1241" i="1" l="1"/>
  <c r="AQ1240" i="1" s="1"/>
  <c r="AO1242" i="1"/>
  <c r="AS1240" i="1"/>
  <c r="AR1240" i="1"/>
  <c r="AP1242" i="1" l="1"/>
  <c r="AQ1241" i="1" s="1"/>
  <c r="AO1243" i="1"/>
  <c r="AR1241" i="1"/>
  <c r="AS1241" i="1"/>
  <c r="AP1243" i="1" l="1"/>
  <c r="AQ1242" i="1" s="1"/>
  <c r="AO1244" i="1"/>
  <c r="AR1242" i="1"/>
  <c r="AS1242" i="1"/>
  <c r="AP1244" i="1" l="1"/>
  <c r="AQ1243" i="1" s="1"/>
  <c r="AO1245" i="1"/>
  <c r="AS1243" i="1"/>
  <c r="AR1243" i="1"/>
  <c r="AP1245" i="1" l="1"/>
  <c r="AQ1244" i="1" s="1"/>
  <c r="AO1246" i="1"/>
  <c r="AS1244" i="1"/>
  <c r="AR1244" i="1"/>
  <c r="AP1246" i="1" l="1"/>
  <c r="AQ1245" i="1" s="1"/>
  <c r="AO1247" i="1"/>
  <c r="AR1245" i="1"/>
  <c r="AS1245" i="1"/>
  <c r="AP1247" i="1" l="1"/>
  <c r="AQ1246" i="1" s="1"/>
  <c r="AO1248" i="1"/>
  <c r="AS1246" i="1"/>
  <c r="AR1246" i="1"/>
  <c r="AP1248" i="1" l="1"/>
  <c r="AQ1247" i="1" s="1"/>
  <c r="AO1249" i="1"/>
  <c r="AS1247" i="1"/>
  <c r="AR1247" i="1"/>
  <c r="AP1249" i="1" l="1"/>
  <c r="AQ1248" i="1" s="1"/>
  <c r="AO1250" i="1"/>
  <c r="AR1248" i="1"/>
  <c r="AS1248" i="1"/>
  <c r="AP1250" i="1" l="1"/>
  <c r="AQ1249" i="1" s="1"/>
  <c r="AO1251" i="1"/>
  <c r="AS1249" i="1"/>
  <c r="AR1249" i="1"/>
  <c r="AP1251" i="1" l="1"/>
  <c r="AQ1250" i="1" s="1"/>
  <c r="AO1252" i="1"/>
  <c r="AS1250" i="1"/>
  <c r="AR1250" i="1"/>
  <c r="AP1252" i="1" l="1"/>
  <c r="AQ1251" i="1" s="1"/>
  <c r="AO1253" i="1"/>
  <c r="AR1251" i="1"/>
  <c r="AS1251" i="1"/>
  <c r="AP1253" i="1" l="1"/>
  <c r="AQ1252" i="1" s="1"/>
  <c r="AO1254" i="1"/>
  <c r="AS1252" i="1"/>
  <c r="AR1252" i="1"/>
  <c r="AP1254" i="1" l="1"/>
  <c r="AQ1253" i="1" s="1"/>
  <c r="AO1255" i="1"/>
  <c r="AR1253" i="1"/>
  <c r="AS1253" i="1"/>
  <c r="AP1255" i="1" l="1"/>
  <c r="AQ1254" i="1" s="1"/>
  <c r="AO1256" i="1"/>
  <c r="AS1254" i="1"/>
  <c r="AR1254" i="1"/>
  <c r="AP1256" i="1" l="1"/>
  <c r="AQ1255" i="1" s="1"/>
  <c r="AO1257" i="1"/>
  <c r="AR1255" i="1"/>
  <c r="AS1255" i="1"/>
  <c r="AP1257" i="1" l="1"/>
  <c r="AQ1256" i="1" s="1"/>
  <c r="AO1258" i="1"/>
  <c r="AS1256" i="1"/>
  <c r="AR1256" i="1"/>
  <c r="AP1258" i="1" l="1"/>
  <c r="AQ1257" i="1" s="1"/>
  <c r="AO1259" i="1"/>
  <c r="AR1257" i="1"/>
  <c r="AS1257" i="1"/>
  <c r="AP1259" i="1" l="1"/>
  <c r="AQ1258" i="1" s="1"/>
  <c r="AO1260" i="1"/>
  <c r="AS1258" i="1"/>
  <c r="AR1258" i="1"/>
  <c r="AP1260" i="1" l="1"/>
  <c r="AQ1259" i="1" s="1"/>
  <c r="AO1261" i="1"/>
  <c r="AS1259" i="1"/>
  <c r="AR1259" i="1"/>
  <c r="AP1261" i="1" l="1"/>
  <c r="AQ1260" i="1" s="1"/>
  <c r="AO1262" i="1"/>
  <c r="AR1260" i="1"/>
  <c r="AS1260" i="1"/>
  <c r="AP1262" i="1" l="1"/>
  <c r="AQ1261" i="1" s="1"/>
  <c r="AO1263" i="1"/>
  <c r="AR1261" i="1"/>
  <c r="AS1261" i="1"/>
  <c r="AP1263" i="1" l="1"/>
  <c r="AQ1262" i="1" s="1"/>
  <c r="AO1264" i="1"/>
  <c r="AR1262" i="1"/>
  <c r="AS1262" i="1"/>
  <c r="AP1264" i="1" l="1"/>
  <c r="AQ1263" i="1" s="1"/>
  <c r="AO1265" i="1"/>
  <c r="AS1263" i="1"/>
  <c r="AR1263" i="1"/>
  <c r="AP1265" i="1" l="1"/>
  <c r="AQ1264" i="1" s="1"/>
  <c r="AO1266" i="1"/>
  <c r="AR1264" i="1"/>
  <c r="AS1264" i="1"/>
  <c r="AP1266" i="1" l="1"/>
  <c r="AQ1265" i="1" s="1"/>
  <c r="AO1267" i="1"/>
  <c r="AR1265" i="1"/>
  <c r="AS1265" i="1"/>
  <c r="AP1267" i="1" l="1"/>
  <c r="AQ1266" i="1" s="1"/>
  <c r="AO1268" i="1"/>
  <c r="AS1266" i="1"/>
  <c r="AR1266" i="1"/>
  <c r="AP1268" i="1" l="1"/>
  <c r="AQ1267" i="1" s="1"/>
  <c r="AO1269" i="1"/>
  <c r="AR1267" i="1"/>
  <c r="AS1267" i="1"/>
  <c r="AP1269" i="1" l="1"/>
  <c r="AQ1268" i="1" s="1"/>
  <c r="AO1270" i="1"/>
  <c r="AR1268" i="1"/>
  <c r="AS1268" i="1"/>
  <c r="AP1270" i="1" l="1"/>
  <c r="AQ1269" i="1" s="1"/>
  <c r="AO1271" i="1"/>
  <c r="AR1269" i="1"/>
  <c r="AS1269" i="1"/>
  <c r="AP1271" i="1" l="1"/>
  <c r="AQ1270" i="1" s="1"/>
  <c r="AO1272" i="1"/>
  <c r="AR1270" i="1"/>
  <c r="AS1270" i="1"/>
  <c r="AP1272" i="1" l="1"/>
  <c r="AQ1271" i="1" s="1"/>
  <c r="AO1273" i="1"/>
  <c r="AS1271" i="1"/>
  <c r="AR1271" i="1"/>
  <c r="AP1273" i="1" l="1"/>
  <c r="AQ1272" i="1" s="1"/>
  <c r="AO1274" i="1"/>
  <c r="AR1272" i="1"/>
  <c r="AS1272" i="1"/>
  <c r="AP1274" i="1" l="1"/>
  <c r="AQ1273" i="1" s="1"/>
  <c r="AO1275" i="1"/>
  <c r="AR1273" i="1"/>
  <c r="AS1273" i="1"/>
  <c r="AP1275" i="1" l="1"/>
  <c r="AQ1274" i="1" s="1"/>
  <c r="AO1276" i="1"/>
  <c r="AS1274" i="1"/>
  <c r="AR1274" i="1"/>
  <c r="AP1276" i="1" l="1"/>
  <c r="AQ1275" i="1" s="1"/>
  <c r="AO1277" i="1"/>
  <c r="AS1275" i="1"/>
  <c r="AR1275" i="1"/>
  <c r="AP1277" i="1" l="1"/>
  <c r="AQ1276" i="1" s="1"/>
  <c r="AO1278" i="1"/>
  <c r="AR1276" i="1"/>
  <c r="AS1276" i="1"/>
  <c r="AP1278" i="1" l="1"/>
  <c r="AQ1277" i="1" s="1"/>
  <c r="AO1279" i="1"/>
  <c r="AR1277" i="1"/>
  <c r="AS1277" i="1"/>
  <c r="AP1279" i="1" l="1"/>
  <c r="AQ1278" i="1" s="1"/>
  <c r="AO1280" i="1"/>
  <c r="AR1278" i="1"/>
  <c r="AS1278" i="1"/>
  <c r="AP1280" i="1" l="1"/>
  <c r="AQ1279" i="1" s="1"/>
  <c r="AO1281" i="1"/>
  <c r="AR1279" i="1"/>
  <c r="AS1279" i="1"/>
  <c r="AP1281" i="1" l="1"/>
  <c r="AQ1280" i="1" s="1"/>
  <c r="AO1282" i="1"/>
  <c r="AR1280" i="1"/>
  <c r="AS1280" i="1"/>
  <c r="AP1282" i="1" l="1"/>
  <c r="AQ1281" i="1" s="1"/>
  <c r="AO1283" i="1"/>
  <c r="AR1281" i="1"/>
  <c r="AS1281" i="1"/>
  <c r="AP1283" i="1" l="1"/>
  <c r="AQ1282" i="1" s="1"/>
  <c r="AO1284" i="1"/>
  <c r="AS1282" i="1"/>
  <c r="AR1282" i="1"/>
  <c r="AP1284" i="1" l="1"/>
  <c r="AQ1283" i="1" s="1"/>
  <c r="AO1285" i="1"/>
  <c r="AS1283" i="1"/>
  <c r="AR1283" i="1"/>
  <c r="AP1285" i="1" l="1"/>
  <c r="AQ1284" i="1" s="1"/>
  <c r="AO1286" i="1"/>
  <c r="AS1284" i="1"/>
  <c r="AR1284" i="1"/>
  <c r="AP1286" i="1" l="1"/>
  <c r="AQ1285" i="1" s="1"/>
  <c r="AO1287" i="1"/>
  <c r="AS1285" i="1"/>
  <c r="AR1285" i="1"/>
  <c r="AP1287" i="1" l="1"/>
  <c r="AQ1286" i="1" s="1"/>
  <c r="AO1288" i="1"/>
  <c r="AS1286" i="1"/>
  <c r="AR1286" i="1"/>
  <c r="AP1288" i="1" l="1"/>
  <c r="AQ1287" i="1" s="1"/>
  <c r="AO1289" i="1"/>
  <c r="AS1287" i="1"/>
  <c r="AR1287" i="1"/>
  <c r="AP1289" i="1" l="1"/>
  <c r="AQ1288" i="1" s="1"/>
  <c r="AO1290" i="1"/>
  <c r="AR1288" i="1"/>
  <c r="AS1288" i="1"/>
  <c r="AP1290" i="1" l="1"/>
  <c r="AQ1289" i="1" s="1"/>
  <c r="AO1291" i="1"/>
  <c r="AR1289" i="1"/>
  <c r="AS1289" i="1"/>
  <c r="AP1291" i="1" l="1"/>
  <c r="AQ1290" i="1" s="1"/>
  <c r="AO1292" i="1"/>
  <c r="AR1290" i="1"/>
  <c r="AS1290" i="1"/>
  <c r="AP1292" i="1" l="1"/>
  <c r="AQ1291" i="1" s="1"/>
  <c r="AO1293" i="1"/>
  <c r="AS1291" i="1"/>
  <c r="AR1291" i="1"/>
  <c r="AP1293" i="1" l="1"/>
  <c r="AQ1292" i="1" s="1"/>
  <c r="AO1294" i="1"/>
  <c r="AS1292" i="1"/>
  <c r="AR1292" i="1"/>
  <c r="AP1294" i="1" l="1"/>
  <c r="AQ1293" i="1" s="1"/>
  <c r="AO1295" i="1"/>
  <c r="AS1293" i="1"/>
  <c r="AR1293" i="1"/>
  <c r="AP1295" i="1" l="1"/>
  <c r="AQ1294" i="1" s="1"/>
  <c r="AO1296" i="1"/>
  <c r="AR1294" i="1"/>
  <c r="AS1294" i="1"/>
  <c r="AP1296" i="1" l="1"/>
  <c r="AQ1295" i="1" s="1"/>
  <c r="AO1297" i="1"/>
  <c r="AS1295" i="1"/>
  <c r="AR1295" i="1"/>
  <c r="AP1297" i="1" l="1"/>
  <c r="AQ1296" i="1" s="1"/>
  <c r="AO1298" i="1"/>
  <c r="AS1296" i="1"/>
  <c r="AR1296" i="1"/>
  <c r="AP1298" i="1" l="1"/>
  <c r="AQ1297" i="1" s="1"/>
  <c r="AO1299" i="1"/>
  <c r="AS1297" i="1"/>
  <c r="AR1297" i="1"/>
  <c r="AP1299" i="1" l="1"/>
  <c r="AQ1298" i="1" s="1"/>
  <c r="AO1300" i="1"/>
  <c r="AS1298" i="1"/>
  <c r="AR1298" i="1"/>
  <c r="AP1300" i="1" l="1"/>
  <c r="AQ1299" i="1" s="1"/>
  <c r="AO1301" i="1"/>
  <c r="AS1299" i="1"/>
  <c r="AR1299" i="1"/>
  <c r="AP1301" i="1" l="1"/>
  <c r="AQ1300" i="1" s="1"/>
  <c r="AO1302" i="1"/>
  <c r="AR1300" i="1"/>
  <c r="AS1300" i="1"/>
  <c r="AP1302" i="1" l="1"/>
  <c r="AQ1301" i="1" s="1"/>
  <c r="AO1303" i="1"/>
  <c r="AS1301" i="1"/>
  <c r="AR1301" i="1"/>
  <c r="AP1303" i="1" l="1"/>
  <c r="AQ1302" i="1" s="1"/>
  <c r="AO1304" i="1"/>
  <c r="AS1302" i="1"/>
  <c r="AR1302" i="1"/>
  <c r="AP1304" i="1" l="1"/>
  <c r="AQ1303" i="1" s="1"/>
  <c r="AO1305" i="1"/>
  <c r="AS1303" i="1"/>
  <c r="AR1303" i="1"/>
  <c r="AP1305" i="1" l="1"/>
  <c r="AQ1304" i="1" s="1"/>
  <c r="AO1306" i="1"/>
  <c r="AS1304" i="1"/>
  <c r="AR1304" i="1"/>
  <c r="AP1306" i="1" l="1"/>
  <c r="AQ1305" i="1" s="1"/>
  <c r="AO1307" i="1"/>
  <c r="AS1305" i="1"/>
  <c r="AR1305" i="1"/>
  <c r="AP1307" i="1" l="1"/>
  <c r="AQ1306" i="1" s="1"/>
  <c r="AO1308" i="1"/>
  <c r="AR1306" i="1"/>
  <c r="AS1306" i="1"/>
  <c r="AP1308" i="1" l="1"/>
  <c r="AQ1307" i="1" s="1"/>
  <c r="AO1309" i="1"/>
  <c r="AR1307" i="1"/>
  <c r="AS1307" i="1"/>
  <c r="AP1309" i="1" l="1"/>
  <c r="AQ1308" i="1" s="1"/>
  <c r="AO1310" i="1"/>
  <c r="AR1308" i="1"/>
  <c r="AS1308" i="1"/>
  <c r="AP1310" i="1" l="1"/>
  <c r="AQ1309" i="1" s="1"/>
  <c r="AO1311" i="1"/>
  <c r="AS1309" i="1"/>
  <c r="AR1309" i="1"/>
  <c r="AP1311" i="1" l="1"/>
  <c r="AQ1310" i="1" s="1"/>
  <c r="AO1312" i="1"/>
  <c r="AS1310" i="1"/>
  <c r="AR1310" i="1"/>
  <c r="AP1312" i="1" l="1"/>
  <c r="AQ1311" i="1" s="1"/>
  <c r="AO1313" i="1"/>
  <c r="AR1311" i="1"/>
  <c r="AS1311" i="1"/>
  <c r="AP1313" i="1" l="1"/>
  <c r="AQ1312" i="1" s="1"/>
  <c r="AO1314" i="1"/>
  <c r="AR1312" i="1"/>
  <c r="AS1312" i="1"/>
  <c r="AP1314" i="1" l="1"/>
  <c r="AQ1313" i="1" s="1"/>
  <c r="AO1315" i="1"/>
  <c r="AS1313" i="1"/>
  <c r="AR1313" i="1"/>
  <c r="AP1315" i="1" l="1"/>
  <c r="AQ1314" i="1" s="1"/>
  <c r="AO1316" i="1"/>
  <c r="AS1314" i="1"/>
  <c r="AR1314" i="1"/>
  <c r="AP1316" i="1" l="1"/>
  <c r="AQ1315" i="1" s="1"/>
  <c r="AO1317" i="1"/>
  <c r="AS1315" i="1"/>
  <c r="AR1315" i="1"/>
  <c r="AP1317" i="1" l="1"/>
  <c r="AQ1316" i="1" s="1"/>
  <c r="AO1318" i="1"/>
  <c r="AS1316" i="1"/>
  <c r="AR1316" i="1"/>
  <c r="AP1318" i="1" l="1"/>
  <c r="AQ1317" i="1" s="1"/>
  <c r="AO1319" i="1"/>
  <c r="AR1317" i="1"/>
  <c r="AS1317" i="1"/>
  <c r="AP1319" i="1" l="1"/>
  <c r="AQ1318" i="1" s="1"/>
  <c r="AO1320" i="1"/>
  <c r="AS1318" i="1"/>
  <c r="AR1318" i="1"/>
  <c r="AP1320" i="1" l="1"/>
  <c r="AQ1319" i="1" s="1"/>
  <c r="AO1321" i="1"/>
  <c r="AR1319" i="1"/>
  <c r="AS1319" i="1"/>
  <c r="AP1321" i="1" l="1"/>
  <c r="AQ1320" i="1" s="1"/>
  <c r="AO1322" i="1"/>
  <c r="AS1320" i="1"/>
  <c r="AR1320" i="1"/>
  <c r="AP1322" i="1" l="1"/>
  <c r="AQ1321" i="1" s="1"/>
  <c r="AO1323" i="1"/>
  <c r="AR1321" i="1"/>
  <c r="AS1321" i="1"/>
  <c r="AP1323" i="1" l="1"/>
  <c r="AQ1322" i="1" s="1"/>
  <c r="AO1324" i="1"/>
  <c r="AR1322" i="1"/>
  <c r="AS1322" i="1"/>
  <c r="AP1324" i="1" l="1"/>
  <c r="AQ1323" i="1" s="1"/>
  <c r="AO1325" i="1"/>
  <c r="AS1323" i="1"/>
  <c r="AR1323" i="1"/>
  <c r="AP1325" i="1" l="1"/>
  <c r="AQ1324" i="1" s="1"/>
  <c r="AO1326" i="1"/>
  <c r="AS1324" i="1"/>
  <c r="AR1324" i="1"/>
  <c r="AP1326" i="1" l="1"/>
  <c r="AQ1325" i="1" s="1"/>
  <c r="AO1327" i="1"/>
  <c r="AS1325" i="1"/>
  <c r="AR1325" i="1"/>
  <c r="AP1327" i="1" l="1"/>
  <c r="AQ1326" i="1" s="1"/>
  <c r="AO1328" i="1"/>
  <c r="AS1326" i="1"/>
  <c r="AR1326" i="1"/>
  <c r="AP1328" i="1" l="1"/>
  <c r="AQ1327" i="1" s="1"/>
  <c r="AO1329" i="1"/>
  <c r="AR1327" i="1"/>
  <c r="AS1327" i="1"/>
  <c r="AP1329" i="1" l="1"/>
  <c r="AQ1328" i="1" s="1"/>
  <c r="AO1330" i="1"/>
  <c r="AR1328" i="1"/>
  <c r="AS1328" i="1"/>
  <c r="AP1330" i="1" l="1"/>
  <c r="AQ1329" i="1" s="1"/>
  <c r="AO1331" i="1"/>
  <c r="AR1329" i="1"/>
  <c r="AS1329" i="1"/>
  <c r="AP1331" i="1" l="1"/>
  <c r="AQ1330" i="1" s="1"/>
  <c r="AO1332" i="1"/>
  <c r="AR1330" i="1"/>
  <c r="AS1330" i="1"/>
  <c r="AP1332" i="1" l="1"/>
  <c r="AQ1331" i="1" s="1"/>
  <c r="AO1333" i="1"/>
  <c r="AR1331" i="1"/>
  <c r="AS1331" i="1"/>
  <c r="AP1333" i="1" l="1"/>
  <c r="AQ1332" i="1" s="1"/>
  <c r="AO1334" i="1"/>
  <c r="AS1332" i="1"/>
  <c r="AR1332" i="1"/>
  <c r="AP1334" i="1" l="1"/>
  <c r="AQ1333" i="1" s="1"/>
  <c r="AO1335" i="1"/>
  <c r="AS1333" i="1"/>
  <c r="AR1333" i="1"/>
  <c r="AP1335" i="1" l="1"/>
  <c r="AQ1334" i="1" s="1"/>
  <c r="AO1336" i="1"/>
  <c r="AR1334" i="1"/>
  <c r="AS1334" i="1"/>
  <c r="AP1336" i="1" l="1"/>
  <c r="AQ1335" i="1" s="1"/>
  <c r="AO1337" i="1"/>
  <c r="AS1335" i="1"/>
  <c r="AR1335" i="1"/>
  <c r="AP1337" i="1" l="1"/>
  <c r="AQ1336" i="1" s="1"/>
  <c r="AO1338" i="1"/>
  <c r="AR1336" i="1"/>
  <c r="AS1336" i="1"/>
  <c r="AP1338" i="1" l="1"/>
  <c r="AQ1337" i="1" s="1"/>
  <c r="AO1339" i="1"/>
  <c r="AR1337" i="1"/>
  <c r="AS1337" i="1"/>
  <c r="AP1339" i="1" l="1"/>
  <c r="AQ1338" i="1" s="1"/>
  <c r="AO1340" i="1"/>
  <c r="AS1338" i="1"/>
  <c r="AR1338" i="1"/>
  <c r="AP1340" i="1" l="1"/>
  <c r="AQ1339" i="1" s="1"/>
  <c r="AO1341" i="1"/>
  <c r="AR1339" i="1"/>
  <c r="AS1339" i="1"/>
  <c r="AP1341" i="1" l="1"/>
  <c r="AQ1340" i="1" s="1"/>
  <c r="AO1342" i="1"/>
  <c r="AR1340" i="1"/>
  <c r="AS1340" i="1"/>
  <c r="AP1342" i="1" l="1"/>
  <c r="AQ1341" i="1" s="1"/>
  <c r="AO1343" i="1"/>
  <c r="AR1341" i="1"/>
  <c r="AS1341" i="1"/>
  <c r="AP1343" i="1" l="1"/>
  <c r="AO1344" i="1"/>
  <c r="AS1342" i="1"/>
  <c r="AR1342" i="1"/>
  <c r="AQ1342" i="1"/>
  <c r="AP1344" i="1" l="1"/>
  <c r="AQ1343" i="1" s="1"/>
  <c r="AO1345" i="1"/>
  <c r="AR1343" i="1"/>
  <c r="AS1343" i="1"/>
  <c r="AP1345" i="1" l="1"/>
  <c r="AQ1344" i="1" s="1"/>
  <c r="AO1346" i="1"/>
  <c r="AR1344" i="1"/>
  <c r="AS1344" i="1"/>
  <c r="AP1346" i="1" l="1"/>
  <c r="AQ1345" i="1" s="1"/>
  <c r="AO1347" i="1"/>
  <c r="AS1345" i="1"/>
  <c r="AR1345" i="1"/>
  <c r="AP1347" i="1" l="1"/>
  <c r="AQ1346" i="1" s="1"/>
  <c r="AO1348" i="1"/>
  <c r="AR1346" i="1"/>
  <c r="AS1346" i="1"/>
  <c r="AP1348" i="1" l="1"/>
  <c r="AQ1347" i="1" s="1"/>
  <c r="AO1349" i="1"/>
  <c r="AR1347" i="1"/>
  <c r="AS1347" i="1"/>
  <c r="AP1349" i="1" l="1"/>
  <c r="AQ1348" i="1" s="1"/>
  <c r="AO1350" i="1"/>
  <c r="AS1348" i="1"/>
  <c r="AR1348" i="1"/>
  <c r="AP1350" i="1" l="1"/>
  <c r="AQ1349" i="1" s="1"/>
  <c r="AO1351" i="1"/>
  <c r="AR1349" i="1"/>
  <c r="AS1349" i="1"/>
  <c r="AP1351" i="1" l="1"/>
  <c r="AQ1350" i="1" s="1"/>
  <c r="AO1352" i="1"/>
  <c r="AR1350" i="1"/>
  <c r="AS1350" i="1"/>
  <c r="AP1352" i="1" l="1"/>
  <c r="AQ1351" i="1" s="1"/>
  <c r="AO1353" i="1"/>
  <c r="AS1351" i="1"/>
  <c r="AR1351" i="1"/>
  <c r="AP1353" i="1" l="1"/>
  <c r="AQ1352" i="1" s="1"/>
  <c r="AO1354" i="1"/>
  <c r="AS1352" i="1"/>
  <c r="AR1352" i="1"/>
  <c r="AP1354" i="1" l="1"/>
  <c r="AQ1353" i="1" s="1"/>
  <c r="AO1355" i="1"/>
  <c r="AR1353" i="1"/>
  <c r="AS1353" i="1"/>
  <c r="AP1355" i="1" l="1"/>
  <c r="AQ1354" i="1" s="1"/>
  <c r="AO1356" i="1"/>
  <c r="AS1354" i="1"/>
  <c r="AR1354" i="1"/>
  <c r="AP1356" i="1" l="1"/>
  <c r="AQ1355" i="1" s="1"/>
  <c r="AO1357" i="1"/>
  <c r="AR1355" i="1"/>
  <c r="AS1355" i="1"/>
  <c r="AP1357" i="1" l="1"/>
  <c r="AQ1356" i="1" s="1"/>
  <c r="AO1358" i="1"/>
  <c r="AR1356" i="1"/>
  <c r="AS1356" i="1"/>
  <c r="AP1358" i="1" l="1"/>
  <c r="AO1359" i="1"/>
  <c r="AR1357" i="1"/>
  <c r="AS1357" i="1"/>
  <c r="AQ1357" i="1"/>
  <c r="AP1359" i="1" l="1"/>
  <c r="AQ1358" i="1" s="1"/>
  <c r="AO1360" i="1"/>
  <c r="AS1358" i="1"/>
  <c r="AR1358" i="1"/>
  <c r="AP1360" i="1" l="1"/>
  <c r="AQ1359" i="1" s="1"/>
  <c r="AO1361" i="1"/>
  <c r="AR1359" i="1"/>
  <c r="AS1359" i="1"/>
  <c r="AP1361" i="1" l="1"/>
  <c r="AQ1360" i="1" s="1"/>
  <c r="AO1362" i="1"/>
  <c r="AS1360" i="1"/>
  <c r="AR1360" i="1"/>
  <c r="AP1362" i="1" l="1"/>
  <c r="AQ1361" i="1" s="1"/>
  <c r="AO1363" i="1"/>
  <c r="AS1361" i="1"/>
  <c r="AR1361" i="1"/>
  <c r="AP1363" i="1" l="1"/>
  <c r="AQ1362" i="1" s="1"/>
  <c r="AO1364" i="1"/>
  <c r="AR1362" i="1"/>
  <c r="AS1362" i="1"/>
  <c r="AP1364" i="1" l="1"/>
  <c r="AQ1363" i="1" s="1"/>
  <c r="AO1365" i="1"/>
  <c r="AR1363" i="1"/>
  <c r="AS1363" i="1"/>
  <c r="AO1366" i="1" l="1"/>
  <c r="AP1365" i="1"/>
  <c r="AQ1364" i="1" s="1"/>
  <c r="AR1364" i="1"/>
  <c r="AS1364" i="1"/>
  <c r="AR1365" i="1" l="1"/>
  <c r="AS1365" i="1"/>
  <c r="AP1366" i="1"/>
  <c r="AO1367" i="1"/>
  <c r="AP1367" i="1" l="1"/>
  <c r="AQ1366" i="1" s="1"/>
  <c r="AO1368" i="1"/>
  <c r="AR1366" i="1"/>
  <c r="AS1366" i="1"/>
  <c r="AQ1365" i="1"/>
  <c r="AP1368" i="1" l="1"/>
  <c r="AQ1367" i="1" s="1"/>
  <c r="AO1369" i="1"/>
  <c r="AS1367" i="1"/>
  <c r="AR1367" i="1"/>
  <c r="AP1369" i="1" l="1"/>
  <c r="AQ1368" i="1" s="1"/>
  <c r="AO1370" i="1"/>
  <c r="AS1368" i="1"/>
  <c r="AR1368" i="1"/>
  <c r="AP1370" i="1" l="1"/>
  <c r="AQ1369" i="1" s="1"/>
  <c r="AO1371" i="1"/>
  <c r="AR1369" i="1"/>
  <c r="AS1369" i="1"/>
  <c r="AP1371" i="1" l="1"/>
  <c r="AQ1370" i="1" s="1"/>
  <c r="AO1372" i="1"/>
  <c r="AR1370" i="1"/>
  <c r="AS1370" i="1"/>
  <c r="AP1372" i="1" l="1"/>
  <c r="AQ1371" i="1" s="1"/>
  <c r="AO1373" i="1"/>
  <c r="AR1371" i="1"/>
  <c r="AS1371" i="1"/>
  <c r="AP1373" i="1" l="1"/>
  <c r="AQ1372" i="1" s="1"/>
  <c r="AO1374" i="1"/>
  <c r="AR1372" i="1"/>
  <c r="AS1372" i="1"/>
  <c r="AP1374" i="1" l="1"/>
  <c r="AQ1373" i="1" s="1"/>
  <c r="AO1375" i="1"/>
  <c r="AS1373" i="1"/>
  <c r="AR1373" i="1"/>
  <c r="AP1375" i="1" l="1"/>
  <c r="AQ1374" i="1" s="1"/>
  <c r="AO1376" i="1"/>
  <c r="AR1374" i="1"/>
  <c r="AS1374" i="1"/>
  <c r="AP1376" i="1" l="1"/>
  <c r="AQ1375" i="1" s="1"/>
  <c r="AO1377" i="1"/>
  <c r="AR1375" i="1"/>
  <c r="AS1375" i="1"/>
  <c r="AP1377" i="1" l="1"/>
  <c r="AQ1376" i="1" s="1"/>
  <c r="AO1378" i="1"/>
  <c r="AS1376" i="1"/>
  <c r="AR1376" i="1"/>
  <c r="AP1378" i="1" l="1"/>
  <c r="AQ1377" i="1" s="1"/>
  <c r="AO1379" i="1"/>
  <c r="AS1377" i="1"/>
  <c r="AR1377" i="1"/>
  <c r="AP1379" i="1" l="1"/>
  <c r="AQ1378" i="1" s="1"/>
  <c r="AO1380" i="1"/>
  <c r="AR1378" i="1"/>
  <c r="AS1378" i="1"/>
  <c r="AP1380" i="1" l="1"/>
  <c r="AQ1379" i="1" s="1"/>
  <c r="AO1381" i="1"/>
  <c r="AS1379" i="1"/>
  <c r="AR1379" i="1"/>
  <c r="AP1381" i="1" l="1"/>
  <c r="AQ1380" i="1" s="1"/>
  <c r="AO1382" i="1"/>
  <c r="AR1380" i="1"/>
  <c r="AS1380" i="1"/>
  <c r="AP1382" i="1" l="1"/>
  <c r="AQ1381" i="1" s="1"/>
  <c r="AO1383" i="1"/>
  <c r="AS1381" i="1"/>
  <c r="AR1381" i="1"/>
  <c r="AP1383" i="1" l="1"/>
  <c r="AQ1382" i="1" s="1"/>
  <c r="AO1384" i="1"/>
  <c r="AS1382" i="1"/>
  <c r="AR1382" i="1"/>
  <c r="AP1384" i="1" l="1"/>
  <c r="AQ1383" i="1" s="1"/>
  <c r="AO1385" i="1"/>
  <c r="AR1383" i="1"/>
  <c r="AS1383" i="1"/>
  <c r="AP1385" i="1" l="1"/>
  <c r="AQ1384" i="1" s="1"/>
  <c r="AO1386" i="1"/>
  <c r="AS1384" i="1"/>
  <c r="AR1384" i="1"/>
  <c r="AP1386" i="1" l="1"/>
  <c r="AQ1385" i="1" s="1"/>
  <c r="AO1387" i="1"/>
  <c r="AS1385" i="1"/>
  <c r="AR1385" i="1"/>
  <c r="AP1387" i="1" l="1"/>
  <c r="AQ1386" i="1" s="1"/>
  <c r="AO1388" i="1"/>
  <c r="AS1386" i="1"/>
  <c r="AR1386" i="1"/>
  <c r="AP1388" i="1" l="1"/>
  <c r="AQ1387" i="1" s="1"/>
  <c r="AO1389" i="1"/>
  <c r="AR1387" i="1"/>
  <c r="AS1387" i="1"/>
  <c r="AP1389" i="1" l="1"/>
  <c r="AQ1388" i="1" s="1"/>
  <c r="AO1390" i="1"/>
  <c r="AS1388" i="1"/>
  <c r="AR1388" i="1"/>
  <c r="AP1390" i="1" l="1"/>
  <c r="AQ1389" i="1" s="1"/>
  <c r="AO1391" i="1"/>
  <c r="AR1389" i="1"/>
  <c r="AS1389" i="1"/>
  <c r="AP1391" i="1" l="1"/>
  <c r="AQ1390" i="1" s="1"/>
  <c r="AO1392" i="1"/>
  <c r="AS1390" i="1"/>
  <c r="AR1390" i="1"/>
  <c r="AP1392" i="1" l="1"/>
  <c r="AQ1391" i="1" s="1"/>
  <c r="AO1393" i="1"/>
  <c r="AR1391" i="1"/>
  <c r="AS1391" i="1"/>
  <c r="AP1393" i="1" l="1"/>
  <c r="AQ1392" i="1" s="1"/>
  <c r="AO1394" i="1"/>
  <c r="AR1392" i="1"/>
  <c r="AS1392" i="1"/>
  <c r="AP1394" i="1" l="1"/>
  <c r="AQ1393" i="1" s="1"/>
  <c r="AO1395" i="1"/>
  <c r="AS1393" i="1"/>
  <c r="AR1393" i="1"/>
  <c r="AP1395" i="1" l="1"/>
  <c r="AQ1394" i="1" s="1"/>
  <c r="AO1396" i="1"/>
  <c r="AS1394" i="1"/>
  <c r="AR1394" i="1"/>
  <c r="AP1396" i="1" l="1"/>
  <c r="AQ1395" i="1" s="1"/>
  <c r="AO1397" i="1"/>
  <c r="AR1395" i="1"/>
  <c r="AS1395" i="1"/>
  <c r="AP1397" i="1" l="1"/>
  <c r="AQ1396" i="1" s="1"/>
  <c r="AO1398" i="1"/>
  <c r="AR1396" i="1"/>
  <c r="AS1396" i="1"/>
  <c r="AP1398" i="1" l="1"/>
  <c r="AQ1397" i="1" s="1"/>
  <c r="AO1399" i="1"/>
  <c r="AS1397" i="1"/>
  <c r="AR1397" i="1"/>
  <c r="AP1399" i="1" l="1"/>
  <c r="AQ1398" i="1" s="1"/>
  <c r="AO1400" i="1"/>
  <c r="AR1398" i="1"/>
  <c r="AS1398" i="1"/>
  <c r="AP1400" i="1" l="1"/>
  <c r="AQ1399" i="1" s="1"/>
  <c r="AO1401" i="1"/>
  <c r="AS1399" i="1"/>
  <c r="AR1399" i="1"/>
  <c r="AP1401" i="1" l="1"/>
  <c r="AQ1400" i="1" s="1"/>
  <c r="AO1402" i="1"/>
  <c r="AR1400" i="1"/>
  <c r="AS1400" i="1"/>
  <c r="AP1402" i="1" l="1"/>
  <c r="AQ1401" i="1" s="1"/>
  <c r="AO1403" i="1"/>
  <c r="AS1401" i="1"/>
  <c r="AR1401" i="1"/>
  <c r="AP1403" i="1" l="1"/>
  <c r="AQ1402" i="1" s="1"/>
  <c r="AO1404" i="1"/>
  <c r="AS1402" i="1"/>
  <c r="AR1402" i="1"/>
  <c r="AP1404" i="1" l="1"/>
  <c r="AQ1403" i="1" s="1"/>
  <c r="AO1405" i="1"/>
  <c r="AS1403" i="1"/>
  <c r="AR1403" i="1"/>
  <c r="AP1405" i="1" l="1"/>
  <c r="AQ1404" i="1" s="1"/>
  <c r="AO1406" i="1"/>
  <c r="AS1404" i="1"/>
  <c r="AR1404" i="1"/>
  <c r="AP1406" i="1" l="1"/>
  <c r="AQ1405" i="1" s="1"/>
  <c r="AO1407" i="1"/>
  <c r="AR1405" i="1"/>
  <c r="AS1405" i="1"/>
  <c r="AP1407" i="1" l="1"/>
  <c r="AQ1406" i="1" s="1"/>
  <c r="AO1408" i="1"/>
  <c r="AR1406" i="1"/>
  <c r="AS1406" i="1"/>
  <c r="AP1408" i="1" l="1"/>
  <c r="AQ1407" i="1" s="1"/>
  <c r="AO1409" i="1"/>
  <c r="AS1407" i="1"/>
  <c r="AR1407" i="1"/>
  <c r="AP1409" i="1" l="1"/>
  <c r="AQ1408" i="1" s="1"/>
  <c r="AO1410" i="1"/>
  <c r="AS1408" i="1"/>
  <c r="AR1408" i="1"/>
  <c r="AP1410" i="1" l="1"/>
  <c r="AQ1409" i="1" s="1"/>
  <c r="AO1411" i="1"/>
  <c r="AS1409" i="1"/>
  <c r="AR1409" i="1"/>
  <c r="AP1411" i="1" l="1"/>
  <c r="AQ1410" i="1" s="1"/>
  <c r="AO1412" i="1"/>
  <c r="AR1410" i="1"/>
  <c r="AS1410" i="1"/>
  <c r="AP1412" i="1" l="1"/>
  <c r="AQ1411" i="1" s="1"/>
  <c r="AO1413" i="1"/>
  <c r="AS1411" i="1"/>
  <c r="AR1411" i="1"/>
  <c r="AP1413" i="1" l="1"/>
  <c r="AQ1412" i="1" s="1"/>
  <c r="AO1414" i="1"/>
  <c r="AS1412" i="1"/>
  <c r="AR1412" i="1"/>
  <c r="AP1414" i="1" l="1"/>
  <c r="AQ1413" i="1" s="1"/>
  <c r="AO1415" i="1"/>
  <c r="AS1413" i="1"/>
  <c r="AR1413" i="1"/>
  <c r="AP1415" i="1" l="1"/>
  <c r="AQ1414" i="1" s="1"/>
  <c r="AO1416" i="1"/>
  <c r="AR1414" i="1"/>
  <c r="AS1414" i="1"/>
  <c r="AP1416" i="1" l="1"/>
  <c r="AQ1415" i="1" s="1"/>
  <c r="AO1417" i="1"/>
  <c r="AR1415" i="1"/>
  <c r="AS1415" i="1"/>
  <c r="AP1417" i="1" l="1"/>
  <c r="AQ1416" i="1" s="1"/>
  <c r="AO1418" i="1"/>
  <c r="AS1416" i="1"/>
  <c r="AR1416" i="1"/>
  <c r="AP1418" i="1" l="1"/>
  <c r="AQ1417" i="1" s="1"/>
  <c r="AO1419" i="1"/>
  <c r="AS1417" i="1"/>
  <c r="AR1417" i="1"/>
  <c r="AP1419" i="1" l="1"/>
  <c r="AQ1418" i="1" s="1"/>
  <c r="AO1420" i="1"/>
  <c r="AS1418" i="1"/>
  <c r="AR1418" i="1"/>
  <c r="AP1420" i="1" l="1"/>
  <c r="AQ1419" i="1" s="1"/>
  <c r="AO1421" i="1"/>
  <c r="AS1419" i="1"/>
  <c r="AR1419" i="1"/>
  <c r="AP1421" i="1" l="1"/>
  <c r="AQ1420" i="1" s="1"/>
  <c r="AO1422" i="1"/>
  <c r="AR1420" i="1"/>
  <c r="AS1420" i="1"/>
  <c r="AP1422" i="1" l="1"/>
  <c r="AQ1421" i="1" s="1"/>
  <c r="AO1423" i="1"/>
  <c r="AS1421" i="1"/>
  <c r="AR1421" i="1"/>
  <c r="AP1423" i="1" l="1"/>
  <c r="AQ1422" i="1" s="1"/>
  <c r="AO1424" i="1"/>
  <c r="AS1422" i="1"/>
  <c r="AR1422" i="1"/>
  <c r="AP1424" i="1" l="1"/>
  <c r="AQ1423" i="1" s="1"/>
  <c r="AO1425" i="1"/>
  <c r="AR1423" i="1"/>
  <c r="AS1423" i="1"/>
  <c r="AP1425" i="1" l="1"/>
  <c r="AQ1424" i="1" s="1"/>
  <c r="AO1426" i="1"/>
  <c r="AR1424" i="1"/>
  <c r="AS1424" i="1"/>
  <c r="AP1426" i="1" l="1"/>
  <c r="AQ1425" i="1" s="1"/>
  <c r="AO1427" i="1"/>
  <c r="AS1425" i="1"/>
  <c r="AR1425" i="1"/>
  <c r="AP1427" i="1" l="1"/>
  <c r="AQ1426" i="1" s="1"/>
  <c r="AO1428" i="1"/>
  <c r="AR1426" i="1"/>
  <c r="AS1426" i="1"/>
  <c r="AP1428" i="1" l="1"/>
  <c r="AQ1427" i="1" s="1"/>
  <c r="AO1429" i="1"/>
  <c r="AR1427" i="1"/>
  <c r="AS1427" i="1"/>
  <c r="AP1429" i="1" l="1"/>
  <c r="AQ1428" i="1" s="1"/>
  <c r="AO1430" i="1"/>
  <c r="AS1428" i="1"/>
  <c r="AR1428" i="1"/>
  <c r="AP1430" i="1" l="1"/>
  <c r="AQ1429" i="1" s="1"/>
  <c r="AO1431" i="1"/>
  <c r="AS1429" i="1"/>
  <c r="AR1429" i="1"/>
  <c r="AP1431" i="1" l="1"/>
  <c r="AQ1430" i="1" s="1"/>
  <c r="AO1432" i="1"/>
  <c r="AS1430" i="1"/>
  <c r="AR1430" i="1"/>
  <c r="AP1432" i="1" l="1"/>
  <c r="AQ1431" i="1" s="1"/>
  <c r="AO1433" i="1"/>
  <c r="AR1431" i="1"/>
  <c r="AS1431" i="1"/>
  <c r="AP1433" i="1" l="1"/>
  <c r="AQ1432" i="1" s="1"/>
  <c r="AO1434" i="1"/>
  <c r="AS1432" i="1"/>
  <c r="AR1432" i="1"/>
  <c r="AP1434" i="1" l="1"/>
  <c r="AQ1433" i="1" s="1"/>
  <c r="AO1435" i="1"/>
  <c r="AS1433" i="1"/>
  <c r="AR1433" i="1"/>
  <c r="AP1435" i="1" l="1"/>
  <c r="AQ1434" i="1" s="1"/>
  <c r="AO1436" i="1"/>
  <c r="AS1434" i="1"/>
  <c r="AR1434" i="1"/>
  <c r="AP1436" i="1" l="1"/>
  <c r="AQ1435" i="1" s="1"/>
  <c r="AO1437" i="1"/>
  <c r="AS1435" i="1"/>
  <c r="AR1435" i="1"/>
  <c r="AP1437" i="1" l="1"/>
  <c r="AO1438" i="1"/>
  <c r="AR1436" i="1"/>
  <c r="AS1436" i="1"/>
  <c r="AQ1436" i="1"/>
  <c r="AP1438" i="1" l="1"/>
  <c r="AQ1437" i="1" s="1"/>
  <c r="AO1439" i="1"/>
  <c r="AS1437" i="1"/>
  <c r="AR1437" i="1"/>
  <c r="AP1439" i="1" l="1"/>
  <c r="AQ1438" i="1" s="1"/>
  <c r="AO1440" i="1"/>
  <c r="AR1438" i="1"/>
  <c r="AS1438" i="1"/>
  <c r="AP1440" i="1" l="1"/>
  <c r="AQ1439" i="1" s="1"/>
  <c r="AO1441" i="1"/>
  <c r="AR1439" i="1"/>
  <c r="AS1439" i="1"/>
  <c r="AP1441" i="1" l="1"/>
  <c r="AQ1440" i="1" s="1"/>
  <c r="AO1442" i="1"/>
  <c r="AS1440" i="1"/>
  <c r="AR1440" i="1"/>
  <c r="AP1442" i="1" l="1"/>
  <c r="AQ1441" i="1" s="1"/>
  <c r="AO1443" i="1"/>
  <c r="AR1441" i="1"/>
  <c r="AS1441" i="1"/>
  <c r="AP1443" i="1" l="1"/>
  <c r="AQ1442" i="1" s="1"/>
  <c r="AO1444" i="1"/>
  <c r="AS1442" i="1"/>
  <c r="AR1442" i="1"/>
  <c r="AP1444" i="1" l="1"/>
  <c r="AQ1443" i="1" s="1"/>
  <c r="AO1445" i="1"/>
  <c r="AS1443" i="1"/>
  <c r="AR1443" i="1"/>
  <c r="AP1445" i="1" l="1"/>
  <c r="AQ1444" i="1" s="1"/>
  <c r="AO1446" i="1"/>
  <c r="AR1444" i="1"/>
  <c r="AS1444" i="1"/>
  <c r="AP1446" i="1" l="1"/>
  <c r="AQ1445" i="1" s="1"/>
  <c r="AO1447" i="1"/>
  <c r="AS1445" i="1"/>
  <c r="AR1445" i="1"/>
  <c r="AP1447" i="1" l="1"/>
  <c r="AQ1446" i="1" s="1"/>
  <c r="AO1448" i="1"/>
  <c r="AR1446" i="1"/>
  <c r="AS1446" i="1"/>
  <c r="AP1448" i="1" l="1"/>
  <c r="AQ1447" i="1" s="1"/>
  <c r="AO1449" i="1"/>
  <c r="AS1447" i="1"/>
  <c r="AR1447" i="1"/>
  <c r="AP1449" i="1" l="1"/>
  <c r="AQ1448" i="1" s="1"/>
  <c r="AO1450" i="1"/>
  <c r="AR1448" i="1"/>
  <c r="AS1448" i="1"/>
  <c r="AP1450" i="1" l="1"/>
  <c r="AQ1449" i="1" s="1"/>
  <c r="AO1451" i="1"/>
  <c r="AR1449" i="1"/>
  <c r="AS1449" i="1"/>
  <c r="AP1451" i="1" l="1"/>
  <c r="AQ1450" i="1" s="1"/>
  <c r="AO1452" i="1"/>
  <c r="AR1450" i="1"/>
  <c r="AS1450" i="1"/>
  <c r="AP1452" i="1" l="1"/>
  <c r="AQ1451" i="1" s="1"/>
  <c r="AO1453" i="1"/>
  <c r="AS1451" i="1"/>
  <c r="AR1451" i="1"/>
  <c r="AP1453" i="1" l="1"/>
  <c r="AQ1452" i="1" s="1"/>
  <c r="AO1454" i="1"/>
  <c r="AS1452" i="1"/>
  <c r="AR1452" i="1"/>
  <c r="AP1454" i="1" l="1"/>
  <c r="AQ1453" i="1" s="1"/>
  <c r="AO1455" i="1"/>
  <c r="AS1453" i="1"/>
  <c r="AR1453" i="1"/>
  <c r="AP1455" i="1" l="1"/>
  <c r="AQ1454" i="1" s="1"/>
  <c r="AO1456" i="1"/>
  <c r="AS1454" i="1"/>
  <c r="AR1454" i="1"/>
  <c r="AP1456" i="1" l="1"/>
  <c r="AQ1455" i="1" s="1"/>
  <c r="AO1457" i="1"/>
  <c r="AS1455" i="1"/>
  <c r="AR1455" i="1"/>
  <c r="AP1457" i="1" l="1"/>
  <c r="AQ1456" i="1" s="1"/>
  <c r="AO1458" i="1"/>
  <c r="AS1456" i="1"/>
  <c r="AR1456" i="1"/>
  <c r="AP1458" i="1" l="1"/>
  <c r="AQ1457" i="1" s="1"/>
  <c r="AO1459" i="1"/>
  <c r="AS1457" i="1"/>
  <c r="AR1457" i="1"/>
  <c r="AP1459" i="1" l="1"/>
  <c r="AQ1458" i="1" s="1"/>
  <c r="AO1460" i="1"/>
  <c r="AS1458" i="1"/>
  <c r="AR1458" i="1"/>
  <c r="AP1460" i="1" l="1"/>
  <c r="AQ1459" i="1" s="1"/>
  <c r="AO1461" i="1"/>
  <c r="AS1459" i="1"/>
  <c r="AR1459" i="1"/>
  <c r="AP1461" i="1" l="1"/>
  <c r="AQ1460" i="1" s="1"/>
  <c r="AO1462" i="1"/>
  <c r="AR1460" i="1"/>
  <c r="AS1460" i="1"/>
  <c r="AP1462" i="1" l="1"/>
  <c r="AQ1461" i="1" s="1"/>
  <c r="AO1463" i="1"/>
  <c r="AR1461" i="1"/>
  <c r="AS1461" i="1"/>
  <c r="AP1463" i="1" l="1"/>
  <c r="AQ1462" i="1" s="1"/>
  <c r="AO1464" i="1"/>
  <c r="AR1462" i="1"/>
  <c r="AS1462" i="1"/>
  <c r="AP1464" i="1" l="1"/>
  <c r="AQ1463" i="1" s="1"/>
  <c r="AO1465" i="1"/>
  <c r="AR1463" i="1"/>
  <c r="AS1463" i="1"/>
  <c r="AP1465" i="1" l="1"/>
  <c r="AQ1464" i="1" s="1"/>
  <c r="AO1466" i="1"/>
  <c r="AR1464" i="1"/>
  <c r="AS1464" i="1"/>
  <c r="AP1466" i="1" l="1"/>
  <c r="AQ1465" i="1" s="1"/>
  <c r="AO1467" i="1"/>
  <c r="AS1465" i="1"/>
  <c r="AR1465" i="1"/>
  <c r="AP1467" i="1" l="1"/>
  <c r="AQ1466" i="1" s="1"/>
  <c r="AO1468" i="1"/>
  <c r="AR1466" i="1"/>
  <c r="AS1466" i="1"/>
  <c r="AP1468" i="1" l="1"/>
  <c r="AQ1467" i="1" s="1"/>
  <c r="AO1469" i="1"/>
  <c r="AR1467" i="1"/>
  <c r="AS1467" i="1"/>
  <c r="AP1469" i="1" l="1"/>
  <c r="AQ1468" i="1" s="1"/>
  <c r="AO1470" i="1"/>
  <c r="AR1468" i="1"/>
  <c r="AS1468" i="1"/>
  <c r="AP1470" i="1" l="1"/>
  <c r="AQ1469" i="1" s="1"/>
  <c r="AO1471" i="1"/>
  <c r="AS1469" i="1"/>
  <c r="AR1469" i="1"/>
  <c r="AP1471" i="1" l="1"/>
  <c r="AQ1470" i="1" s="1"/>
  <c r="AO1472" i="1"/>
  <c r="AR1470" i="1"/>
  <c r="AS1470" i="1"/>
  <c r="AP1472" i="1" l="1"/>
  <c r="AQ1471" i="1" s="1"/>
  <c r="AO1473" i="1"/>
  <c r="AR1471" i="1"/>
  <c r="AS1471" i="1"/>
  <c r="AP1473" i="1" l="1"/>
  <c r="AQ1472" i="1" s="1"/>
  <c r="AO1474" i="1"/>
  <c r="AS1472" i="1"/>
  <c r="AR1472" i="1"/>
  <c r="AP1474" i="1" l="1"/>
  <c r="AQ1473" i="1" s="1"/>
  <c r="AO1475" i="1"/>
  <c r="AS1473" i="1"/>
  <c r="AR1473" i="1"/>
  <c r="AP1475" i="1" l="1"/>
  <c r="AQ1474" i="1" s="1"/>
  <c r="AO1476" i="1"/>
  <c r="AR1474" i="1"/>
  <c r="AS1474" i="1"/>
  <c r="AP1476" i="1" l="1"/>
  <c r="AQ1475" i="1" s="1"/>
  <c r="AO1477" i="1"/>
  <c r="AS1475" i="1"/>
  <c r="AR1475" i="1"/>
  <c r="AP1477" i="1" l="1"/>
  <c r="AQ1476" i="1" s="1"/>
  <c r="AO1478" i="1"/>
  <c r="AR1476" i="1"/>
  <c r="AS1476" i="1"/>
  <c r="AP1478" i="1" l="1"/>
  <c r="AQ1477" i="1" s="1"/>
  <c r="AO1479" i="1"/>
  <c r="AS1477" i="1"/>
  <c r="AR1477" i="1"/>
  <c r="AP1479" i="1" l="1"/>
  <c r="AQ1478" i="1" s="1"/>
  <c r="AO1480" i="1"/>
  <c r="AS1478" i="1"/>
  <c r="AR1478" i="1"/>
  <c r="AP1480" i="1" l="1"/>
  <c r="AQ1479" i="1" s="1"/>
  <c r="AO1481" i="1"/>
  <c r="AR1479" i="1"/>
  <c r="AS1479" i="1"/>
  <c r="AP1481" i="1" l="1"/>
  <c r="AQ1480" i="1" s="1"/>
  <c r="AO1482" i="1"/>
  <c r="AS1480" i="1"/>
  <c r="AR1480" i="1"/>
  <c r="AP1482" i="1" l="1"/>
  <c r="AQ1481" i="1" s="1"/>
  <c r="AO1483" i="1"/>
  <c r="AR1481" i="1"/>
  <c r="AS1481" i="1"/>
  <c r="AP1483" i="1" l="1"/>
  <c r="AQ1482" i="1" s="1"/>
  <c r="AO1484" i="1"/>
  <c r="AS1482" i="1"/>
  <c r="AR1482" i="1"/>
  <c r="AP1484" i="1" l="1"/>
  <c r="AQ1483" i="1" s="1"/>
  <c r="AO1485" i="1"/>
  <c r="AS1483" i="1"/>
  <c r="AR1483" i="1"/>
  <c r="AP1485" i="1" l="1"/>
  <c r="AQ1484" i="1" s="1"/>
  <c r="AO1486" i="1"/>
  <c r="AR1484" i="1"/>
  <c r="AS1484" i="1"/>
  <c r="AP1486" i="1" l="1"/>
  <c r="AQ1485" i="1" s="1"/>
  <c r="AO1487" i="1"/>
  <c r="AR1485" i="1"/>
  <c r="AS1485" i="1"/>
  <c r="AP1487" i="1" l="1"/>
  <c r="AQ1486" i="1" s="1"/>
  <c r="AO1488" i="1"/>
  <c r="AR1486" i="1"/>
  <c r="AS1486" i="1"/>
  <c r="AP1488" i="1" l="1"/>
  <c r="AQ1487" i="1" s="1"/>
  <c r="AO1489" i="1"/>
  <c r="AR1487" i="1"/>
  <c r="AS1487" i="1"/>
  <c r="AP1489" i="1" l="1"/>
  <c r="AQ1488" i="1" s="1"/>
  <c r="AO1490" i="1"/>
  <c r="AS1488" i="1"/>
  <c r="AR1488" i="1"/>
  <c r="AP1490" i="1" l="1"/>
  <c r="AQ1489" i="1" s="1"/>
  <c r="AO1491" i="1"/>
  <c r="AR1489" i="1"/>
  <c r="AS1489" i="1"/>
  <c r="AP1491" i="1" l="1"/>
  <c r="AQ1490" i="1" s="1"/>
  <c r="AO1492" i="1"/>
  <c r="AR1490" i="1"/>
  <c r="AS1490" i="1"/>
  <c r="AP1492" i="1" l="1"/>
  <c r="AQ1491" i="1" s="1"/>
  <c r="AO1493" i="1"/>
  <c r="AS1491" i="1"/>
  <c r="AR1491" i="1"/>
  <c r="AP1493" i="1" l="1"/>
  <c r="AQ1492" i="1" s="1"/>
  <c r="AO1494" i="1"/>
  <c r="AS1492" i="1"/>
  <c r="AR1492" i="1"/>
  <c r="AP1494" i="1" l="1"/>
  <c r="AQ1493" i="1" s="1"/>
  <c r="AO1495" i="1"/>
  <c r="AR1493" i="1"/>
  <c r="AS1493" i="1"/>
  <c r="AP1495" i="1" l="1"/>
  <c r="AQ1494" i="1" s="1"/>
  <c r="AO1496" i="1"/>
  <c r="AR1494" i="1"/>
  <c r="AS1494" i="1"/>
  <c r="AP1496" i="1" l="1"/>
  <c r="AO1497" i="1"/>
  <c r="AR1495" i="1"/>
  <c r="AS1495" i="1"/>
  <c r="AQ1495" i="1"/>
  <c r="AP1497" i="1" l="1"/>
  <c r="AQ1496" i="1" s="1"/>
  <c r="AO1498" i="1"/>
  <c r="AS1496" i="1"/>
  <c r="AR1496" i="1"/>
  <c r="AP1498" i="1" l="1"/>
  <c r="AQ1497" i="1" s="1"/>
  <c r="AO1499" i="1"/>
  <c r="AS1497" i="1"/>
  <c r="AR1497" i="1"/>
  <c r="AP1499" i="1" l="1"/>
  <c r="AQ1498" i="1" s="1"/>
  <c r="AO1500" i="1"/>
  <c r="AS1498" i="1"/>
  <c r="AR1498" i="1"/>
  <c r="AP1500" i="1" l="1"/>
  <c r="AQ1499" i="1" s="1"/>
  <c r="AO1501" i="1"/>
  <c r="AR1499" i="1"/>
  <c r="AS1499" i="1"/>
  <c r="AP1501" i="1" l="1"/>
  <c r="AQ1500" i="1" s="1"/>
  <c r="AO1502" i="1"/>
  <c r="AS1500" i="1"/>
  <c r="AR1500" i="1"/>
  <c r="AP1502" i="1" l="1"/>
  <c r="AQ1501" i="1" s="1"/>
  <c r="AO1503" i="1"/>
  <c r="AS1501" i="1"/>
  <c r="AR1501" i="1"/>
  <c r="AP1503" i="1" l="1"/>
  <c r="AQ1502" i="1" s="1"/>
  <c r="AO1504" i="1"/>
  <c r="AR1502" i="1"/>
  <c r="AS1502" i="1"/>
  <c r="AP1504" i="1" l="1"/>
  <c r="AQ1503" i="1" s="1"/>
  <c r="AO1505" i="1"/>
  <c r="AR1503" i="1"/>
  <c r="AS1503" i="1"/>
  <c r="AP1505" i="1" l="1"/>
  <c r="AQ1504" i="1" s="1"/>
  <c r="AO1506" i="1"/>
  <c r="AS1504" i="1"/>
  <c r="AR1504" i="1"/>
  <c r="AP1506" i="1" l="1"/>
  <c r="AQ1505" i="1" s="1"/>
  <c r="AO1507" i="1"/>
  <c r="AS1505" i="1"/>
  <c r="AR1505" i="1"/>
  <c r="AP1507" i="1" l="1"/>
  <c r="AQ1506" i="1" s="1"/>
  <c r="AO1508" i="1"/>
  <c r="AS1506" i="1"/>
  <c r="AR1506" i="1"/>
  <c r="AP1508" i="1" l="1"/>
  <c r="AQ1507" i="1" s="1"/>
  <c r="AO1509" i="1"/>
  <c r="AS1507" i="1"/>
  <c r="AR1507" i="1"/>
  <c r="AP1509" i="1" l="1"/>
  <c r="AQ1508" i="1" s="1"/>
  <c r="AO1510" i="1"/>
  <c r="AR1508" i="1"/>
  <c r="AS1508" i="1"/>
  <c r="AP1510" i="1" l="1"/>
  <c r="AQ1509" i="1" s="1"/>
  <c r="AO1511" i="1"/>
  <c r="AR1509" i="1"/>
  <c r="AS1509" i="1"/>
  <c r="AP1511" i="1" l="1"/>
  <c r="AQ1510" i="1" s="1"/>
  <c r="AO1512" i="1"/>
  <c r="AS1510" i="1"/>
  <c r="AR1510" i="1"/>
  <c r="AP1512" i="1" l="1"/>
  <c r="AQ1511" i="1" s="1"/>
  <c r="AO1513" i="1"/>
  <c r="AR1511" i="1"/>
  <c r="AS1511" i="1"/>
  <c r="AP1513" i="1" l="1"/>
  <c r="AQ1512" i="1" s="1"/>
  <c r="AO1514" i="1"/>
  <c r="AS1512" i="1"/>
  <c r="AR1512" i="1"/>
  <c r="AP1514" i="1" l="1"/>
  <c r="AQ1513" i="1" s="1"/>
  <c r="AO1515" i="1"/>
  <c r="AS1513" i="1"/>
  <c r="AR1513" i="1"/>
  <c r="AP1515" i="1" l="1"/>
  <c r="AQ1514" i="1" s="1"/>
  <c r="AO1516" i="1"/>
  <c r="AR1514" i="1"/>
  <c r="AS1514" i="1"/>
  <c r="AP1516" i="1" l="1"/>
  <c r="AQ1515" i="1" s="1"/>
  <c r="AO1517" i="1"/>
  <c r="AR1515" i="1"/>
  <c r="AS1515" i="1"/>
  <c r="AP1517" i="1" l="1"/>
  <c r="AQ1516" i="1" s="1"/>
  <c r="AO1518" i="1"/>
  <c r="AR1516" i="1"/>
  <c r="AS1516" i="1"/>
  <c r="AP1518" i="1" l="1"/>
  <c r="AQ1517" i="1" s="1"/>
  <c r="AO1519" i="1"/>
  <c r="AR1517" i="1"/>
  <c r="AS1517" i="1"/>
  <c r="AP1519" i="1" l="1"/>
  <c r="AQ1518" i="1" s="1"/>
  <c r="AO1520" i="1"/>
  <c r="AS1518" i="1"/>
  <c r="AR1518" i="1"/>
  <c r="AP1520" i="1" l="1"/>
  <c r="AQ1519" i="1" s="1"/>
  <c r="AO1521" i="1"/>
  <c r="AR1519" i="1"/>
  <c r="AS1519" i="1"/>
  <c r="AP1521" i="1" l="1"/>
  <c r="AQ1520" i="1" s="1"/>
  <c r="AO1522" i="1"/>
  <c r="AR1520" i="1"/>
  <c r="AS1520" i="1"/>
  <c r="AP1522" i="1" l="1"/>
  <c r="AQ1521" i="1" s="1"/>
  <c r="AO1523" i="1"/>
  <c r="AR1521" i="1"/>
  <c r="AS1521" i="1"/>
  <c r="AP1523" i="1" l="1"/>
  <c r="AQ1522" i="1" s="1"/>
  <c r="AO1524" i="1"/>
  <c r="AS1522" i="1"/>
  <c r="AR1522" i="1"/>
  <c r="AP1524" i="1" l="1"/>
  <c r="AQ1523" i="1" s="1"/>
  <c r="AO1525" i="1"/>
  <c r="AR1523" i="1"/>
  <c r="AS1523" i="1"/>
  <c r="AP1525" i="1" l="1"/>
  <c r="AQ1524" i="1" s="1"/>
  <c r="AO1526" i="1"/>
  <c r="AS1524" i="1"/>
  <c r="AR1524" i="1"/>
  <c r="AP1526" i="1" l="1"/>
  <c r="AQ1525" i="1" s="1"/>
  <c r="AO1527" i="1"/>
  <c r="AR1525" i="1"/>
  <c r="AS1525" i="1"/>
  <c r="AP1527" i="1" l="1"/>
  <c r="AQ1526" i="1" s="1"/>
  <c r="AO1528" i="1"/>
  <c r="AR1526" i="1"/>
  <c r="AS1526" i="1"/>
  <c r="AP1528" i="1" l="1"/>
  <c r="AQ1527" i="1" s="1"/>
  <c r="AO1529" i="1"/>
  <c r="AS1527" i="1"/>
  <c r="AR1527" i="1"/>
  <c r="AP1529" i="1" l="1"/>
  <c r="AQ1528" i="1" s="1"/>
  <c r="AO1530" i="1"/>
  <c r="AS1528" i="1"/>
  <c r="AR1528" i="1"/>
  <c r="AP1530" i="1" l="1"/>
  <c r="AQ1529" i="1" s="1"/>
  <c r="AO1531" i="1"/>
  <c r="AS1529" i="1"/>
  <c r="AR1529" i="1"/>
  <c r="AP1531" i="1" l="1"/>
  <c r="AQ1530" i="1" s="1"/>
  <c r="AO1532" i="1"/>
  <c r="AR1530" i="1"/>
  <c r="AS1530" i="1"/>
  <c r="AP1532" i="1" l="1"/>
  <c r="AQ1531" i="1" s="1"/>
  <c r="AO1533" i="1"/>
  <c r="AR1531" i="1"/>
  <c r="AS1531" i="1"/>
  <c r="AP1533" i="1" l="1"/>
  <c r="AQ1532" i="1" s="1"/>
  <c r="AO1534" i="1"/>
  <c r="AR1532" i="1"/>
  <c r="AS1532" i="1"/>
  <c r="AP1534" i="1" l="1"/>
  <c r="AQ1533" i="1" s="1"/>
  <c r="AO1535" i="1"/>
  <c r="AR1533" i="1"/>
  <c r="AS1533" i="1"/>
  <c r="AP1535" i="1" l="1"/>
  <c r="AQ1534" i="1" s="1"/>
  <c r="AO1536" i="1"/>
  <c r="AS1534" i="1"/>
  <c r="AR1534" i="1"/>
  <c r="AP1536" i="1" l="1"/>
  <c r="AQ1535" i="1" s="1"/>
  <c r="AO1537" i="1"/>
  <c r="AR1535" i="1"/>
  <c r="AS1535" i="1"/>
  <c r="AP1537" i="1" l="1"/>
  <c r="AQ1536" i="1" s="1"/>
  <c r="AO1538" i="1"/>
  <c r="AR1536" i="1"/>
  <c r="AS1536" i="1"/>
  <c r="AP1538" i="1" l="1"/>
  <c r="AQ1537" i="1" s="1"/>
  <c r="AO1539" i="1"/>
  <c r="AR1537" i="1"/>
  <c r="AS1537" i="1"/>
  <c r="AP1539" i="1" l="1"/>
  <c r="AQ1538" i="1" s="1"/>
  <c r="AO1540" i="1"/>
  <c r="AS1538" i="1"/>
  <c r="AR1538" i="1"/>
  <c r="AP1540" i="1" l="1"/>
  <c r="AQ1539" i="1" s="1"/>
  <c r="AO1541" i="1"/>
  <c r="AR1539" i="1"/>
  <c r="AS1539" i="1"/>
  <c r="AP1541" i="1" l="1"/>
  <c r="AQ1540" i="1" s="1"/>
  <c r="AO1542" i="1"/>
  <c r="AS1540" i="1"/>
  <c r="AR1540" i="1"/>
  <c r="AP1542" i="1" l="1"/>
  <c r="AQ1541" i="1" s="1"/>
  <c r="AO1543" i="1"/>
  <c r="AS1541" i="1"/>
  <c r="AR1541" i="1"/>
  <c r="AP1543" i="1" l="1"/>
  <c r="AQ1542" i="1" s="1"/>
  <c r="AO1544" i="1"/>
  <c r="AS1542" i="1"/>
  <c r="AR1542" i="1"/>
  <c r="AP1544" i="1" l="1"/>
  <c r="AQ1543" i="1" s="1"/>
  <c r="AO1545" i="1"/>
  <c r="AR1543" i="1"/>
  <c r="AS1543" i="1"/>
  <c r="AP1545" i="1" l="1"/>
  <c r="AQ1544" i="1" s="1"/>
  <c r="AO1546" i="1"/>
  <c r="AS1544" i="1"/>
  <c r="AR1544" i="1"/>
  <c r="AP1546" i="1" l="1"/>
  <c r="AQ1545" i="1" s="1"/>
  <c r="AO1547" i="1"/>
  <c r="AS1545" i="1"/>
  <c r="AR1545" i="1"/>
  <c r="AP1547" i="1" l="1"/>
  <c r="AQ1546" i="1" s="1"/>
  <c r="AO1548" i="1"/>
  <c r="AR1546" i="1"/>
  <c r="AS1546" i="1"/>
  <c r="AP1548" i="1" l="1"/>
  <c r="AQ1547" i="1" s="1"/>
  <c r="AO1549" i="1"/>
  <c r="AR1547" i="1"/>
  <c r="AS1547" i="1"/>
  <c r="AP1549" i="1" l="1"/>
  <c r="AQ1548" i="1" s="1"/>
  <c r="AO1550" i="1"/>
  <c r="AR1548" i="1"/>
  <c r="AS1548" i="1"/>
  <c r="AP1550" i="1" l="1"/>
  <c r="AQ1549" i="1" s="1"/>
  <c r="AO1551" i="1"/>
  <c r="AS1549" i="1"/>
  <c r="AR1549" i="1"/>
  <c r="AP1551" i="1" l="1"/>
  <c r="AQ1550" i="1" s="1"/>
  <c r="AO1552" i="1"/>
  <c r="AR1550" i="1"/>
  <c r="AS1550" i="1"/>
  <c r="AP1552" i="1" l="1"/>
  <c r="AQ1551" i="1" s="1"/>
  <c r="AO1553" i="1"/>
  <c r="AS1551" i="1"/>
  <c r="AR1551" i="1"/>
  <c r="AP1553" i="1" l="1"/>
  <c r="AQ1552" i="1" s="1"/>
  <c r="AO1554" i="1"/>
  <c r="AS1552" i="1"/>
  <c r="AR1552" i="1"/>
  <c r="AP1554" i="1" l="1"/>
  <c r="AQ1553" i="1" s="1"/>
  <c r="AO1555" i="1"/>
  <c r="AS1553" i="1"/>
  <c r="AR1553" i="1"/>
  <c r="AP1555" i="1" l="1"/>
  <c r="AQ1554" i="1" s="1"/>
  <c r="AO1556" i="1"/>
  <c r="AS1554" i="1"/>
  <c r="AR1554" i="1"/>
  <c r="AP1556" i="1" l="1"/>
  <c r="AQ1555" i="1" s="1"/>
  <c r="AO1557" i="1"/>
  <c r="AR1555" i="1"/>
  <c r="AS1555" i="1"/>
  <c r="AP1557" i="1" l="1"/>
  <c r="AQ1556" i="1" s="1"/>
  <c r="AO1558" i="1"/>
  <c r="AS1556" i="1"/>
  <c r="AR1556" i="1"/>
  <c r="AP1558" i="1" l="1"/>
  <c r="AQ1557" i="1" s="1"/>
  <c r="AO1559" i="1"/>
  <c r="AS1557" i="1"/>
  <c r="AR1557" i="1"/>
  <c r="AP1559" i="1" l="1"/>
  <c r="AQ1558" i="1" s="1"/>
  <c r="AO1560" i="1"/>
  <c r="AR1558" i="1"/>
  <c r="AS1558" i="1"/>
  <c r="AP1560" i="1" l="1"/>
  <c r="AQ1559" i="1" s="1"/>
  <c r="AO1561" i="1"/>
  <c r="AS1559" i="1"/>
  <c r="AR1559" i="1"/>
  <c r="AP1561" i="1" l="1"/>
  <c r="AQ1560" i="1" s="1"/>
  <c r="AO1562" i="1"/>
  <c r="AR1560" i="1"/>
  <c r="AS1560" i="1"/>
  <c r="AP1562" i="1" l="1"/>
  <c r="AQ1561" i="1" s="1"/>
  <c r="AO1563" i="1"/>
  <c r="AS1561" i="1"/>
  <c r="AR1561" i="1"/>
  <c r="AP1563" i="1" l="1"/>
  <c r="AQ1562" i="1" s="1"/>
  <c r="AO1564" i="1"/>
  <c r="AR1562" i="1"/>
  <c r="AS1562" i="1"/>
  <c r="AP1564" i="1" l="1"/>
  <c r="AQ1563" i="1" s="1"/>
  <c r="AO1565" i="1"/>
  <c r="AR1563" i="1"/>
  <c r="AS1563" i="1"/>
  <c r="AP1565" i="1" l="1"/>
  <c r="AQ1564" i="1" s="1"/>
  <c r="AO1566" i="1"/>
  <c r="AS1564" i="1"/>
  <c r="AR1564" i="1"/>
  <c r="AP1566" i="1" l="1"/>
  <c r="AQ1565" i="1" s="1"/>
  <c r="AO1567" i="1"/>
  <c r="AR1565" i="1"/>
  <c r="AS1565" i="1"/>
  <c r="AP1567" i="1" l="1"/>
  <c r="AQ1566" i="1" s="1"/>
  <c r="AO1568" i="1"/>
  <c r="AS1566" i="1"/>
  <c r="AR1566" i="1"/>
  <c r="AP1568" i="1" l="1"/>
  <c r="AQ1567" i="1" s="1"/>
  <c r="AO1569" i="1"/>
  <c r="AR1567" i="1"/>
  <c r="AS1567" i="1"/>
  <c r="AP1569" i="1" l="1"/>
  <c r="AQ1568" i="1" s="1"/>
  <c r="AO1570" i="1"/>
  <c r="AS1568" i="1"/>
  <c r="AR1568" i="1"/>
  <c r="AP1570" i="1" l="1"/>
  <c r="AQ1569" i="1" s="1"/>
  <c r="AO1571" i="1"/>
  <c r="AS1569" i="1"/>
  <c r="AR1569" i="1"/>
  <c r="AP1571" i="1" l="1"/>
  <c r="AQ1570" i="1" s="1"/>
  <c r="AO1572" i="1"/>
  <c r="AR1570" i="1"/>
  <c r="AS1570" i="1"/>
  <c r="AP1572" i="1" l="1"/>
  <c r="AQ1571" i="1" s="1"/>
  <c r="AO1573" i="1"/>
  <c r="AR1571" i="1"/>
  <c r="AS1571" i="1"/>
  <c r="AP1573" i="1" l="1"/>
  <c r="AQ1572" i="1" s="1"/>
  <c r="AO1574" i="1"/>
  <c r="AR1572" i="1"/>
  <c r="AS1572" i="1"/>
  <c r="AP1574" i="1" l="1"/>
  <c r="AQ1573" i="1" s="1"/>
  <c r="AO1575" i="1"/>
  <c r="AS1573" i="1"/>
  <c r="AR1573" i="1"/>
  <c r="AP1575" i="1" l="1"/>
  <c r="AQ1574" i="1" s="1"/>
  <c r="AO1576" i="1"/>
  <c r="AS1574" i="1"/>
  <c r="AR1574" i="1"/>
  <c r="AP1576" i="1" l="1"/>
  <c r="AQ1575" i="1" s="1"/>
  <c r="AO1577" i="1"/>
  <c r="AR1575" i="1"/>
  <c r="AS1575" i="1"/>
  <c r="AP1577" i="1" l="1"/>
  <c r="AQ1576" i="1" s="1"/>
  <c r="AO1578" i="1"/>
  <c r="AS1576" i="1"/>
  <c r="AR1576" i="1"/>
  <c r="AP1578" i="1" l="1"/>
  <c r="AQ1577" i="1" s="1"/>
  <c r="AO1579" i="1"/>
  <c r="AR1577" i="1"/>
  <c r="AS1577" i="1"/>
  <c r="AP1579" i="1" l="1"/>
  <c r="AQ1578" i="1" s="1"/>
  <c r="AO1580" i="1"/>
  <c r="AR1578" i="1"/>
  <c r="AS1578" i="1"/>
  <c r="AP1580" i="1" l="1"/>
  <c r="AQ1579" i="1" s="1"/>
  <c r="AO1581" i="1"/>
  <c r="AS1579" i="1"/>
  <c r="AR1579" i="1"/>
  <c r="AP1581" i="1" l="1"/>
  <c r="AQ1580" i="1" s="1"/>
  <c r="AO1582" i="1"/>
  <c r="AS1580" i="1"/>
  <c r="AR1580" i="1"/>
  <c r="AP1582" i="1" l="1"/>
  <c r="AQ1581" i="1" s="1"/>
  <c r="AO1583" i="1"/>
  <c r="AR1581" i="1"/>
  <c r="AS1581" i="1"/>
  <c r="AP1583" i="1" l="1"/>
  <c r="AQ1582" i="1" s="1"/>
  <c r="AO1584" i="1"/>
  <c r="AS1582" i="1"/>
  <c r="AR1582" i="1"/>
  <c r="AP1584" i="1" l="1"/>
  <c r="AQ1583" i="1" s="1"/>
  <c r="AO1585" i="1"/>
  <c r="AS1583" i="1"/>
  <c r="AR1583" i="1"/>
  <c r="AP1585" i="1" l="1"/>
  <c r="AQ1584" i="1" s="1"/>
  <c r="AO1586" i="1"/>
  <c r="AR1584" i="1"/>
  <c r="AS1584" i="1"/>
  <c r="AP1586" i="1" l="1"/>
  <c r="AQ1585" i="1" s="1"/>
  <c r="AO1587" i="1"/>
  <c r="AS1585" i="1"/>
  <c r="AR1585" i="1"/>
  <c r="AP1587" i="1" l="1"/>
  <c r="AQ1586" i="1" s="1"/>
  <c r="AO1588" i="1"/>
  <c r="AS1586" i="1"/>
  <c r="AR1586" i="1"/>
  <c r="AP1588" i="1" l="1"/>
  <c r="AQ1587" i="1" s="1"/>
  <c r="AO1589" i="1"/>
  <c r="AR1587" i="1"/>
  <c r="AS1587" i="1"/>
  <c r="AP1589" i="1" l="1"/>
  <c r="AQ1588" i="1" s="1"/>
  <c r="AO1590" i="1"/>
  <c r="AS1588" i="1"/>
  <c r="AR1588" i="1"/>
  <c r="AP1590" i="1" l="1"/>
  <c r="AQ1589" i="1" s="1"/>
  <c r="AO1591" i="1"/>
  <c r="AS1589" i="1"/>
  <c r="AR1589" i="1"/>
  <c r="AP1591" i="1" l="1"/>
  <c r="AQ1590" i="1" s="1"/>
  <c r="AO1592" i="1"/>
  <c r="AR1590" i="1"/>
  <c r="AS1590" i="1"/>
  <c r="AP1592" i="1" l="1"/>
  <c r="AQ1591" i="1" s="1"/>
  <c r="AO1593" i="1"/>
  <c r="AR1591" i="1"/>
  <c r="AS1591" i="1"/>
  <c r="AP1593" i="1" l="1"/>
  <c r="AQ1592" i="1" s="1"/>
  <c r="AO1594" i="1"/>
  <c r="AS1592" i="1"/>
  <c r="AR1592" i="1"/>
  <c r="AP1594" i="1" l="1"/>
  <c r="AQ1593" i="1" s="1"/>
  <c r="AO1595" i="1"/>
  <c r="AR1593" i="1"/>
  <c r="AS1593" i="1"/>
  <c r="AP1595" i="1" l="1"/>
  <c r="AQ1594" i="1" s="1"/>
  <c r="AO1596" i="1"/>
  <c r="AS1594" i="1"/>
  <c r="AR1594" i="1"/>
  <c r="AP1596" i="1" l="1"/>
  <c r="AQ1595" i="1" s="1"/>
  <c r="AO1597" i="1"/>
  <c r="AS1595" i="1"/>
  <c r="AR1595" i="1"/>
  <c r="AP1597" i="1" l="1"/>
  <c r="AQ1596" i="1" s="1"/>
  <c r="AO1598" i="1"/>
  <c r="AS1596" i="1"/>
  <c r="AR1596" i="1"/>
  <c r="AP1598" i="1" l="1"/>
  <c r="AQ1597" i="1" s="1"/>
  <c r="AO1599" i="1"/>
  <c r="AR1597" i="1"/>
  <c r="AS1597" i="1"/>
  <c r="AP1599" i="1" l="1"/>
  <c r="AQ1598" i="1" s="1"/>
  <c r="AO1600" i="1"/>
  <c r="AR1598" i="1"/>
  <c r="AS1598" i="1"/>
  <c r="AP1600" i="1" l="1"/>
  <c r="AQ1599" i="1" s="1"/>
  <c r="AO1601" i="1"/>
  <c r="AS1599" i="1"/>
  <c r="AR1599" i="1"/>
  <c r="AP1601" i="1" l="1"/>
  <c r="AQ1600" i="1" s="1"/>
  <c r="AO1602" i="1"/>
  <c r="AS1600" i="1"/>
  <c r="AR1600" i="1"/>
  <c r="AP1602" i="1" l="1"/>
  <c r="AQ1601" i="1" s="1"/>
  <c r="AO1603" i="1"/>
  <c r="AR1601" i="1"/>
  <c r="AS1601" i="1"/>
  <c r="AP1603" i="1" l="1"/>
  <c r="AQ1602" i="1" s="1"/>
  <c r="AO1604" i="1"/>
  <c r="AS1602" i="1"/>
  <c r="AR1602" i="1"/>
  <c r="AP1604" i="1" l="1"/>
  <c r="AQ1603" i="1" s="1"/>
  <c r="AO1605" i="1"/>
  <c r="AR1603" i="1"/>
  <c r="AS1603" i="1"/>
  <c r="AP1605" i="1" l="1"/>
  <c r="AQ1604" i="1" s="1"/>
  <c r="AO1606" i="1"/>
  <c r="AR1604" i="1"/>
  <c r="AS1604" i="1"/>
  <c r="AP1606" i="1" l="1"/>
  <c r="AQ1605" i="1" s="1"/>
  <c r="AO1607" i="1"/>
  <c r="AR1605" i="1"/>
  <c r="AS1605" i="1"/>
  <c r="AP1607" i="1" l="1"/>
  <c r="AQ1606" i="1" s="1"/>
  <c r="AO1608" i="1"/>
  <c r="AR1606" i="1"/>
  <c r="AS1606" i="1"/>
  <c r="AP1608" i="1" l="1"/>
  <c r="AQ1607" i="1" s="1"/>
  <c r="AO1609" i="1"/>
  <c r="AR1607" i="1"/>
  <c r="AS1607" i="1"/>
  <c r="AP1609" i="1" l="1"/>
  <c r="AQ1608" i="1" s="1"/>
  <c r="AO1610" i="1"/>
  <c r="AS1608" i="1"/>
  <c r="AR1608" i="1"/>
  <c r="AP1610" i="1" l="1"/>
  <c r="AQ1609" i="1" s="1"/>
  <c r="AO1611" i="1"/>
  <c r="AR1609" i="1"/>
  <c r="AS1609" i="1"/>
  <c r="AP1611" i="1" l="1"/>
  <c r="AQ1610" i="1" s="1"/>
  <c r="AO1612" i="1"/>
  <c r="AR1610" i="1"/>
  <c r="AS1610" i="1"/>
  <c r="AP1612" i="1" l="1"/>
  <c r="AQ1611" i="1" s="1"/>
  <c r="AO1613" i="1"/>
  <c r="AS1611" i="1"/>
  <c r="AR1611" i="1"/>
  <c r="AP1613" i="1" l="1"/>
  <c r="AQ1612" i="1" s="1"/>
  <c r="AO1614" i="1"/>
  <c r="AR1612" i="1"/>
  <c r="AS1612" i="1"/>
  <c r="AP1614" i="1" l="1"/>
  <c r="AQ1613" i="1" s="1"/>
  <c r="AO1615" i="1"/>
  <c r="AS1613" i="1"/>
  <c r="AR1613" i="1"/>
  <c r="AP1615" i="1" l="1"/>
  <c r="AQ1614" i="1" s="1"/>
  <c r="AO1616" i="1"/>
  <c r="AR1614" i="1"/>
  <c r="AS1614" i="1"/>
  <c r="AP1616" i="1" l="1"/>
  <c r="AQ1615" i="1" s="1"/>
  <c r="AO1617" i="1"/>
  <c r="AR1615" i="1"/>
  <c r="AS1615" i="1"/>
  <c r="AP1617" i="1" l="1"/>
  <c r="AO1618" i="1"/>
  <c r="AR1616" i="1"/>
  <c r="AS1616" i="1"/>
  <c r="AQ1616" i="1"/>
  <c r="AP1618" i="1" l="1"/>
  <c r="AQ1617" i="1" s="1"/>
  <c r="AO1619" i="1"/>
  <c r="AS1617" i="1"/>
  <c r="AR1617" i="1"/>
  <c r="AP1619" i="1" l="1"/>
  <c r="AQ1618" i="1" s="1"/>
  <c r="AO1620" i="1"/>
  <c r="AR1618" i="1"/>
  <c r="AS1618" i="1"/>
  <c r="AP1620" i="1" l="1"/>
  <c r="AQ1619" i="1" s="1"/>
  <c r="AO1621" i="1"/>
  <c r="AS1619" i="1"/>
  <c r="AR1619" i="1"/>
  <c r="AP1621" i="1" l="1"/>
  <c r="AQ1620" i="1" s="1"/>
  <c r="AO1622" i="1"/>
  <c r="AR1620" i="1"/>
  <c r="AS1620" i="1"/>
  <c r="AP1622" i="1" l="1"/>
  <c r="AQ1621" i="1" s="1"/>
  <c r="AO1623" i="1"/>
  <c r="AS1621" i="1"/>
  <c r="AR1621" i="1"/>
  <c r="AP1623" i="1" l="1"/>
  <c r="AQ1622" i="1" s="1"/>
  <c r="AO1624" i="1"/>
  <c r="AR1622" i="1"/>
  <c r="AS1622" i="1"/>
  <c r="AP1624" i="1" l="1"/>
  <c r="AQ1623" i="1" s="1"/>
  <c r="AO1625" i="1"/>
  <c r="AS1623" i="1"/>
  <c r="AR1623" i="1"/>
  <c r="AP1625" i="1" l="1"/>
  <c r="AQ1624" i="1" s="1"/>
  <c r="AO1626" i="1"/>
  <c r="AS1624" i="1"/>
  <c r="AR1624" i="1"/>
  <c r="AP1626" i="1" l="1"/>
  <c r="AQ1625" i="1" s="1"/>
  <c r="AO1627" i="1"/>
  <c r="AS1625" i="1"/>
  <c r="AR1625" i="1"/>
  <c r="AP1627" i="1" l="1"/>
  <c r="AQ1626" i="1" s="1"/>
  <c r="AO1628" i="1"/>
  <c r="AR1626" i="1"/>
  <c r="AS1626" i="1"/>
  <c r="AP1628" i="1" l="1"/>
  <c r="AQ1627" i="1" s="1"/>
  <c r="AO1629" i="1"/>
  <c r="AR1627" i="1"/>
  <c r="AS1627" i="1"/>
  <c r="AP1629" i="1" l="1"/>
  <c r="AQ1628" i="1" s="1"/>
  <c r="AO1630" i="1"/>
  <c r="AR1628" i="1"/>
  <c r="AS1628" i="1"/>
  <c r="AP1630" i="1" l="1"/>
  <c r="AQ1629" i="1" s="1"/>
  <c r="AO1631" i="1"/>
  <c r="AR1629" i="1"/>
  <c r="AS1629" i="1"/>
  <c r="AP1631" i="1" l="1"/>
  <c r="AQ1630" i="1" s="1"/>
  <c r="AO1632" i="1"/>
  <c r="AR1630" i="1"/>
  <c r="AS1630" i="1"/>
  <c r="AP1632" i="1" l="1"/>
  <c r="AQ1631" i="1" s="1"/>
  <c r="AO1633" i="1"/>
  <c r="AR1631" i="1"/>
  <c r="AS1631" i="1"/>
  <c r="AP1633" i="1" l="1"/>
  <c r="AQ1632" i="1" s="1"/>
  <c r="AO1634" i="1"/>
  <c r="AS1632" i="1"/>
  <c r="AR1632" i="1"/>
  <c r="AP1634" i="1" l="1"/>
  <c r="AQ1633" i="1" s="1"/>
  <c r="AO1635" i="1"/>
  <c r="AS1633" i="1"/>
  <c r="AR1633" i="1"/>
  <c r="AP1635" i="1" l="1"/>
  <c r="AQ1634" i="1" s="1"/>
  <c r="AO1636" i="1"/>
  <c r="AR1634" i="1"/>
  <c r="AS1634" i="1"/>
  <c r="AP1636" i="1" l="1"/>
  <c r="AQ1635" i="1" s="1"/>
  <c r="AO1637" i="1"/>
  <c r="AS1635" i="1"/>
  <c r="AR1635" i="1"/>
  <c r="AP1637" i="1" l="1"/>
  <c r="AQ1636" i="1" s="1"/>
  <c r="AO1638" i="1"/>
  <c r="AR1636" i="1"/>
  <c r="AS1636" i="1"/>
  <c r="AP1638" i="1" l="1"/>
  <c r="AQ1637" i="1" s="1"/>
  <c r="AO1639" i="1"/>
  <c r="AS1637" i="1"/>
  <c r="AR1637" i="1"/>
  <c r="AP1639" i="1" l="1"/>
  <c r="AQ1638" i="1" s="1"/>
  <c r="AO1640" i="1"/>
  <c r="AS1638" i="1"/>
  <c r="AR1638" i="1"/>
  <c r="AP1640" i="1" l="1"/>
  <c r="AQ1639" i="1" s="1"/>
  <c r="AO1641" i="1"/>
  <c r="AR1639" i="1"/>
  <c r="AS1639" i="1"/>
  <c r="AP1641" i="1" l="1"/>
  <c r="AQ1640" i="1" s="1"/>
  <c r="AO1642" i="1"/>
  <c r="AR1640" i="1"/>
  <c r="AS1640" i="1"/>
  <c r="AP1642" i="1" l="1"/>
  <c r="AQ1641" i="1" s="1"/>
  <c r="AO1643" i="1"/>
  <c r="AR1641" i="1"/>
  <c r="AS1641" i="1"/>
  <c r="AP1643" i="1" l="1"/>
  <c r="AQ1642" i="1" s="1"/>
  <c r="AO1644" i="1"/>
  <c r="AS1642" i="1"/>
  <c r="AR1642" i="1"/>
  <c r="AP1644" i="1" l="1"/>
  <c r="AQ1643" i="1" s="1"/>
  <c r="AO1645" i="1"/>
  <c r="AS1643" i="1"/>
  <c r="AR1643" i="1"/>
  <c r="AP1645" i="1" l="1"/>
  <c r="AQ1644" i="1" s="1"/>
  <c r="AO1646" i="1"/>
  <c r="AS1644" i="1"/>
  <c r="AR1644" i="1"/>
  <c r="AP1646" i="1" l="1"/>
  <c r="AQ1645" i="1" s="1"/>
  <c r="AO1647" i="1"/>
  <c r="AS1645" i="1"/>
  <c r="AR1645" i="1"/>
  <c r="AP1647" i="1" l="1"/>
  <c r="AQ1646" i="1" s="1"/>
  <c r="AO1648" i="1"/>
  <c r="AR1646" i="1"/>
  <c r="AS1646" i="1"/>
  <c r="AP1648" i="1" l="1"/>
  <c r="AQ1647" i="1" s="1"/>
  <c r="AO1649" i="1"/>
  <c r="AR1647" i="1"/>
  <c r="AS1647" i="1"/>
  <c r="AP1649" i="1" l="1"/>
  <c r="AQ1648" i="1" s="1"/>
  <c r="AO1650" i="1"/>
  <c r="AR1648" i="1"/>
  <c r="AS1648" i="1"/>
  <c r="AP1650" i="1" l="1"/>
  <c r="AQ1649" i="1" s="1"/>
  <c r="AO1651" i="1"/>
  <c r="AR1649" i="1"/>
  <c r="AS1649" i="1"/>
  <c r="AP1651" i="1" l="1"/>
  <c r="AQ1650" i="1" s="1"/>
  <c r="AO1652" i="1"/>
  <c r="AR1650" i="1"/>
  <c r="AS1650" i="1"/>
  <c r="AP1652" i="1" l="1"/>
  <c r="AQ1651" i="1" s="1"/>
  <c r="AO1653" i="1"/>
  <c r="AS1651" i="1"/>
  <c r="AR1651" i="1"/>
  <c r="AP1653" i="1" l="1"/>
  <c r="AQ1652" i="1" s="1"/>
  <c r="AO1654" i="1"/>
  <c r="AS1652" i="1"/>
  <c r="AR1652" i="1"/>
  <c r="AP1654" i="1" l="1"/>
  <c r="AQ1653" i="1" s="1"/>
  <c r="AO1655" i="1"/>
  <c r="AR1653" i="1"/>
  <c r="AS1653" i="1"/>
  <c r="AP1655" i="1" l="1"/>
  <c r="AQ1654" i="1" s="1"/>
  <c r="AO1656" i="1"/>
  <c r="AR1654" i="1"/>
  <c r="AS1654" i="1"/>
  <c r="AP1656" i="1" l="1"/>
  <c r="AQ1655" i="1" s="1"/>
  <c r="AO1657" i="1"/>
  <c r="AR1655" i="1"/>
  <c r="AS1655" i="1"/>
  <c r="AP1657" i="1" l="1"/>
  <c r="AQ1656" i="1" s="1"/>
  <c r="AO1658" i="1"/>
  <c r="AS1656" i="1"/>
  <c r="AR1656" i="1"/>
  <c r="AP1658" i="1" l="1"/>
  <c r="AQ1657" i="1" s="1"/>
  <c r="AO1659" i="1"/>
  <c r="AR1657" i="1"/>
  <c r="AS1657" i="1"/>
  <c r="AP1659" i="1" l="1"/>
  <c r="AQ1658" i="1" s="1"/>
  <c r="AO1660" i="1"/>
  <c r="AR1658" i="1"/>
  <c r="AS1658" i="1"/>
  <c r="AP1660" i="1" l="1"/>
  <c r="AQ1659" i="1" s="1"/>
  <c r="AO1661" i="1"/>
  <c r="AR1659" i="1"/>
  <c r="AS1659" i="1"/>
  <c r="AP1661" i="1" l="1"/>
  <c r="AQ1660" i="1" s="1"/>
  <c r="AO1662" i="1"/>
  <c r="AS1660" i="1"/>
  <c r="AR1660" i="1"/>
  <c r="AP1662" i="1" l="1"/>
  <c r="AQ1661" i="1" s="1"/>
  <c r="AO1663" i="1"/>
  <c r="AS1661" i="1"/>
  <c r="AR1661" i="1"/>
  <c r="AP1663" i="1" l="1"/>
  <c r="AQ1662" i="1" s="1"/>
  <c r="AO1664" i="1"/>
  <c r="AS1662" i="1"/>
  <c r="AR1662" i="1"/>
  <c r="AP1664" i="1" l="1"/>
  <c r="AQ1663" i="1" s="1"/>
  <c r="AO1665" i="1"/>
  <c r="AR1663" i="1"/>
  <c r="AS1663" i="1"/>
  <c r="AP1665" i="1" l="1"/>
  <c r="AQ1664" i="1" s="1"/>
  <c r="AO1666" i="1"/>
  <c r="AR1664" i="1"/>
  <c r="AS1664" i="1"/>
  <c r="AP1666" i="1" l="1"/>
  <c r="AQ1665" i="1" s="1"/>
  <c r="AO1667" i="1"/>
  <c r="AR1665" i="1"/>
  <c r="AS1665" i="1"/>
  <c r="AP1667" i="1" l="1"/>
  <c r="AQ1666" i="1" s="1"/>
  <c r="AO1668" i="1"/>
  <c r="AS1666" i="1"/>
  <c r="AR1666" i="1"/>
  <c r="AP1668" i="1" l="1"/>
  <c r="AQ1667" i="1" s="1"/>
  <c r="AO1669" i="1"/>
  <c r="AS1667" i="1"/>
  <c r="AR1667" i="1"/>
  <c r="AP1669" i="1" l="1"/>
  <c r="AQ1668" i="1" s="1"/>
  <c r="AO1670" i="1"/>
  <c r="AS1668" i="1"/>
  <c r="AR1668" i="1"/>
  <c r="AP1670" i="1" l="1"/>
  <c r="AQ1669" i="1" s="1"/>
  <c r="AO1671" i="1"/>
  <c r="AR1669" i="1"/>
  <c r="AS1669" i="1"/>
  <c r="AP1671" i="1" l="1"/>
  <c r="AQ1670" i="1" s="1"/>
  <c r="AO1672" i="1"/>
  <c r="AR1670" i="1"/>
  <c r="AS1670" i="1"/>
  <c r="AP1672" i="1" l="1"/>
  <c r="AQ1671" i="1" s="1"/>
  <c r="AO1673" i="1"/>
  <c r="AR1671" i="1"/>
  <c r="AS1671" i="1"/>
  <c r="AP1673" i="1" l="1"/>
  <c r="AQ1672" i="1" s="1"/>
  <c r="AO1674" i="1"/>
  <c r="AS1672" i="1"/>
  <c r="AR1672" i="1"/>
  <c r="AP1674" i="1" l="1"/>
  <c r="AQ1673" i="1" s="1"/>
  <c r="AO1675" i="1"/>
  <c r="AR1673" i="1"/>
  <c r="AS1673" i="1"/>
  <c r="AP1675" i="1" l="1"/>
  <c r="AQ1674" i="1" s="1"/>
  <c r="AO1676" i="1"/>
  <c r="AR1674" i="1"/>
  <c r="AS1674" i="1"/>
  <c r="AP1676" i="1" l="1"/>
  <c r="AQ1675" i="1" s="1"/>
  <c r="AO1677" i="1"/>
  <c r="AR1675" i="1"/>
  <c r="AS1675" i="1"/>
  <c r="AP1677" i="1" l="1"/>
  <c r="AQ1676" i="1" s="1"/>
  <c r="AO1678" i="1"/>
  <c r="AS1676" i="1"/>
  <c r="AR1676" i="1"/>
  <c r="AP1678" i="1" l="1"/>
  <c r="AQ1677" i="1" s="1"/>
  <c r="AO1679" i="1"/>
  <c r="AS1677" i="1"/>
  <c r="AR1677" i="1"/>
  <c r="AP1679" i="1" l="1"/>
  <c r="AQ1678" i="1" s="1"/>
  <c r="AO1680" i="1"/>
  <c r="AR1678" i="1"/>
  <c r="AS1678" i="1"/>
  <c r="AP1680" i="1" l="1"/>
  <c r="AQ1679" i="1" s="1"/>
  <c r="AO1681" i="1"/>
  <c r="AS1679" i="1"/>
  <c r="AR1679" i="1"/>
  <c r="AP1681" i="1" l="1"/>
  <c r="AQ1680" i="1" s="1"/>
  <c r="AO1682" i="1"/>
  <c r="AS1680" i="1"/>
  <c r="AR1680" i="1"/>
  <c r="AP1682" i="1" l="1"/>
  <c r="AQ1681" i="1" s="1"/>
  <c r="AO1683" i="1"/>
  <c r="AR1681" i="1"/>
  <c r="AS1681" i="1"/>
  <c r="AP1683" i="1" l="1"/>
  <c r="AQ1682" i="1" s="1"/>
  <c r="AO1684" i="1"/>
  <c r="AR1682" i="1"/>
  <c r="AS1682" i="1"/>
  <c r="AP1684" i="1" l="1"/>
  <c r="AQ1683" i="1" s="1"/>
  <c r="AO1685" i="1"/>
  <c r="AS1683" i="1"/>
  <c r="AR1683" i="1"/>
  <c r="AP1685" i="1" l="1"/>
  <c r="AQ1684" i="1" s="1"/>
  <c r="AO1686" i="1"/>
  <c r="AS1684" i="1"/>
  <c r="AR1684" i="1"/>
  <c r="AP1686" i="1" l="1"/>
  <c r="AQ1685" i="1" s="1"/>
  <c r="AO1687" i="1"/>
  <c r="AR1685" i="1"/>
  <c r="AS1685" i="1"/>
  <c r="AP1687" i="1" l="1"/>
  <c r="AQ1686" i="1" s="1"/>
  <c r="AO1688" i="1"/>
  <c r="AS1686" i="1"/>
  <c r="AR1686" i="1"/>
  <c r="AP1688" i="1" l="1"/>
  <c r="AQ1687" i="1" s="1"/>
  <c r="AO1689" i="1"/>
  <c r="AR1687" i="1"/>
  <c r="AS1687" i="1"/>
  <c r="AP1689" i="1" l="1"/>
  <c r="AQ1688" i="1" s="1"/>
  <c r="AO1690" i="1"/>
  <c r="AS1688" i="1"/>
  <c r="AR1688" i="1"/>
  <c r="AP1690" i="1" l="1"/>
  <c r="AQ1689" i="1" s="1"/>
  <c r="AO1691" i="1"/>
  <c r="AR1689" i="1"/>
  <c r="AS1689" i="1"/>
  <c r="AP1691" i="1" l="1"/>
  <c r="AQ1690" i="1" s="1"/>
  <c r="AO1692" i="1"/>
  <c r="AR1690" i="1"/>
  <c r="AS1690" i="1"/>
  <c r="AP1692" i="1" l="1"/>
  <c r="AQ1691" i="1" s="1"/>
  <c r="AO1693" i="1"/>
  <c r="AR1691" i="1"/>
  <c r="AS1691" i="1"/>
  <c r="AP1693" i="1" l="1"/>
  <c r="AQ1692" i="1" s="1"/>
  <c r="AO1694" i="1"/>
  <c r="AR1692" i="1"/>
  <c r="AS1692" i="1"/>
  <c r="AP1694" i="1" l="1"/>
  <c r="AQ1693" i="1" s="1"/>
  <c r="AO1695" i="1"/>
  <c r="AR1693" i="1"/>
  <c r="AS1693" i="1"/>
  <c r="AP1695" i="1" l="1"/>
  <c r="AQ1694" i="1" s="1"/>
  <c r="AO1696" i="1"/>
  <c r="AS1694" i="1"/>
  <c r="AR1694" i="1"/>
  <c r="AP1696" i="1" l="1"/>
  <c r="AQ1695" i="1" s="1"/>
  <c r="AO1697" i="1"/>
  <c r="AR1695" i="1"/>
  <c r="AS1695" i="1"/>
  <c r="AP1697" i="1" l="1"/>
  <c r="AQ1696" i="1" s="1"/>
  <c r="AO1698" i="1"/>
  <c r="AS1696" i="1"/>
  <c r="AR1696" i="1"/>
  <c r="AP1698" i="1" l="1"/>
  <c r="AQ1697" i="1" s="1"/>
  <c r="AO1699" i="1"/>
  <c r="AS1697" i="1"/>
  <c r="AR1697" i="1"/>
  <c r="AP1699" i="1" l="1"/>
  <c r="AQ1698" i="1" s="1"/>
  <c r="AO1700" i="1"/>
  <c r="AS1698" i="1"/>
  <c r="AR1698" i="1"/>
  <c r="AP1700" i="1" l="1"/>
  <c r="AQ1699" i="1" s="1"/>
  <c r="AO1701" i="1"/>
  <c r="AS1699" i="1"/>
  <c r="AR1699" i="1"/>
  <c r="AP1701" i="1" l="1"/>
  <c r="AQ1700" i="1" s="1"/>
  <c r="AO1702" i="1"/>
  <c r="AS1700" i="1"/>
  <c r="AR1700" i="1"/>
  <c r="AP1702" i="1" l="1"/>
  <c r="AQ1701" i="1" s="1"/>
  <c r="AO1703" i="1"/>
  <c r="AS1701" i="1"/>
  <c r="AR1701" i="1"/>
  <c r="AP1703" i="1" l="1"/>
  <c r="AQ1702" i="1" s="1"/>
  <c r="AO1704" i="1"/>
  <c r="AS1702" i="1"/>
  <c r="AR1702" i="1"/>
  <c r="AP1704" i="1" l="1"/>
  <c r="AQ1703" i="1" s="1"/>
  <c r="AO1705" i="1"/>
  <c r="AS1703" i="1"/>
  <c r="AR1703" i="1"/>
  <c r="AP1705" i="1" l="1"/>
  <c r="AQ1704" i="1" s="1"/>
  <c r="AO1706" i="1"/>
  <c r="AS1704" i="1"/>
  <c r="AR1704" i="1"/>
  <c r="AP1706" i="1" l="1"/>
  <c r="AQ1705" i="1" s="1"/>
  <c r="AO1707" i="1"/>
  <c r="AR1705" i="1"/>
  <c r="AS1705" i="1"/>
  <c r="AP1707" i="1" l="1"/>
  <c r="AQ1706" i="1" s="1"/>
  <c r="AO1708" i="1"/>
  <c r="AS1706" i="1"/>
  <c r="AR1706" i="1"/>
  <c r="AP1708" i="1" l="1"/>
  <c r="AQ1707" i="1" s="1"/>
  <c r="AO1709" i="1"/>
  <c r="AS1707" i="1"/>
  <c r="AR1707" i="1"/>
  <c r="AP1709" i="1" l="1"/>
  <c r="AQ1708" i="1" s="1"/>
  <c r="AO1710" i="1"/>
  <c r="AR1708" i="1"/>
  <c r="AS1708" i="1"/>
  <c r="AP1710" i="1" l="1"/>
  <c r="AQ1709" i="1" s="1"/>
  <c r="AO1711" i="1"/>
  <c r="AS1709" i="1"/>
  <c r="AR1709" i="1"/>
  <c r="AP1711" i="1" l="1"/>
  <c r="AQ1710" i="1" s="1"/>
  <c r="AO1712" i="1"/>
  <c r="AS1710" i="1"/>
  <c r="AR1710" i="1"/>
  <c r="AP1712" i="1" l="1"/>
  <c r="AQ1711" i="1" s="1"/>
  <c r="AO1713" i="1"/>
  <c r="AR1711" i="1"/>
  <c r="AS1711" i="1"/>
  <c r="AP1713" i="1" l="1"/>
  <c r="AQ1712" i="1" s="1"/>
  <c r="AO1714" i="1"/>
  <c r="AR1712" i="1"/>
  <c r="AS1712" i="1"/>
  <c r="AP1714" i="1" l="1"/>
  <c r="AQ1713" i="1" s="1"/>
  <c r="AO1715" i="1"/>
  <c r="AS1713" i="1"/>
  <c r="AR1713" i="1"/>
  <c r="AP1715" i="1" l="1"/>
  <c r="AQ1714" i="1" s="1"/>
  <c r="AO1716" i="1"/>
  <c r="AR1714" i="1"/>
  <c r="AS1714" i="1"/>
  <c r="AP1716" i="1" l="1"/>
  <c r="AQ1715" i="1" s="1"/>
  <c r="AO1717" i="1"/>
  <c r="AS1715" i="1"/>
  <c r="AR1715" i="1"/>
  <c r="AP1717" i="1" l="1"/>
  <c r="AQ1716" i="1" s="1"/>
  <c r="AO1718" i="1"/>
  <c r="AR1716" i="1"/>
  <c r="AS1716" i="1"/>
  <c r="AP1718" i="1" l="1"/>
  <c r="AQ1717" i="1" s="1"/>
  <c r="AO1719" i="1"/>
  <c r="AS1717" i="1"/>
  <c r="AR1717" i="1"/>
  <c r="AP1719" i="1" l="1"/>
  <c r="AQ1718" i="1" s="1"/>
  <c r="AO1720" i="1"/>
  <c r="AR1718" i="1"/>
  <c r="AS1718" i="1"/>
  <c r="AP1720" i="1" l="1"/>
  <c r="AQ1719" i="1" s="1"/>
  <c r="AO1721" i="1"/>
  <c r="AS1719" i="1"/>
  <c r="AR1719" i="1"/>
  <c r="AP1721" i="1" l="1"/>
  <c r="AQ1720" i="1" s="1"/>
  <c r="AO1722" i="1"/>
  <c r="AS1720" i="1"/>
  <c r="AR1720" i="1"/>
  <c r="AP1722" i="1" l="1"/>
  <c r="AQ1721" i="1" s="1"/>
  <c r="AO1723" i="1"/>
  <c r="AR1721" i="1"/>
  <c r="AS1721" i="1"/>
  <c r="AP1723" i="1" l="1"/>
  <c r="AQ1722" i="1" s="1"/>
  <c r="AO1724" i="1"/>
  <c r="AR1722" i="1"/>
  <c r="AS1722" i="1"/>
  <c r="AP1724" i="1" l="1"/>
  <c r="AQ1723" i="1" s="1"/>
  <c r="AO1725" i="1"/>
  <c r="AS1723" i="1"/>
  <c r="AR1723" i="1"/>
  <c r="AP1725" i="1" l="1"/>
  <c r="AQ1724" i="1" s="1"/>
  <c r="AO1726" i="1"/>
  <c r="AS1724" i="1"/>
  <c r="AR1724" i="1"/>
  <c r="AP1726" i="1" l="1"/>
  <c r="AQ1725" i="1" s="1"/>
  <c r="AO1727" i="1"/>
  <c r="AS1725" i="1"/>
  <c r="AR1725" i="1"/>
  <c r="AP1727" i="1" l="1"/>
  <c r="AQ1726" i="1" s="1"/>
  <c r="AO1728" i="1"/>
  <c r="AS1726" i="1"/>
  <c r="AR1726" i="1"/>
  <c r="AP1728" i="1" l="1"/>
  <c r="AQ1727" i="1" s="1"/>
  <c r="AO1729" i="1"/>
  <c r="AR1727" i="1"/>
  <c r="AS1727" i="1"/>
  <c r="AP1729" i="1" l="1"/>
  <c r="AQ1728" i="1" s="1"/>
  <c r="AO1730" i="1"/>
  <c r="AR1728" i="1"/>
  <c r="AS1728" i="1"/>
  <c r="AP1730" i="1" l="1"/>
  <c r="AQ1729" i="1" s="1"/>
  <c r="AO1731" i="1"/>
  <c r="AS1729" i="1"/>
  <c r="AR1729" i="1"/>
  <c r="AP1731" i="1" l="1"/>
  <c r="AQ1730" i="1" s="1"/>
  <c r="AO1732" i="1"/>
  <c r="AS1730" i="1"/>
  <c r="AR1730" i="1"/>
  <c r="AP1732" i="1" l="1"/>
  <c r="AQ1731" i="1" s="1"/>
  <c r="AO1733" i="1"/>
  <c r="AS1731" i="1"/>
  <c r="AR1731" i="1"/>
  <c r="AP1733" i="1" l="1"/>
  <c r="AQ1732" i="1" s="1"/>
  <c r="AO1734" i="1"/>
  <c r="AR1732" i="1"/>
  <c r="AS1732" i="1"/>
  <c r="AP1734" i="1" l="1"/>
  <c r="AQ1733" i="1" s="1"/>
  <c r="AO1735" i="1"/>
  <c r="AS1733" i="1"/>
  <c r="AR1733" i="1"/>
  <c r="AP1735" i="1" l="1"/>
  <c r="AQ1734" i="1" s="1"/>
  <c r="AO1736" i="1"/>
  <c r="AR1734" i="1"/>
  <c r="AS1734" i="1"/>
  <c r="AP1736" i="1" l="1"/>
  <c r="AQ1735" i="1" s="1"/>
  <c r="AO1737" i="1"/>
  <c r="AR1735" i="1"/>
  <c r="AS1735" i="1"/>
  <c r="AP1737" i="1" l="1"/>
  <c r="AQ1736" i="1" s="1"/>
  <c r="AO1738" i="1"/>
  <c r="AR1736" i="1"/>
  <c r="AS1736" i="1"/>
  <c r="AP1738" i="1" l="1"/>
  <c r="AQ1737" i="1" s="1"/>
  <c r="AO1739" i="1"/>
  <c r="AR1737" i="1"/>
  <c r="AS1737" i="1"/>
  <c r="AP1739" i="1" l="1"/>
  <c r="AQ1738" i="1" s="1"/>
  <c r="AO1740" i="1"/>
  <c r="AR1738" i="1"/>
  <c r="AS1738" i="1"/>
  <c r="AP1740" i="1" l="1"/>
  <c r="AQ1739" i="1" s="1"/>
  <c r="AO1741" i="1"/>
  <c r="AS1739" i="1"/>
  <c r="AR1739" i="1"/>
  <c r="AP1741" i="1" l="1"/>
  <c r="AQ1740" i="1" s="1"/>
  <c r="AO1742" i="1"/>
  <c r="AS1740" i="1"/>
  <c r="AR1740" i="1"/>
  <c r="AP1742" i="1" l="1"/>
  <c r="AQ1741" i="1" s="1"/>
  <c r="AO1743" i="1"/>
  <c r="AR1741" i="1"/>
  <c r="AS1741" i="1"/>
  <c r="AP1743" i="1" l="1"/>
  <c r="AQ1742" i="1" s="1"/>
  <c r="AO1744" i="1"/>
  <c r="AS1742" i="1"/>
  <c r="AR1742" i="1"/>
  <c r="AP1744" i="1" l="1"/>
  <c r="AQ1743" i="1" s="1"/>
  <c r="AO1745" i="1"/>
  <c r="AR1743" i="1"/>
  <c r="AS1743" i="1"/>
  <c r="AP1745" i="1" l="1"/>
  <c r="AQ1744" i="1" s="1"/>
  <c r="AO1746" i="1"/>
  <c r="AS1744" i="1"/>
  <c r="AR1744" i="1"/>
  <c r="AP1746" i="1" l="1"/>
  <c r="AQ1745" i="1" s="1"/>
  <c r="AO1747" i="1"/>
  <c r="AR1745" i="1"/>
  <c r="AS1745" i="1"/>
  <c r="AP1747" i="1" l="1"/>
  <c r="AQ1746" i="1" s="1"/>
  <c r="AO1748" i="1"/>
  <c r="AS1746" i="1"/>
  <c r="AR1746" i="1"/>
  <c r="AP1748" i="1" l="1"/>
  <c r="AQ1747" i="1" s="1"/>
  <c r="AO1749" i="1"/>
  <c r="AR1747" i="1"/>
  <c r="AS1747" i="1"/>
  <c r="AP1749" i="1" l="1"/>
  <c r="AQ1748" i="1" s="1"/>
  <c r="AO1750" i="1"/>
  <c r="AR1748" i="1"/>
  <c r="AS1748" i="1"/>
  <c r="AP1750" i="1" l="1"/>
  <c r="AQ1749" i="1" s="1"/>
  <c r="AO1751" i="1"/>
  <c r="AR1749" i="1"/>
  <c r="AS1749" i="1"/>
  <c r="AP1751" i="1" l="1"/>
  <c r="AQ1750" i="1" s="1"/>
  <c r="AO1752" i="1"/>
  <c r="AS1750" i="1"/>
  <c r="AR1750" i="1"/>
  <c r="AP1752" i="1" l="1"/>
  <c r="AQ1751" i="1" s="1"/>
  <c r="AO1753" i="1"/>
  <c r="AS1751" i="1"/>
  <c r="AR1751" i="1"/>
  <c r="AP1753" i="1" l="1"/>
  <c r="AQ1752" i="1" s="1"/>
  <c r="AO1754" i="1"/>
  <c r="AS1752" i="1"/>
  <c r="AR1752" i="1"/>
  <c r="AP1754" i="1" l="1"/>
  <c r="AQ1753" i="1" s="1"/>
  <c r="AO1755" i="1"/>
  <c r="AS1753" i="1"/>
  <c r="AR1753" i="1"/>
  <c r="AP1755" i="1" l="1"/>
  <c r="AQ1754" i="1" s="1"/>
  <c r="AO1756" i="1"/>
  <c r="AR1754" i="1"/>
  <c r="AS1754" i="1"/>
  <c r="AP1756" i="1" l="1"/>
  <c r="AQ1755" i="1" s="1"/>
  <c r="AO1757" i="1"/>
  <c r="AS1755" i="1"/>
  <c r="AR1755" i="1"/>
  <c r="AP1757" i="1" l="1"/>
  <c r="AQ1756" i="1" s="1"/>
  <c r="AO1758" i="1"/>
  <c r="AR1756" i="1"/>
  <c r="AS1756" i="1"/>
  <c r="AP1758" i="1" l="1"/>
  <c r="AQ1757" i="1" s="1"/>
  <c r="AO1759" i="1"/>
  <c r="AR1757" i="1"/>
  <c r="AS1757" i="1"/>
  <c r="AP1759" i="1" l="1"/>
  <c r="AQ1758" i="1" s="1"/>
  <c r="AO1760" i="1"/>
  <c r="AS1758" i="1"/>
  <c r="AR1758" i="1"/>
  <c r="AP1760" i="1" l="1"/>
  <c r="AO1761" i="1"/>
  <c r="AR1759" i="1"/>
  <c r="AS1759" i="1"/>
  <c r="AQ1759" i="1"/>
  <c r="AP1761" i="1" l="1"/>
  <c r="AQ1760" i="1" s="1"/>
  <c r="AO1762" i="1"/>
  <c r="AS1760" i="1"/>
  <c r="AR1760" i="1"/>
  <c r="AP1762" i="1" l="1"/>
  <c r="AQ1761" i="1" s="1"/>
  <c r="AO1763" i="1"/>
  <c r="AS1761" i="1"/>
  <c r="AR1761" i="1"/>
  <c r="AP1763" i="1" l="1"/>
  <c r="AQ1762" i="1" s="1"/>
  <c r="AO1764" i="1"/>
  <c r="AR1762" i="1"/>
  <c r="AS1762" i="1"/>
  <c r="AP1764" i="1" l="1"/>
  <c r="AO1765" i="1"/>
  <c r="AS1763" i="1"/>
  <c r="AQ1763" i="1"/>
  <c r="AR1763" i="1"/>
  <c r="AP1765" i="1" l="1"/>
  <c r="AO1766" i="1"/>
  <c r="AS1764" i="1"/>
  <c r="AR1764" i="1"/>
  <c r="AQ1764" i="1"/>
  <c r="AP1766" i="1" l="1"/>
  <c r="AQ1765" i="1" s="1"/>
  <c r="AO1767" i="1"/>
  <c r="AR1765" i="1"/>
  <c r="AS1765" i="1"/>
  <c r="AP1767" i="1" l="1"/>
  <c r="AQ1766" i="1" s="1"/>
  <c r="AO1768" i="1"/>
  <c r="AS1766" i="1"/>
  <c r="AR1766" i="1"/>
  <c r="AP1768" i="1" l="1"/>
  <c r="AQ1767" i="1" s="1"/>
  <c r="AO1769" i="1"/>
  <c r="AS1767" i="1"/>
  <c r="AR1767" i="1"/>
  <c r="AP1769" i="1" l="1"/>
  <c r="AQ1768" i="1" s="1"/>
  <c r="AO1770" i="1"/>
  <c r="AR1768" i="1"/>
  <c r="AS1768" i="1"/>
  <c r="AP1770" i="1" l="1"/>
  <c r="AO1771" i="1"/>
  <c r="AS1769" i="1"/>
  <c r="AR1769" i="1"/>
  <c r="AQ1769" i="1"/>
  <c r="AP1771" i="1" l="1"/>
  <c r="AQ1770" i="1" s="1"/>
  <c r="AO1772" i="1"/>
  <c r="AS1770" i="1"/>
  <c r="AR1770" i="1"/>
  <c r="AP1772" i="1" l="1"/>
  <c r="AQ1771" i="1" s="1"/>
  <c r="AO1773" i="1"/>
  <c r="AR1771" i="1"/>
  <c r="AS1771" i="1"/>
  <c r="AP1773" i="1" l="1"/>
  <c r="AQ1772" i="1" s="1"/>
  <c r="AO1774" i="1"/>
  <c r="AS1772" i="1"/>
  <c r="AR1772" i="1"/>
  <c r="AP1774" i="1" l="1"/>
  <c r="AQ1773" i="1" s="1"/>
  <c r="AO1775" i="1"/>
  <c r="AS1773" i="1"/>
  <c r="AR1773" i="1"/>
  <c r="AP1775" i="1" l="1"/>
  <c r="AQ1774" i="1" s="1"/>
  <c r="AO1776" i="1"/>
  <c r="AR1774" i="1"/>
  <c r="AS1774" i="1"/>
  <c r="AP1776" i="1" l="1"/>
  <c r="AQ1775" i="1" s="1"/>
  <c r="AO1777" i="1"/>
  <c r="AS1775" i="1"/>
  <c r="AR1775" i="1"/>
  <c r="AP1777" i="1" l="1"/>
  <c r="AQ1776" i="1" s="1"/>
  <c r="AO1778" i="1"/>
  <c r="AR1776" i="1"/>
  <c r="AS1776" i="1"/>
  <c r="AP1778" i="1" l="1"/>
  <c r="AQ1777" i="1" s="1"/>
  <c r="AO1779" i="1"/>
  <c r="AR1777" i="1"/>
  <c r="AS1777" i="1"/>
  <c r="AP1779" i="1" l="1"/>
  <c r="AQ1778" i="1" s="1"/>
  <c r="AO1780" i="1"/>
  <c r="AR1778" i="1"/>
  <c r="AS1778" i="1"/>
  <c r="AP1780" i="1" l="1"/>
  <c r="AQ1779" i="1" s="1"/>
  <c r="AO1781" i="1"/>
  <c r="AR1779" i="1"/>
  <c r="AS1779" i="1"/>
  <c r="AP1781" i="1" l="1"/>
  <c r="AQ1780" i="1" s="1"/>
  <c r="AO1782" i="1"/>
  <c r="AR1780" i="1"/>
  <c r="AS1780" i="1"/>
  <c r="AP1782" i="1" l="1"/>
  <c r="AQ1781" i="1" s="1"/>
  <c r="AO1783" i="1"/>
  <c r="AS1781" i="1"/>
  <c r="AR1781" i="1"/>
  <c r="AP1783" i="1" l="1"/>
  <c r="AQ1782" i="1" s="1"/>
  <c r="AO1784" i="1"/>
  <c r="AR1782" i="1"/>
  <c r="AS1782" i="1"/>
  <c r="AP1784" i="1" l="1"/>
  <c r="AQ1783" i="1" s="1"/>
  <c r="AO1785" i="1"/>
  <c r="AS1783" i="1"/>
  <c r="AR1783" i="1"/>
  <c r="AP1785" i="1" l="1"/>
  <c r="AQ1784" i="1" s="1"/>
  <c r="AO1786" i="1"/>
  <c r="AS1784" i="1"/>
  <c r="AR1784" i="1"/>
  <c r="AP1786" i="1" l="1"/>
  <c r="AQ1785" i="1" s="1"/>
  <c r="AO1787" i="1"/>
  <c r="AS1785" i="1"/>
  <c r="AR1785" i="1"/>
  <c r="AP1787" i="1" l="1"/>
  <c r="AQ1786" i="1" s="1"/>
  <c r="AO1788" i="1"/>
  <c r="AS1786" i="1"/>
  <c r="AR1786" i="1"/>
  <c r="AP1788" i="1" l="1"/>
  <c r="AQ1787" i="1" s="1"/>
  <c r="AO1789" i="1"/>
  <c r="AR1787" i="1"/>
  <c r="AS1787" i="1"/>
  <c r="AP1789" i="1" l="1"/>
  <c r="AQ1788" i="1" s="1"/>
  <c r="AO1790" i="1"/>
  <c r="AS1788" i="1"/>
  <c r="AR1788" i="1"/>
  <c r="AP1790" i="1" l="1"/>
  <c r="AO1791" i="1"/>
  <c r="AS1789" i="1"/>
  <c r="AQ1789" i="1"/>
  <c r="AR1789" i="1"/>
  <c r="AP1791" i="1" l="1"/>
  <c r="AO1792" i="1"/>
  <c r="AS1790" i="1"/>
  <c r="AR1790" i="1"/>
  <c r="AQ1790" i="1"/>
  <c r="AP1792" i="1" l="1"/>
  <c r="AQ1791" i="1" s="1"/>
  <c r="AO1793" i="1"/>
  <c r="AS1791" i="1"/>
  <c r="AR1791" i="1"/>
  <c r="AP1793" i="1" l="1"/>
  <c r="AQ1792" i="1" s="1"/>
  <c r="AO1794" i="1"/>
  <c r="AR1792" i="1"/>
  <c r="AS1792" i="1"/>
  <c r="AP1794" i="1" l="1"/>
  <c r="AQ1793" i="1" s="1"/>
  <c r="AO1795" i="1"/>
  <c r="AR1793" i="1"/>
  <c r="AS1793" i="1"/>
  <c r="AP1795" i="1" l="1"/>
  <c r="AQ1794" i="1" s="1"/>
  <c r="AO1796" i="1"/>
  <c r="AR1794" i="1"/>
  <c r="AS1794" i="1"/>
  <c r="AP1796" i="1" l="1"/>
  <c r="AQ1795" i="1" s="1"/>
  <c r="AO1797" i="1"/>
  <c r="AS1795" i="1"/>
  <c r="AR1795" i="1"/>
  <c r="AP1797" i="1" l="1"/>
  <c r="AQ1796" i="1" s="1"/>
  <c r="AO1798" i="1"/>
  <c r="AS1796" i="1"/>
  <c r="AR1796" i="1"/>
  <c r="AP1798" i="1" l="1"/>
  <c r="AQ1797" i="1" s="1"/>
  <c r="AO1799" i="1"/>
  <c r="AS1797" i="1"/>
  <c r="AR1797" i="1"/>
  <c r="AP1799" i="1" l="1"/>
  <c r="AQ1798" i="1" s="1"/>
  <c r="AO1800" i="1"/>
  <c r="AS1798" i="1"/>
  <c r="AR1798" i="1"/>
  <c r="AP1800" i="1" l="1"/>
  <c r="AQ1799" i="1" s="1"/>
  <c r="AO1801" i="1"/>
  <c r="AR1799" i="1"/>
  <c r="AS1799" i="1"/>
  <c r="AP1801" i="1" l="1"/>
  <c r="AQ1800" i="1" s="1"/>
  <c r="AO1802" i="1"/>
  <c r="AR1800" i="1"/>
  <c r="AS1800" i="1"/>
  <c r="AP1802" i="1" l="1"/>
  <c r="AQ1801" i="1" s="1"/>
  <c r="AO1803" i="1"/>
  <c r="AR1801" i="1"/>
  <c r="AS1801" i="1"/>
  <c r="AP1803" i="1" l="1"/>
  <c r="AO1804" i="1"/>
  <c r="AR1802" i="1"/>
  <c r="AS1802" i="1"/>
  <c r="AQ1802" i="1"/>
  <c r="AP1804" i="1" l="1"/>
  <c r="AO1805" i="1"/>
  <c r="AR1803" i="1"/>
  <c r="AS1803" i="1"/>
  <c r="AQ1803" i="1"/>
  <c r="AP1805" i="1" l="1"/>
  <c r="AQ1804" i="1" s="1"/>
  <c r="AO1806" i="1"/>
  <c r="AR1804" i="1"/>
  <c r="AS1804" i="1"/>
  <c r="AP1806" i="1" l="1"/>
  <c r="AQ1805" i="1" s="1"/>
  <c r="AO1807" i="1"/>
  <c r="AR1805" i="1"/>
  <c r="AS1805" i="1"/>
  <c r="AP1807" i="1" l="1"/>
  <c r="AQ1806" i="1" s="1"/>
  <c r="AO1808" i="1"/>
  <c r="AR1806" i="1"/>
  <c r="AS1806" i="1"/>
  <c r="AP1808" i="1" l="1"/>
  <c r="AQ1807" i="1" s="1"/>
  <c r="AO1809" i="1"/>
  <c r="AR1807" i="1"/>
  <c r="AS1807" i="1"/>
  <c r="AP1809" i="1" l="1"/>
  <c r="AQ1808" i="1" s="1"/>
  <c r="AO1810" i="1"/>
  <c r="AS1808" i="1"/>
  <c r="AR1808" i="1"/>
  <c r="AP1810" i="1" l="1"/>
  <c r="AQ1809" i="1" s="1"/>
  <c r="AO1811" i="1"/>
  <c r="AR1809" i="1"/>
  <c r="AS1809" i="1"/>
  <c r="AP1811" i="1" l="1"/>
  <c r="AQ1810" i="1" s="1"/>
  <c r="AO1812" i="1"/>
  <c r="AR1810" i="1"/>
  <c r="AS1810" i="1"/>
  <c r="AP1812" i="1" l="1"/>
  <c r="AO1813" i="1"/>
  <c r="AS1811" i="1"/>
  <c r="AR1811" i="1"/>
  <c r="AQ1811" i="1"/>
  <c r="AP1813" i="1" l="1"/>
  <c r="AQ1812" i="1" s="1"/>
  <c r="AO1814" i="1"/>
  <c r="AS1812" i="1"/>
  <c r="AR1812" i="1"/>
  <c r="AP1814" i="1" l="1"/>
  <c r="AQ1813" i="1" s="1"/>
  <c r="AO1815" i="1"/>
  <c r="AR1813" i="1"/>
  <c r="AS1813" i="1"/>
  <c r="AP1815" i="1" l="1"/>
  <c r="AQ1814" i="1" s="1"/>
  <c r="AO1816" i="1"/>
  <c r="AS1814" i="1"/>
  <c r="AR1814" i="1"/>
  <c r="AP1816" i="1" l="1"/>
  <c r="AQ1815" i="1" s="1"/>
  <c r="AO1817" i="1"/>
  <c r="AR1815" i="1"/>
  <c r="AS1815" i="1"/>
  <c r="AP1817" i="1" l="1"/>
  <c r="AO1818" i="1"/>
  <c r="AS1816" i="1"/>
  <c r="AR1816" i="1"/>
  <c r="AQ1816" i="1"/>
  <c r="AP1818" i="1" l="1"/>
  <c r="AQ1817" i="1" s="1"/>
  <c r="AO1819" i="1"/>
  <c r="AS1817" i="1"/>
  <c r="AR1817" i="1"/>
  <c r="AP1819" i="1" l="1"/>
  <c r="AQ1818" i="1" s="1"/>
  <c r="AO1820" i="1"/>
  <c r="AS1818" i="1"/>
  <c r="AR1818" i="1"/>
  <c r="AP1820" i="1" l="1"/>
  <c r="AQ1819" i="1" s="1"/>
  <c r="AO1821" i="1"/>
  <c r="AS1819" i="1"/>
  <c r="AR1819" i="1"/>
  <c r="AP1821" i="1" l="1"/>
  <c r="AQ1820" i="1" s="1"/>
  <c r="AO1822" i="1"/>
  <c r="AR1820" i="1"/>
  <c r="AS1820" i="1"/>
  <c r="AP1822" i="1" l="1"/>
  <c r="AQ1821" i="1" s="1"/>
  <c r="AO1823" i="1"/>
  <c r="AS1821" i="1"/>
  <c r="AR1821" i="1"/>
  <c r="AP1823" i="1" l="1"/>
  <c r="AQ1822" i="1" s="1"/>
  <c r="AO1824" i="1"/>
  <c r="AS1822" i="1"/>
  <c r="AR1822" i="1"/>
  <c r="AP1824" i="1" l="1"/>
  <c r="AQ1823" i="1" s="1"/>
  <c r="AO1825" i="1"/>
  <c r="AR1823" i="1"/>
  <c r="AS1823" i="1"/>
  <c r="AP1825" i="1" l="1"/>
  <c r="AQ1824" i="1" s="1"/>
  <c r="AO1826" i="1"/>
  <c r="AS1824" i="1"/>
  <c r="AR1824" i="1"/>
  <c r="AP1826" i="1" l="1"/>
  <c r="AQ1825" i="1" s="1"/>
  <c r="AO1827" i="1"/>
  <c r="AS1825" i="1"/>
  <c r="AR1825" i="1"/>
  <c r="AP1827" i="1" l="1"/>
  <c r="AQ1826" i="1" s="1"/>
  <c r="AO1828" i="1"/>
  <c r="AS1826" i="1"/>
  <c r="AR1826" i="1"/>
  <c r="AP1828" i="1" l="1"/>
  <c r="AQ1827" i="1" s="1"/>
  <c r="AO1829" i="1"/>
  <c r="AR1827" i="1"/>
  <c r="AS1827" i="1"/>
  <c r="AP1829" i="1" l="1"/>
  <c r="AQ1828" i="1" s="1"/>
  <c r="AO1830" i="1"/>
  <c r="AS1828" i="1"/>
  <c r="AR1828" i="1"/>
  <c r="AP1830" i="1" l="1"/>
  <c r="AQ1829" i="1" s="1"/>
  <c r="AO1831" i="1"/>
  <c r="AS1829" i="1"/>
  <c r="AR1829" i="1"/>
  <c r="AP1831" i="1" l="1"/>
  <c r="AQ1830" i="1" s="1"/>
  <c r="AO1832" i="1"/>
  <c r="AR1830" i="1"/>
  <c r="AS1830" i="1"/>
  <c r="AP1832" i="1" l="1"/>
  <c r="AQ1831" i="1" s="1"/>
  <c r="AO1833" i="1"/>
  <c r="AR1831" i="1"/>
  <c r="AS1831" i="1"/>
  <c r="AP1833" i="1" l="1"/>
  <c r="AQ1832" i="1" s="1"/>
  <c r="AO1834" i="1"/>
  <c r="AS1832" i="1"/>
  <c r="AR1832" i="1"/>
  <c r="AP1834" i="1" l="1"/>
  <c r="AQ1833" i="1" s="1"/>
  <c r="AO1835" i="1"/>
  <c r="AS1833" i="1"/>
  <c r="AR1833" i="1"/>
  <c r="AP1835" i="1" l="1"/>
  <c r="AQ1834" i="1" s="1"/>
  <c r="AO1836" i="1"/>
  <c r="AS1834" i="1"/>
  <c r="AR1834" i="1"/>
  <c r="AP1836" i="1" l="1"/>
  <c r="AQ1835" i="1" s="1"/>
  <c r="AO1837" i="1"/>
  <c r="AS1835" i="1"/>
  <c r="AR1835" i="1"/>
  <c r="AP1837" i="1" l="1"/>
  <c r="AQ1836" i="1" s="1"/>
  <c r="AO1838" i="1"/>
  <c r="AR1836" i="1"/>
  <c r="AS1836" i="1"/>
  <c r="AP1838" i="1" l="1"/>
  <c r="AQ1837" i="1" s="1"/>
  <c r="AO1839" i="1"/>
  <c r="AS1837" i="1"/>
  <c r="AR1837" i="1"/>
  <c r="AP1839" i="1" l="1"/>
  <c r="AQ1838" i="1" s="1"/>
  <c r="AO1840" i="1"/>
  <c r="AR1838" i="1"/>
  <c r="AS1838" i="1"/>
  <c r="AP1840" i="1" l="1"/>
  <c r="AQ1839" i="1" s="1"/>
  <c r="AO1841" i="1"/>
  <c r="AS1839" i="1"/>
  <c r="AR1839" i="1"/>
  <c r="AP1841" i="1" l="1"/>
  <c r="AQ1840" i="1" s="1"/>
  <c r="AO1842" i="1"/>
  <c r="AS1840" i="1"/>
  <c r="AR1840" i="1"/>
  <c r="AP1842" i="1" l="1"/>
  <c r="AQ1841" i="1" s="1"/>
  <c r="AO1843" i="1"/>
  <c r="AR1841" i="1"/>
  <c r="AS1841" i="1"/>
  <c r="AP1843" i="1" l="1"/>
  <c r="AQ1842" i="1" s="1"/>
  <c r="AO1844" i="1"/>
  <c r="AR1842" i="1"/>
  <c r="AS1842" i="1"/>
  <c r="AP1844" i="1" l="1"/>
  <c r="AQ1843" i="1" s="1"/>
  <c r="AO1845" i="1"/>
  <c r="AS1843" i="1"/>
  <c r="AR1843" i="1"/>
  <c r="AP1845" i="1" l="1"/>
  <c r="AQ1844" i="1" s="1"/>
  <c r="AO1846" i="1"/>
  <c r="AR1844" i="1"/>
  <c r="AS1844" i="1"/>
  <c r="AP1846" i="1" l="1"/>
  <c r="AO1847" i="1"/>
  <c r="AR1845" i="1"/>
  <c r="AS1845" i="1"/>
  <c r="AQ1845" i="1"/>
  <c r="AP1847" i="1" l="1"/>
  <c r="AQ1846" i="1" s="1"/>
  <c r="AO1848" i="1"/>
  <c r="AR1846" i="1"/>
  <c r="AS1846" i="1"/>
  <c r="AP1848" i="1" l="1"/>
  <c r="AQ1847" i="1" s="1"/>
  <c r="AO1849" i="1"/>
  <c r="AR1847" i="1"/>
  <c r="AS1847" i="1"/>
  <c r="AP1849" i="1" l="1"/>
  <c r="AQ1848" i="1" s="1"/>
  <c r="AO1850" i="1"/>
  <c r="AR1848" i="1"/>
  <c r="AS1848" i="1"/>
  <c r="AP1850" i="1" l="1"/>
  <c r="AQ1849" i="1" s="1"/>
  <c r="AO1851" i="1"/>
  <c r="AR1849" i="1"/>
  <c r="AS1849" i="1"/>
  <c r="AP1851" i="1" l="1"/>
  <c r="AQ1850" i="1" s="1"/>
  <c r="AO1852" i="1"/>
  <c r="AR1850" i="1"/>
  <c r="AS1850" i="1"/>
  <c r="AP1852" i="1" l="1"/>
  <c r="AQ1851" i="1" s="1"/>
  <c r="AO1853" i="1"/>
  <c r="AS1851" i="1"/>
  <c r="AR1851" i="1"/>
  <c r="AP1853" i="1" l="1"/>
  <c r="AQ1852" i="1" s="1"/>
  <c r="AO1854" i="1"/>
  <c r="AR1852" i="1"/>
  <c r="AS1852" i="1"/>
  <c r="AP1854" i="1" l="1"/>
  <c r="AQ1853" i="1" s="1"/>
  <c r="AO1855" i="1"/>
  <c r="AR1853" i="1"/>
  <c r="AS1853" i="1"/>
  <c r="AP1855" i="1" l="1"/>
  <c r="AQ1854" i="1" s="1"/>
  <c r="AO1856" i="1"/>
  <c r="AR1854" i="1"/>
  <c r="AS1854" i="1"/>
  <c r="AP1856" i="1" l="1"/>
  <c r="AQ1855" i="1" s="1"/>
  <c r="AO1857" i="1"/>
  <c r="AS1855" i="1"/>
  <c r="AR1855" i="1"/>
  <c r="AP1857" i="1" l="1"/>
  <c r="AQ1856" i="1" s="1"/>
  <c r="AO1858" i="1"/>
  <c r="AR1856" i="1"/>
  <c r="AS1856" i="1"/>
  <c r="AP1858" i="1" l="1"/>
  <c r="AQ1857" i="1" s="1"/>
  <c r="AO1859" i="1"/>
  <c r="AR1857" i="1"/>
  <c r="AS1857" i="1"/>
  <c r="AP1859" i="1" l="1"/>
  <c r="AQ1858" i="1" s="1"/>
  <c r="AO1860" i="1"/>
  <c r="AR1858" i="1"/>
  <c r="AS1858" i="1"/>
  <c r="AP1860" i="1" l="1"/>
  <c r="AQ1859" i="1" s="1"/>
  <c r="AO1861" i="1"/>
  <c r="AS1859" i="1"/>
  <c r="AR1859" i="1"/>
  <c r="AP1861" i="1" l="1"/>
  <c r="AQ1860" i="1" s="1"/>
  <c r="AO1862" i="1"/>
  <c r="AR1860" i="1"/>
  <c r="AS1860" i="1"/>
  <c r="AP1862" i="1" l="1"/>
  <c r="AQ1861" i="1" s="1"/>
  <c r="AO1863" i="1"/>
  <c r="AS1861" i="1"/>
  <c r="AR1861" i="1"/>
  <c r="AP1863" i="1" l="1"/>
  <c r="AQ1862" i="1" s="1"/>
  <c r="AO1864" i="1"/>
  <c r="AS1862" i="1"/>
  <c r="AR1862" i="1"/>
  <c r="AP1864" i="1" l="1"/>
  <c r="AQ1863" i="1" s="1"/>
  <c r="AO1865" i="1"/>
  <c r="AS1863" i="1"/>
  <c r="AR1863" i="1"/>
  <c r="AP1865" i="1" l="1"/>
  <c r="AQ1864" i="1" s="1"/>
  <c r="AO1866" i="1"/>
  <c r="AS1864" i="1"/>
  <c r="AR1864" i="1"/>
  <c r="AP1866" i="1" l="1"/>
  <c r="AQ1865" i="1" s="1"/>
  <c r="AO1867" i="1"/>
  <c r="AR1865" i="1"/>
  <c r="AS1865" i="1"/>
  <c r="AP1867" i="1" l="1"/>
  <c r="AQ1866" i="1" s="1"/>
  <c r="AO1868" i="1"/>
  <c r="AR1866" i="1"/>
  <c r="AS1866" i="1"/>
  <c r="AP1868" i="1" l="1"/>
  <c r="AQ1867" i="1" s="1"/>
  <c r="AO1869" i="1"/>
  <c r="AS1867" i="1"/>
  <c r="AR1867" i="1"/>
  <c r="AP1869" i="1" l="1"/>
  <c r="AQ1868" i="1" s="1"/>
  <c r="AO1870" i="1"/>
  <c r="AS1868" i="1"/>
  <c r="AR1868" i="1"/>
  <c r="AP1870" i="1" l="1"/>
  <c r="AQ1869" i="1" s="1"/>
  <c r="AO1871" i="1"/>
  <c r="AR1869" i="1"/>
  <c r="AS1869" i="1"/>
  <c r="AP1871" i="1" l="1"/>
  <c r="AQ1870" i="1" s="1"/>
  <c r="AO1872" i="1"/>
  <c r="AR1870" i="1"/>
  <c r="AS1870" i="1"/>
  <c r="AP1872" i="1" l="1"/>
  <c r="AQ1871" i="1" s="1"/>
  <c r="AO1873" i="1"/>
  <c r="AR1871" i="1"/>
  <c r="AS1871" i="1"/>
  <c r="AP1873" i="1" l="1"/>
  <c r="AQ1872" i="1" s="1"/>
  <c r="AO1874" i="1"/>
  <c r="AS1872" i="1"/>
  <c r="AR1872" i="1"/>
  <c r="AP1874" i="1" l="1"/>
  <c r="AQ1873" i="1" s="1"/>
  <c r="AO1875" i="1"/>
  <c r="AS1873" i="1"/>
  <c r="AR1873" i="1"/>
  <c r="AP1875" i="1" l="1"/>
  <c r="AQ1874" i="1" s="1"/>
  <c r="AO1876" i="1"/>
  <c r="AS1874" i="1"/>
  <c r="AR1874" i="1"/>
  <c r="AP1876" i="1" l="1"/>
  <c r="AQ1875" i="1" s="1"/>
  <c r="AO1877" i="1"/>
  <c r="AR1875" i="1"/>
  <c r="AS1875" i="1"/>
  <c r="AP1877" i="1" l="1"/>
  <c r="AQ1876" i="1" s="1"/>
  <c r="AO1878" i="1"/>
  <c r="AR1876" i="1"/>
  <c r="AS1876" i="1"/>
  <c r="AP1878" i="1" l="1"/>
  <c r="AQ1877" i="1" s="1"/>
  <c r="AO1879" i="1"/>
  <c r="AS1877" i="1"/>
  <c r="AR1877" i="1"/>
  <c r="AP1879" i="1" l="1"/>
  <c r="AQ1878" i="1" s="1"/>
  <c r="AO1880" i="1"/>
  <c r="AR1878" i="1"/>
  <c r="AS1878" i="1"/>
  <c r="AP1880" i="1" l="1"/>
  <c r="AQ1879" i="1" s="1"/>
  <c r="AO1881" i="1"/>
  <c r="AR1879" i="1"/>
  <c r="AS1879" i="1"/>
  <c r="AP1881" i="1" l="1"/>
  <c r="AQ1880" i="1" s="1"/>
  <c r="AO1882" i="1"/>
  <c r="AR1880" i="1"/>
  <c r="AS1880" i="1"/>
  <c r="AP1882" i="1" l="1"/>
  <c r="AQ1881" i="1" s="1"/>
  <c r="AO1883" i="1"/>
  <c r="AS1881" i="1"/>
  <c r="AR1881" i="1"/>
  <c r="AP1883" i="1" l="1"/>
  <c r="AQ1882" i="1" s="1"/>
  <c r="AO1884" i="1"/>
  <c r="AR1882" i="1"/>
  <c r="AS1882" i="1"/>
  <c r="AP1884" i="1" l="1"/>
  <c r="AQ1883" i="1" s="1"/>
  <c r="AO1885" i="1"/>
  <c r="AS1883" i="1"/>
  <c r="AR1883" i="1"/>
  <c r="AP1885" i="1" l="1"/>
  <c r="AQ1884" i="1" s="1"/>
  <c r="AO1886" i="1"/>
  <c r="AS1884" i="1"/>
  <c r="AR1884" i="1"/>
  <c r="AP1886" i="1" l="1"/>
  <c r="AQ1885" i="1" s="1"/>
  <c r="AO1887" i="1"/>
  <c r="AS1885" i="1"/>
  <c r="AR1885" i="1"/>
  <c r="AP1887" i="1" l="1"/>
  <c r="AO1888" i="1"/>
  <c r="AR1886" i="1"/>
  <c r="AS1886" i="1"/>
  <c r="AS1887" i="1" l="1"/>
  <c r="AR1887" i="1"/>
  <c r="AQ1886" i="1"/>
  <c r="AP1888" i="1"/>
  <c r="AO1889" i="1"/>
  <c r="AP1889" i="1" l="1"/>
  <c r="AQ1888" i="1" s="1"/>
  <c r="AO1890" i="1"/>
  <c r="AR1888" i="1"/>
  <c r="AS1888" i="1"/>
  <c r="AQ1887" i="1"/>
  <c r="AP1890" i="1" l="1"/>
  <c r="AQ1889" i="1" s="1"/>
  <c r="AO1891" i="1"/>
  <c r="AR1889" i="1"/>
  <c r="AS1889" i="1"/>
  <c r="AP1891" i="1" l="1"/>
  <c r="AQ1890" i="1" s="1"/>
  <c r="AO1892" i="1"/>
  <c r="AR1890" i="1"/>
  <c r="AS1890" i="1"/>
  <c r="AP1892" i="1" l="1"/>
  <c r="AQ1891" i="1" s="1"/>
  <c r="AO1893" i="1"/>
  <c r="AR1891" i="1"/>
  <c r="AS1891" i="1"/>
  <c r="AP1893" i="1" l="1"/>
  <c r="AQ1892" i="1" s="1"/>
  <c r="AO1894" i="1"/>
  <c r="AS1892" i="1"/>
  <c r="AR1892" i="1"/>
  <c r="AP1894" i="1" l="1"/>
  <c r="AQ1893" i="1" s="1"/>
  <c r="AO1895" i="1"/>
  <c r="AR1893" i="1"/>
  <c r="AS1893" i="1"/>
  <c r="AP1895" i="1" l="1"/>
  <c r="AQ1894" i="1" s="1"/>
  <c r="AO1896" i="1"/>
  <c r="AS1894" i="1"/>
  <c r="AR1894" i="1"/>
  <c r="AP1896" i="1" l="1"/>
  <c r="AQ1895" i="1" s="1"/>
  <c r="AO1897" i="1"/>
  <c r="AS1895" i="1"/>
  <c r="AR1895" i="1"/>
  <c r="AP1897" i="1" l="1"/>
  <c r="AQ1896" i="1" s="1"/>
  <c r="AO1898" i="1"/>
  <c r="AS1896" i="1"/>
  <c r="AR1896" i="1"/>
  <c r="AP1898" i="1" l="1"/>
  <c r="AO1899" i="1"/>
  <c r="AR1897" i="1"/>
  <c r="AQ1897" i="1"/>
  <c r="AS1897" i="1"/>
  <c r="AP1899" i="1" l="1"/>
  <c r="AO1900" i="1"/>
  <c r="AR1898" i="1"/>
  <c r="AQ1898" i="1"/>
  <c r="AS1898" i="1"/>
  <c r="AP1900" i="1" l="1"/>
  <c r="AQ1899" i="1" s="1"/>
  <c r="AO1901" i="1"/>
  <c r="AR1899" i="1"/>
  <c r="AS1899" i="1"/>
  <c r="AP1901" i="1" l="1"/>
  <c r="AQ1900" i="1" s="1"/>
  <c r="AO1902" i="1"/>
  <c r="AS1900" i="1"/>
  <c r="AR1900" i="1"/>
  <c r="AP1902" i="1" l="1"/>
  <c r="AQ1901" i="1" s="1"/>
  <c r="AO1903" i="1"/>
  <c r="AS1901" i="1"/>
  <c r="AR1901" i="1"/>
  <c r="AP1903" i="1" l="1"/>
  <c r="AQ1902" i="1" s="1"/>
  <c r="AO1904" i="1"/>
  <c r="AR1902" i="1"/>
  <c r="AS1902" i="1"/>
  <c r="AP1904" i="1" l="1"/>
  <c r="AQ1903" i="1" s="1"/>
  <c r="AO1905" i="1"/>
  <c r="AS1903" i="1"/>
  <c r="AR1903" i="1"/>
  <c r="AP1905" i="1" l="1"/>
  <c r="AQ1904" i="1" s="1"/>
  <c r="AO1906" i="1"/>
  <c r="AS1904" i="1"/>
  <c r="AR1904" i="1"/>
  <c r="AP1906" i="1" l="1"/>
  <c r="AQ1905" i="1" s="1"/>
  <c r="AO1907" i="1"/>
  <c r="AR1905" i="1"/>
  <c r="AS1905" i="1"/>
  <c r="AP1907" i="1" l="1"/>
  <c r="AQ1906" i="1" s="1"/>
  <c r="AO1908" i="1"/>
  <c r="AR1906" i="1"/>
  <c r="AS1906" i="1"/>
  <c r="AP1908" i="1" l="1"/>
  <c r="AQ1907" i="1" s="1"/>
  <c r="AO1909" i="1"/>
  <c r="AR1907" i="1"/>
  <c r="AS1907" i="1"/>
  <c r="AP1909" i="1" l="1"/>
  <c r="AO1910" i="1"/>
  <c r="AS1908" i="1"/>
  <c r="AR1908" i="1"/>
  <c r="AQ1908" i="1"/>
  <c r="AP1910" i="1" l="1"/>
  <c r="AQ1909" i="1" s="1"/>
  <c r="AO1911" i="1"/>
  <c r="AS1909" i="1"/>
  <c r="AR1909" i="1"/>
  <c r="AP1911" i="1" l="1"/>
  <c r="AQ1910" i="1" s="1"/>
  <c r="AO1912" i="1"/>
  <c r="AR1910" i="1"/>
  <c r="AS1910" i="1"/>
  <c r="AP1912" i="1" l="1"/>
  <c r="AQ1911" i="1" s="1"/>
  <c r="AO1913" i="1"/>
  <c r="AS1911" i="1"/>
  <c r="AR1911" i="1"/>
  <c r="AP1913" i="1" l="1"/>
  <c r="AQ1912" i="1" s="1"/>
  <c r="AO1914" i="1"/>
  <c r="AS1912" i="1"/>
  <c r="AR1912" i="1"/>
  <c r="AP1914" i="1" l="1"/>
  <c r="AQ1913" i="1" s="1"/>
  <c r="AO1915" i="1"/>
  <c r="AR1913" i="1"/>
  <c r="AS1913" i="1"/>
  <c r="AP1915" i="1" l="1"/>
  <c r="AQ1914" i="1" s="1"/>
  <c r="AO1916" i="1"/>
  <c r="AR1914" i="1"/>
  <c r="AS1914" i="1"/>
  <c r="AP1916" i="1" l="1"/>
  <c r="AQ1915" i="1" s="1"/>
  <c r="AO1917" i="1"/>
  <c r="AR1915" i="1"/>
  <c r="AS1915" i="1"/>
  <c r="AP1917" i="1" l="1"/>
  <c r="AQ1916" i="1" s="1"/>
  <c r="AO1918" i="1"/>
  <c r="AS1916" i="1"/>
  <c r="AR1916" i="1"/>
  <c r="AP1918" i="1" l="1"/>
  <c r="AQ1917" i="1" s="1"/>
  <c r="AO1919" i="1"/>
  <c r="AS1917" i="1"/>
  <c r="AR1917" i="1"/>
  <c r="AP1919" i="1" l="1"/>
  <c r="AQ1918" i="1" s="1"/>
  <c r="AO1920" i="1"/>
  <c r="AR1918" i="1"/>
  <c r="AS1918" i="1"/>
  <c r="AP1920" i="1" l="1"/>
  <c r="AQ1919" i="1" s="1"/>
  <c r="AO1921" i="1"/>
  <c r="AR1919" i="1"/>
  <c r="AS1919" i="1"/>
  <c r="AP1921" i="1" l="1"/>
  <c r="AQ1920" i="1" s="1"/>
  <c r="AO1922" i="1"/>
  <c r="AS1920" i="1"/>
  <c r="AR1920" i="1"/>
  <c r="AP1922" i="1" l="1"/>
  <c r="AQ1921" i="1" s="1"/>
  <c r="AO1923" i="1"/>
  <c r="AS1921" i="1"/>
  <c r="AR1921" i="1"/>
  <c r="AP1923" i="1" l="1"/>
  <c r="AQ1922" i="1" s="1"/>
  <c r="AO1924" i="1"/>
  <c r="AR1922" i="1"/>
  <c r="AS1922" i="1"/>
  <c r="AP1924" i="1" l="1"/>
  <c r="AO1925" i="1"/>
  <c r="AS1923" i="1"/>
  <c r="AR1923" i="1"/>
  <c r="AQ1923" i="1"/>
  <c r="AP1925" i="1" l="1"/>
  <c r="AO1926" i="1"/>
  <c r="AR1924" i="1"/>
  <c r="AS1924" i="1"/>
  <c r="AQ1924" i="1"/>
  <c r="AP1926" i="1" l="1"/>
  <c r="AQ1925" i="1" s="1"/>
  <c r="AO1927" i="1"/>
  <c r="AS1925" i="1"/>
  <c r="AR1925" i="1"/>
  <c r="AP1927" i="1" l="1"/>
  <c r="AQ1926" i="1" s="1"/>
  <c r="AO1928" i="1"/>
  <c r="AS1926" i="1"/>
  <c r="AR1926" i="1"/>
  <c r="AP1928" i="1" l="1"/>
  <c r="AQ1927" i="1" s="1"/>
  <c r="AO1929" i="1"/>
  <c r="AR1927" i="1"/>
  <c r="AS1927" i="1"/>
  <c r="AP1929" i="1" l="1"/>
  <c r="AQ1928" i="1" s="1"/>
  <c r="AO1930" i="1"/>
  <c r="AR1928" i="1"/>
  <c r="AS1928" i="1"/>
  <c r="AP1930" i="1" l="1"/>
  <c r="AQ1929" i="1" s="1"/>
  <c r="AO1931" i="1"/>
  <c r="AR1929" i="1"/>
  <c r="AS1929" i="1"/>
  <c r="AP1931" i="1" l="1"/>
  <c r="AQ1930" i="1" s="1"/>
  <c r="AO1932" i="1"/>
  <c r="AR1930" i="1"/>
  <c r="AS1930" i="1"/>
  <c r="AP1932" i="1" l="1"/>
  <c r="AQ1931" i="1" s="1"/>
  <c r="AO1933" i="1"/>
  <c r="AS1931" i="1"/>
  <c r="AR1931" i="1"/>
  <c r="AP1933" i="1" l="1"/>
  <c r="AQ1932" i="1" s="1"/>
  <c r="AO1934" i="1"/>
  <c r="AR1932" i="1"/>
  <c r="AS1932" i="1"/>
  <c r="AP1934" i="1" l="1"/>
  <c r="AQ1933" i="1" s="1"/>
  <c r="AO1935" i="1"/>
  <c r="AS1933" i="1"/>
  <c r="AR1933" i="1"/>
  <c r="AP1935" i="1" l="1"/>
  <c r="AQ1934" i="1" s="1"/>
  <c r="AO1936" i="1"/>
  <c r="AR1934" i="1"/>
  <c r="AS1934" i="1"/>
  <c r="AP1936" i="1" l="1"/>
  <c r="AQ1935" i="1" s="1"/>
  <c r="AO1937" i="1"/>
  <c r="AS1935" i="1"/>
  <c r="AR1935" i="1"/>
  <c r="AP1937" i="1" l="1"/>
  <c r="AQ1936" i="1" s="1"/>
  <c r="AO1938" i="1"/>
  <c r="AS1936" i="1"/>
  <c r="AR1936" i="1"/>
  <c r="AP1938" i="1" l="1"/>
  <c r="AQ1937" i="1" s="1"/>
  <c r="AO1939" i="1"/>
  <c r="AS1937" i="1"/>
  <c r="AR1937" i="1"/>
  <c r="AP1939" i="1" l="1"/>
  <c r="AQ1938" i="1" s="1"/>
  <c r="AO1940" i="1"/>
  <c r="AR1938" i="1"/>
  <c r="AS1938" i="1"/>
  <c r="AP1940" i="1" l="1"/>
  <c r="AQ1939" i="1" s="1"/>
  <c r="AO1941" i="1"/>
  <c r="AR1939" i="1"/>
  <c r="AS1939" i="1"/>
  <c r="AP1941" i="1" l="1"/>
  <c r="AQ1940" i="1" s="1"/>
  <c r="AO1942" i="1"/>
  <c r="AR1940" i="1"/>
  <c r="AS1940" i="1"/>
  <c r="AP1942" i="1" l="1"/>
  <c r="AQ1941" i="1" s="1"/>
  <c r="AO1943" i="1"/>
  <c r="AR1941" i="1"/>
  <c r="AS1941" i="1"/>
  <c r="AP1943" i="1" l="1"/>
  <c r="AQ1942" i="1" s="1"/>
  <c r="AO1944" i="1"/>
  <c r="AR1942" i="1"/>
  <c r="AS1942" i="1"/>
  <c r="AP1944" i="1" l="1"/>
  <c r="AQ1943" i="1" s="1"/>
  <c r="AO1945" i="1"/>
  <c r="AR1943" i="1"/>
  <c r="AS1943" i="1"/>
  <c r="AP1945" i="1" l="1"/>
  <c r="AQ1944" i="1" s="1"/>
  <c r="AO1946" i="1"/>
  <c r="AS1944" i="1"/>
  <c r="AR1944" i="1"/>
  <c r="AP1946" i="1" l="1"/>
  <c r="AQ1945" i="1" s="1"/>
  <c r="AO1947" i="1"/>
  <c r="AR1945" i="1"/>
  <c r="AS1945" i="1"/>
  <c r="AP1947" i="1" l="1"/>
  <c r="AO1948" i="1"/>
  <c r="AS1946" i="1"/>
  <c r="AR1946" i="1"/>
  <c r="AQ1946" i="1"/>
  <c r="AP1948" i="1" l="1"/>
  <c r="AQ1947" i="1" s="1"/>
  <c r="AO1949" i="1"/>
  <c r="AR1947" i="1"/>
  <c r="AS1947" i="1"/>
  <c r="AP1949" i="1" l="1"/>
  <c r="AQ1948" i="1" s="1"/>
  <c r="AO1950" i="1"/>
  <c r="AS1948" i="1"/>
  <c r="AR1948" i="1"/>
  <c r="AP1950" i="1" l="1"/>
  <c r="AQ1949" i="1" s="1"/>
  <c r="AO1951" i="1"/>
  <c r="AS1949" i="1"/>
  <c r="AR1949" i="1"/>
  <c r="AP1951" i="1" l="1"/>
  <c r="AQ1950" i="1" s="1"/>
  <c r="AO1952" i="1"/>
  <c r="AS1950" i="1"/>
  <c r="AR1950" i="1"/>
  <c r="AP1952" i="1" l="1"/>
  <c r="AQ1951" i="1" s="1"/>
  <c r="AO1953" i="1"/>
  <c r="AR1951" i="1"/>
  <c r="AS1951" i="1"/>
  <c r="AP1953" i="1" l="1"/>
  <c r="AQ1952" i="1" s="1"/>
  <c r="AO1954" i="1"/>
  <c r="AS1952" i="1"/>
  <c r="AR1952" i="1"/>
  <c r="AP1954" i="1" l="1"/>
  <c r="AQ1953" i="1" s="1"/>
  <c r="AO1955" i="1"/>
  <c r="AR1953" i="1"/>
  <c r="AS1953" i="1"/>
  <c r="AP1955" i="1" l="1"/>
  <c r="AQ1954" i="1" s="1"/>
  <c r="AO1956" i="1"/>
  <c r="AS1954" i="1"/>
  <c r="AR1954" i="1"/>
  <c r="AP1956" i="1" l="1"/>
  <c r="AQ1955" i="1" s="1"/>
  <c r="AO1957" i="1"/>
  <c r="AR1955" i="1"/>
  <c r="AS1955" i="1"/>
  <c r="AP1957" i="1" l="1"/>
  <c r="AQ1956" i="1" s="1"/>
  <c r="AO1958" i="1"/>
  <c r="AS1956" i="1"/>
  <c r="AR1956" i="1"/>
  <c r="AP1958" i="1" l="1"/>
  <c r="AO1959" i="1"/>
  <c r="AR1957" i="1"/>
  <c r="AS1957" i="1"/>
  <c r="AQ1957" i="1"/>
  <c r="AP1959" i="1" l="1"/>
  <c r="AQ1958" i="1" s="1"/>
  <c r="AO1960" i="1"/>
  <c r="AS1958" i="1"/>
  <c r="AR1958" i="1"/>
  <c r="AP1960" i="1" l="1"/>
  <c r="AQ1959" i="1" s="1"/>
  <c r="AO1961" i="1"/>
  <c r="AR1959" i="1"/>
  <c r="AS1959" i="1"/>
  <c r="AP1961" i="1" l="1"/>
  <c r="AQ1960" i="1" s="1"/>
  <c r="AO1962" i="1"/>
  <c r="AS1960" i="1"/>
  <c r="AR1960" i="1"/>
  <c r="AP1962" i="1" l="1"/>
  <c r="AO1963" i="1"/>
  <c r="AS1961" i="1"/>
  <c r="AR1961" i="1"/>
  <c r="AQ1961" i="1"/>
  <c r="AP1963" i="1" l="1"/>
  <c r="AQ1962" i="1" s="1"/>
  <c r="AO1964" i="1"/>
  <c r="AR1962" i="1"/>
  <c r="AS1962" i="1"/>
  <c r="AP1964" i="1" l="1"/>
  <c r="AQ1963" i="1" s="1"/>
  <c r="AO1965" i="1"/>
  <c r="AR1963" i="1"/>
  <c r="AS1963" i="1"/>
  <c r="AP1965" i="1" l="1"/>
  <c r="AQ1964" i="1" s="1"/>
  <c r="AO1966" i="1"/>
  <c r="AS1964" i="1"/>
  <c r="AR1964" i="1"/>
  <c r="AP1966" i="1" l="1"/>
  <c r="AQ1965" i="1" s="1"/>
  <c r="AO1967" i="1"/>
  <c r="AR1965" i="1"/>
  <c r="AS1965" i="1"/>
  <c r="AP1967" i="1" l="1"/>
  <c r="AQ1966" i="1" s="1"/>
  <c r="AO1968" i="1"/>
  <c r="AR1966" i="1"/>
  <c r="AS1966" i="1"/>
  <c r="AP1968" i="1" l="1"/>
  <c r="AO1969" i="1"/>
  <c r="AS1967" i="1"/>
  <c r="AR1967" i="1"/>
  <c r="AQ1967" i="1"/>
  <c r="AP1969" i="1" l="1"/>
  <c r="AQ1968" i="1" s="1"/>
  <c r="AO1970" i="1"/>
  <c r="AR1968" i="1"/>
  <c r="AS1968" i="1"/>
  <c r="AP1970" i="1" l="1"/>
  <c r="AQ1969" i="1" s="1"/>
  <c r="AO1971" i="1"/>
  <c r="AR1969" i="1"/>
  <c r="AS1969" i="1"/>
  <c r="AP1971" i="1" l="1"/>
  <c r="AO1972" i="1"/>
  <c r="AR1970" i="1"/>
  <c r="AS1970" i="1"/>
  <c r="AQ1970" i="1"/>
  <c r="AP1972" i="1" l="1"/>
  <c r="AO1973" i="1"/>
  <c r="AS1971" i="1"/>
  <c r="AR1971" i="1"/>
  <c r="AQ1971" i="1"/>
  <c r="AP1973" i="1" l="1"/>
  <c r="AQ1972" i="1" s="1"/>
  <c r="AO1974" i="1"/>
  <c r="AR1972" i="1"/>
  <c r="AS1972" i="1"/>
  <c r="AP1974" i="1" l="1"/>
  <c r="AQ1973" i="1" s="1"/>
  <c r="AO1975" i="1"/>
  <c r="AS1973" i="1"/>
  <c r="AR1973" i="1"/>
  <c r="AP1975" i="1" l="1"/>
  <c r="AQ1974" i="1" s="1"/>
  <c r="AO1976" i="1"/>
  <c r="AR1974" i="1"/>
  <c r="AS1974" i="1"/>
  <c r="AP1976" i="1" l="1"/>
  <c r="AQ1975" i="1" s="1"/>
  <c r="AO1977" i="1"/>
  <c r="AS1975" i="1"/>
  <c r="AR1975" i="1"/>
  <c r="AP1977" i="1" l="1"/>
  <c r="AQ1976" i="1" s="1"/>
  <c r="AO1978" i="1"/>
  <c r="AS1976" i="1"/>
  <c r="AR1976" i="1"/>
  <c r="AP1978" i="1" l="1"/>
  <c r="AQ1977" i="1" s="1"/>
  <c r="AO1979" i="1"/>
  <c r="AS1977" i="1"/>
  <c r="AR1977" i="1"/>
  <c r="AP1979" i="1" l="1"/>
  <c r="AQ1978" i="1" s="1"/>
  <c r="AO1980" i="1"/>
  <c r="AR1978" i="1"/>
  <c r="AS1978" i="1"/>
  <c r="AP1980" i="1" l="1"/>
  <c r="AQ1979" i="1" s="1"/>
  <c r="AO1981" i="1"/>
  <c r="AR1979" i="1"/>
  <c r="AS1979" i="1"/>
  <c r="AP1981" i="1" l="1"/>
  <c r="AQ1980" i="1" s="1"/>
  <c r="AO1982" i="1"/>
  <c r="AS1980" i="1"/>
  <c r="AR1980" i="1"/>
  <c r="AP1982" i="1" l="1"/>
  <c r="AQ1981" i="1" s="1"/>
  <c r="AO1983" i="1"/>
  <c r="AS1981" i="1"/>
  <c r="AR1981" i="1"/>
  <c r="AP1983" i="1" l="1"/>
  <c r="AO1984" i="1"/>
  <c r="AR1982" i="1"/>
  <c r="AS1982" i="1"/>
  <c r="AQ1982" i="1"/>
  <c r="AP1984" i="1" l="1"/>
  <c r="AQ1983" i="1" s="1"/>
  <c r="AO1985" i="1"/>
  <c r="AR1983" i="1"/>
  <c r="AS1983" i="1"/>
  <c r="AP1985" i="1" l="1"/>
  <c r="AQ1984" i="1" s="1"/>
  <c r="AO1986" i="1"/>
  <c r="AR1984" i="1"/>
  <c r="AS1984" i="1"/>
  <c r="AP1986" i="1" l="1"/>
  <c r="AQ1985" i="1" s="1"/>
  <c r="AO1987" i="1"/>
  <c r="AR1985" i="1"/>
  <c r="AS1985" i="1"/>
  <c r="AP1987" i="1" l="1"/>
  <c r="AQ1986" i="1" s="1"/>
  <c r="AO1988" i="1"/>
  <c r="AR1986" i="1"/>
  <c r="AS1986" i="1"/>
  <c r="AP1988" i="1" l="1"/>
  <c r="AO1989" i="1"/>
  <c r="AR1987" i="1"/>
  <c r="AS1987" i="1"/>
  <c r="AQ1987" i="1"/>
  <c r="AP1989" i="1" l="1"/>
  <c r="AQ1988" i="1" s="1"/>
  <c r="AO1990" i="1"/>
  <c r="AR1988" i="1"/>
  <c r="AS1988" i="1"/>
  <c r="AP1990" i="1" l="1"/>
  <c r="AQ1989" i="1" s="1"/>
  <c r="AO1991" i="1"/>
  <c r="AR1989" i="1"/>
  <c r="AS1989" i="1"/>
  <c r="AP1991" i="1" l="1"/>
  <c r="AQ1990" i="1" s="1"/>
  <c r="AO1992" i="1"/>
  <c r="AR1990" i="1"/>
  <c r="AS1990" i="1"/>
  <c r="AP1992" i="1" l="1"/>
  <c r="AQ1991" i="1" s="1"/>
  <c r="AO1993" i="1"/>
  <c r="AS1991" i="1"/>
  <c r="AR1991" i="1"/>
  <c r="AP1993" i="1" l="1"/>
  <c r="AO1994" i="1"/>
  <c r="AS1992" i="1"/>
  <c r="AR1992" i="1"/>
  <c r="AQ1992" i="1"/>
  <c r="AP1994" i="1" l="1"/>
  <c r="AQ1993" i="1" s="1"/>
  <c r="AO1995" i="1"/>
  <c r="AS1993" i="1"/>
  <c r="AR1993" i="1"/>
  <c r="AP1995" i="1" l="1"/>
  <c r="AQ1994" i="1" s="1"/>
  <c r="AO1996" i="1"/>
  <c r="AR1994" i="1"/>
  <c r="AS1994" i="1"/>
  <c r="AP1996" i="1" l="1"/>
  <c r="AQ1995" i="1" s="1"/>
  <c r="AO1997" i="1"/>
  <c r="AR1995" i="1"/>
  <c r="AS1995" i="1"/>
  <c r="AP1997" i="1" l="1"/>
  <c r="AQ1996" i="1" s="1"/>
  <c r="AO1998" i="1"/>
  <c r="AS1996" i="1"/>
  <c r="AR1996" i="1"/>
  <c r="AP1998" i="1" l="1"/>
  <c r="AQ1997" i="1" s="1"/>
  <c r="AO1999" i="1"/>
  <c r="AR1997" i="1"/>
  <c r="AS1997" i="1"/>
  <c r="AP1999" i="1" l="1"/>
  <c r="AQ1998" i="1" s="1"/>
  <c r="AO2000" i="1"/>
  <c r="AR1998" i="1"/>
  <c r="AS1998" i="1"/>
  <c r="AP2000" i="1" l="1"/>
  <c r="AQ1999" i="1" s="1"/>
  <c r="AO2001" i="1"/>
  <c r="AR1999" i="1"/>
  <c r="AS1999" i="1"/>
  <c r="AP2001" i="1" l="1"/>
  <c r="AQ2000" i="1" s="1"/>
  <c r="AO2002" i="1"/>
  <c r="AS2000" i="1"/>
  <c r="AR2000" i="1"/>
  <c r="AP2002" i="1" l="1"/>
  <c r="AQ2001" i="1" s="1"/>
  <c r="AO2003" i="1"/>
  <c r="AR2001" i="1"/>
  <c r="AS2001" i="1"/>
  <c r="AP2003" i="1" l="1"/>
  <c r="AQ2002" i="1" s="1"/>
  <c r="AO2004" i="1"/>
  <c r="AR2002" i="1"/>
  <c r="AS2002" i="1"/>
  <c r="AP2004" i="1" l="1"/>
  <c r="AQ2003" i="1" s="1"/>
  <c r="AO2005" i="1"/>
  <c r="AS2003" i="1"/>
  <c r="AR2003" i="1"/>
  <c r="AP2005" i="1" l="1"/>
  <c r="AQ2004" i="1" s="1"/>
  <c r="AO2006" i="1"/>
  <c r="AS2004" i="1"/>
  <c r="AR2004" i="1"/>
  <c r="AP2006" i="1" l="1"/>
  <c r="AQ2005" i="1" s="1"/>
  <c r="AO2007" i="1"/>
  <c r="AR2005" i="1"/>
  <c r="AS2005" i="1"/>
  <c r="AP2007" i="1" l="1"/>
  <c r="AQ2006" i="1" s="1"/>
  <c r="AO2008" i="1"/>
  <c r="AR2006" i="1"/>
  <c r="AS2006" i="1"/>
  <c r="AP2008" i="1" l="1"/>
  <c r="AQ2007" i="1" s="1"/>
  <c r="AO2009" i="1"/>
  <c r="AS2007" i="1"/>
  <c r="AR2007" i="1"/>
  <c r="AP2009" i="1" l="1"/>
  <c r="AQ2008" i="1" s="1"/>
  <c r="AO2010" i="1"/>
  <c r="AS2008" i="1"/>
  <c r="AR2008" i="1"/>
  <c r="AP2010" i="1" l="1"/>
  <c r="AQ2009" i="1" s="1"/>
  <c r="AO2011" i="1"/>
  <c r="AR2009" i="1"/>
  <c r="AS2009" i="1"/>
  <c r="AP2011" i="1" l="1"/>
  <c r="AQ2010" i="1" s="1"/>
  <c r="AO2012" i="1"/>
  <c r="AR2010" i="1"/>
  <c r="AS2010" i="1"/>
  <c r="AP2012" i="1" l="1"/>
  <c r="AQ2011" i="1" s="1"/>
  <c r="AO2013" i="1"/>
  <c r="AS2011" i="1"/>
  <c r="AR2011" i="1"/>
  <c r="AP2013" i="1" l="1"/>
  <c r="AQ2012" i="1" s="1"/>
  <c r="AO2014" i="1"/>
  <c r="AS2012" i="1"/>
  <c r="AR2012" i="1"/>
  <c r="AP2014" i="1" l="1"/>
  <c r="AQ2013" i="1" s="1"/>
  <c r="AO2015" i="1"/>
  <c r="AR2013" i="1"/>
  <c r="AS2013" i="1"/>
  <c r="AP2015" i="1" l="1"/>
  <c r="AQ2014" i="1" s="1"/>
  <c r="AO2016" i="1"/>
  <c r="AR2014" i="1"/>
  <c r="AS2014" i="1"/>
  <c r="AP2016" i="1" l="1"/>
  <c r="AQ2015" i="1" s="1"/>
  <c r="AO2017" i="1"/>
  <c r="AS2015" i="1"/>
  <c r="AR2015" i="1"/>
  <c r="AP2017" i="1" l="1"/>
  <c r="AQ2016" i="1" s="1"/>
  <c r="AO2018" i="1"/>
  <c r="AS2016" i="1"/>
  <c r="AR2016" i="1"/>
  <c r="AP2018" i="1" l="1"/>
  <c r="AQ2017" i="1" s="1"/>
  <c r="AO2019" i="1"/>
  <c r="AS2017" i="1"/>
  <c r="AR2017" i="1"/>
  <c r="AP2019" i="1" l="1"/>
  <c r="AQ2018" i="1" s="1"/>
  <c r="AO2020" i="1"/>
  <c r="AR2018" i="1"/>
  <c r="AS2018" i="1"/>
  <c r="AP2020" i="1" l="1"/>
  <c r="AQ2019" i="1" s="1"/>
  <c r="AO2021" i="1"/>
  <c r="AS2019" i="1"/>
  <c r="AR2019" i="1"/>
  <c r="AP2021" i="1" l="1"/>
  <c r="AQ2020" i="1" s="1"/>
  <c r="AO2022" i="1"/>
  <c r="AS2020" i="1"/>
  <c r="AR2020" i="1"/>
  <c r="AP2022" i="1" l="1"/>
  <c r="AQ2021" i="1" s="1"/>
  <c r="AO2023" i="1"/>
  <c r="AR2021" i="1"/>
  <c r="AS2021" i="1"/>
  <c r="AP2023" i="1" l="1"/>
  <c r="AQ2022" i="1" s="1"/>
  <c r="AO2024" i="1"/>
  <c r="AS2022" i="1"/>
  <c r="AR2022" i="1"/>
  <c r="AP2024" i="1" l="1"/>
  <c r="AQ2023" i="1" s="1"/>
  <c r="AO2025" i="1"/>
  <c r="AR2023" i="1"/>
  <c r="AS2023" i="1"/>
  <c r="AP2025" i="1" l="1"/>
  <c r="AQ2024" i="1" s="1"/>
  <c r="AO2026" i="1"/>
  <c r="AR2024" i="1"/>
  <c r="AS2024" i="1"/>
  <c r="AP2026" i="1" l="1"/>
  <c r="AQ2025" i="1" s="1"/>
  <c r="AO2027" i="1"/>
  <c r="AR2025" i="1"/>
  <c r="AS2025" i="1"/>
  <c r="AP2027" i="1" l="1"/>
  <c r="AQ2026" i="1" s="1"/>
  <c r="AO2028" i="1"/>
  <c r="AR2026" i="1"/>
  <c r="AS2026" i="1"/>
  <c r="AP2028" i="1" l="1"/>
  <c r="AO2029" i="1"/>
  <c r="AR2027" i="1"/>
  <c r="AS2027" i="1"/>
  <c r="AQ2027" i="1"/>
  <c r="AP2029" i="1" l="1"/>
  <c r="AQ2028" i="1" s="1"/>
  <c r="AO2030" i="1"/>
  <c r="AR2028" i="1"/>
  <c r="AS2028" i="1"/>
  <c r="AP2030" i="1" l="1"/>
  <c r="AQ2029" i="1" s="1"/>
  <c r="AO2031" i="1"/>
  <c r="AR2029" i="1"/>
  <c r="AS2029" i="1"/>
  <c r="AP2031" i="1" l="1"/>
  <c r="AO2032" i="1"/>
  <c r="AR2030" i="1"/>
  <c r="AS2030" i="1"/>
  <c r="AQ2030" i="1"/>
  <c r="AP2032" i="1" l="1"/>
  <c r="AQ2031" i="1" s="1"/>
  <c r="AO2033" i="1"/>
  <c r="AR2031" i="1"/>
  <c r="AS2031" i="1"/>
  <c r="AP2033" i="1" l="1"/>
  <c r="AQ2032" i="1" s="1"/>
  <c r="AO2034" i="1"/>
  <c r="AR2032" i="1"/>
  <c r="AS2032" i="1"/>
  <c r="AP2034" i="1" l="1"/>
  <c r="AQ2033" i="1" s="1"/>
  <c r="AO2035" i="1"/>
  <c r="AR2033" i="1"/>
  <c r="AS2033" i="1"/>
  <c r="AP2035" i="1" l="1"/>
  <c r="AQ2034" i="1" s="1"/>
  <c r="AO2036" i="1"/>
  <c r="AS2034" i="1"/>
  <c r="AR2034" i="1"/>
  <c r="AP2036" i="1" l="1"/>
  <c r="AQ2035" i="1" s="1"/>
  <c r="AO2037" i="1"/>
  <c r="AR2035" i="1"/>
  <c r="AS2035" i="1"/>
  <c r="AP2037" i="1" l="1"/>
  <c r="AQ2036" i="1" s="1"/>
  <c r="AO2038" i="1"/>
  <c r="AS2036" i="1"/>
  <c r="AR2036" i="1"/>
  <c r="AP2038" i="1" l="1"/>
  <c r="AQ2037" i="1" s="1"/>
  <c r="AO2039" i="1"/>
  <c r="AR2037" i="1"/>
  <c r="AS2037" i="1"/>
  <c r="AP2039" i="1" l="1"/>
  <c r="AQ2038" i="1" s="1"/>
  <c r="AO2040" i="1"/>
  <c r="AR2038" i="1"/>
  <c r="AS2038" i="1"/>
  <c r="AP2040" i="1" l="1"/>
  <c r="AQ2039" i="1" s="1"/>
  <c r="AO2041" i="1"/>
  <c r="AS2039" i="1"/>
  <c r="AR2039" i="1"/>
  <c r="AP2041" i="1" l="1"/>
  <c r="AQ2040" i="1" s="1"/>
  <c r="AO2042" i="1"/>
  <c r="AS2040" i="1"/>
  <c r="AR2040" i="1"/>
  <c r="AP2042" i="1" l="1"/>
  <c r="AQ2041" i="1" s="1"/>
  <c r="AO2043" i="1"/>
  <c r="AS2041" i="1"/>
  <c r="AR2041" i="1"/>
  <c r="AP2043" i="1" l="1"/>
  <c r="AQ2042" i="1" s="1"/>
  <c r="AO2044" i="1"/>
  <c r="AS2042" i="1"/>
  <c r="AR2042" i="1"/>
  <c r="AP2044" i="1" l="1"/>
  <c r="AQ2043" i="1" s="1"/>
  <c r="AO2045" i="1"/>
  <c r="AR2043" i="1"/>
  <c r="AS2043" i="1"/>
  <c r="AP2045" i="1" l="1"/>
  <c r="AQ2044" i="1" s="1"/>
  <c r="AO2046" i="1"/>
  <c r="AR2044" i="1"/>
  <c r="AS2044" i="1"/>
  <c r="AP2046" i="1" l="1"/>
  <c r="AQ2045" i="1" s="1"/>
  <c r="AO2047" i="1"/>
  <c r="AR2045" i="1"/>
  <c r="AS2045" i="1"/>
  <c r="AP2047" i="1" l="1"/>
  <c r="AQ2046" i="1" s="1"/>
  <c r="AO2048" i="1"/>
  <c r="AR2046" i="1"/>
  <c r="AS2046" i="1"/>
  <c r="AP2048" i="1" l="1"/>
  <c r="AQ2047" i="1" s="1"/>
  <c r="AO2049" i="1"/>
  <c r="AR2047" i="1"/>
  <c r="AS2047" i="1"/>
  <c r="AP2049" i="1" l="1"/>
  <c r="AQ2048" i="1" s="1"/>
  <c r="AO2050" i="1"/>
  <c r="AR2048" i="1"/>
  <c r="AS2048" i="1"/>
  <c r="AP2050" i="1" l="1"/>
  <c r="AQ2049" i="1" s="1"/>
  <c r="AO2051" i="1"/>
  <c r="AR2049" i="1"/>
  <c r="AS2049" i="1"/>
  <c r="AP2051" i="1" l="1"/>
  <c r="AQ2050" i="1" s="1"/>
  <c r="AO2052" i="1"/>
  <c r="AS2050" i="1"/>
  <c r="AR2050" i="1"/>
  <c r="AP2052" i="1" l="1"/>
  <c r="AQ2051" i="1" s="1"/>
  <c r="AO2053" i="1"/>
  <c r="AS2051" i="1"/>
  <c r="AR2051" i="1"/>
  <c r="AP2053" i="1" l="1"/>
  <c r="AQ2052" i="1" s="1"/>
  <c r="AO2054" i="1"/>
  <c r="AS2052" i="1"/>
  <c r="AR2052" i="1"/>
  <c r="AP2054" i="1" l="1"/>
  <c r="AQ2053" i="1" s="1"/>
  <c r="AO2055" i="1"/>
  <c r="AS2053" i="1"/>
  <c r="AR2053" i="1"/>
  <c r="AP2055" i="1" l="1"/>
  <c r="AQ2054" i="1" s="1"/>
  <c r="AO2056" i="1"/>
  <c r="AS2054" i="1"/>
  <c r="AR2054" i="1"/>
  <c r="AP2056" i="1" l="1"/>
  <c r="AQ2055" i="1" s="1"/>
  <c r="AO2057" i="1"/>
  <c r="AR2055" i="1"/>
  <c r="AS2055" i="1"/>
  <c r="AP2057" i="1" l="1"/>
  <c r="AQ2056" i="1" s="1"/>
  <c r="AO2058" i="1"/>
  <c r="AR2056" i="1"/>
  <c r="AS2056" i="1"/>
  <c r="AP2058" i="1" l="1"/>
  <c r="AQ2057" i="1" s="1"/>
  <c r="AO2059" i="1"/>
  <c r="AS2057" i="1"/>
  <c r="AR2057" i="1"/>
  <c r="AP2059" i="1" l="1"/>
  <c r="AQ2058" i="1" s="1"/>
  <c r="AO2060" i="1"/>
  <c r="AR2058" i="1"/>
  <c r="AS2058" i="1"/>
  <c r="AP2060" i="1" l="1"/>
  <c r="AO2061" i="1"/>
  <c r="AS2059" i="1"/>
  <c r="AR2059" i="1"/>
  <c r="AQ2059" i="1"/>
  <c r="AP2061" i="1" l="1"/>
  <c r="AQ2060" i="1" s="1"/>
  <c r="AO2062" i="1"/>
  <c r="AS2060" i="1"/>
  <c r="AR2060" i="1"/>
  <c r="AP2062" i="1" l="1"/>
  <c r="AQ2061" i="1" s="1"/>
  <c r="AO2063" i="1"/>
  <c r="AR2061" i="1"/>
  <c r="AS2061" i="1"/>
  <c r="AP2063" i="1" l="1"/>
  <c r="AQ2062" i="1" s="1"/>
  <c r="AO2064" i="1"/>
  <c r="AS2062" i="1"/>
  <c r="AR2062" i="1"/>
  <c r="AP2064" i="1" l="1"/>
  <c r="AQ2063" i="1" s="1"/>
  <c r="AO2065" i="1"/>
  <c r="AS2063" i="1"/>
  <c r="AR2063" i="1"/>
  <c r="AP2065" i="1" l="1"/>
  <c r="AQ2064" i="1" s="1"/>
  <c r="AO2066" i="1"/>
  <c r="AR2064" i="1"/>
  <c r="AS2064" i="1"/>
  <c r="AP2066" i="1" l="1"/>
  <c r="AQ2065" i="1" s="1"/>
  <c r="AO2067" i="1"/>
  <c r="AR2065" i="1"/>
  <c r="AS2065" i="1"/>
  <c r="AP2067" i="1" l="1"/>
  <c r="AQ2066" i="1" s="1"/>
  <c r="AO2068" i="1"/>
  <c r="AR2066" i="1"/>
  <c r="AS2066" i="1"/>
  <c r="AP2068" i="1" l="1"/>
  <c r="AQ2067" i="1" s="1"/>
  <c r="AO2069" i="1"/>
  <c r="AS2067" i="1"/>
  <c r="AR2067" i="1"/>
  <c r="AP2069" i="1" l="1"/>
  <c r="AQ2068" i="1" s="1"/>
  <c r="AO2070" i="1"/>
  <c r="AR2068" i="1"/>
  <c r="AS2068" i="1"/>
  <c r="AP2070" i="1" l="1"/>
  <c r="AQ2069" i="1" s="1"/>
  <c r="AO2071" i="1"/>
  <c r="AS2069" i="1"/>
  <c r="AR2069" i="1"/>
  <c r="AP2071" i="1" l="1"/>
  <c r="AQ2070" i="1" s="1"/>
  <c r="AO2072" i="1"/>
  <c r="AR2070" i="1"/>
  <c r="AS2070" i="1"/>
  <c r="AP2072" i="1" l="1"/>
  <c r="AQ2071" i="1" s="1"/>
  <c r="AO2073" i="1"/>
  <c r="AS2071" i="1"/>
  <c r="AR2071" i="1"/>
  <c r="AP2073" i="1" l="1"/>
  <c r="AQ2072" i="1" s="1"/>
  <c r="AO2074" i="1"/>
  <c r="AR2072" i="1"/>
  <c r="AS2072" i="1"/>
  <c r="AP2074" i="1" l="1"/>
  <c r="AQ2073" i="1" s="1"/>
  <c r="AO2075" i="1"/>
  <c r="AR2073" i="1"/>
  <c r="AS2073" i="1"/>
  <c r="AP2075" i="1" l="1"/>
  <c r="AQ2074" i="1" s="1"/>
  <c r="AO2076" i="1"/>
  <c r="AS2074" i="1"/>
  <c r="AR2074" i="1"/>
  <c r="AP2076" i="1" l="1"/>
  <c r="AO2077" i="1"/>
  <c r="AS2075" i="1"/>
  <c r="AQ2075" i="1"/>
  <c r="AR2075" i="1"/>
  <c r="AP2077" i="1" l="1"/>
  <c r="AQ2076" i="1" s="1"/>
  <c r="AO2078" i="1"/>
  <c r="AS2076" i="1"/>
  <c r="AR2076" i="1"/>
  <c r="AP2078" i="1" l="1"/>
  <c r="AQ2077" i="1" s="1"/>
  <c r="AO2079" i="1"/>
  <c r="AR2077" i="1"/>
  <c r="AS2077" i="1"/>
  <c r="AP2079" i="1" l="1"/>
  <c r="AQ2078" i="1" s="1"/>
  <c r="AO2080" i="1"/>
  <c r="AS2078" i="1"/>
  <c r="AR2078" i="1"/>
  <c r="AP2080" i="1" l="1"/>
  <c r="AQ2079" i="1" s="1"/>
  <c r="AO2081" i="1"/>
  <c r="AR2079" i="1"/>
  <c r="AS2079" i="1"/>
  <c r="AP2081" i="1" l="1"/>
  <c r="AQ2080" i="1" s="1"/>
  <c r="AO2082" i="1"/>
  <c r="AS2080" i="1"/>
  <c r="AR2080" i="1"/>
  <c r="AP2082" i="1" l="1"/>
  <c r="AQ2081" i="1" s="1"/>
  <c r="AO2083" i="1"/>
  <c r="AS2081" i="1"/>
  <c r="AR2081" i="1"/>
  <c r="AP2083" i="1" l="1"/>
  <c r="AQ2082" i="1" s="1"/>
  <c r="AO2084" i="1"/>
  <c r="AS2082" i="1"/>
  <c r="AR2082" i="1"/>
  <c r="AP2084" i="1" l="1"/>
  <c r="AQ2083" i="1" s="1"/>
  <c r="AO2085" i="1"/>
  <c r="AS2083" i="1"/>
  <c r="AR2083" i="1"/>
  <c r="AP2085" i="1" l="1"/>
  <c r="AQ2084" i="1" s="1"/>
  <c r="AO2086" i="1"/>
  <c r="AS2084" i="1"/>
  <c r="AR2084" i="1"/>
  <c r="AP2086" i="1" l="1"/>
  <c r="AQ2085" i="1" s="1"/>
  <c r="AO2087" i="1"/>
  <c r="AS2085" i="1"/>
  <c r="AR2085" i="1"/>
  <c r="AP2087" i="1" l="1"/>
  <c r="AQ2086" i="1" s="1"/>
  <c r="AO2088" i="1"/>
  <c r="AS2086" i="1"/>
  <c r="AR2086" i="1"/>
  <c r="AP2088" i="1" l="1"/>
  <c r="AQ2087" i="1" s="1"/>
  <c r="AO2089" i="1"/>
  <c r="AS2087" i="1"/>
  <c r="AR2087" i="1"/>
  <c r="AP2089" i="1" l="1"/>
  <c r="AQ2088" i="1" s="1"/>
  <c r="AO2090" i="1"/>
  <c r="AR2088" i="1"/>
  <c r="AS2088" i="1"/>
  <c r="AP2090" i="1" l="1"/>
  <c r="AQ2089" i="1" s="1"/>
  <c r="AO2091" i="1"/>
  <c r="AS2089" i="1"/>
  <c r="AR2089" i="1"/>
  <c r="AP2091" i="1" l="1"/>
  <c r="AQ2090" i="1" s="1"/>
  <c r="AO2092" i="1"/>
  <c r="AR2090" i="1"/>
  <c r="AS2090" i="1"/>
  <c r="AP2092" i="1" l="1"/>
  <c r="AQ2091" i="1" s="1"/>
  <c r="AO2093" i="1"/>
  <c r="AR2091" i="1"/>
  <c r="AS2091" i="1"/>
  <c r="AP2093" i="1" l="1"/>
  <c r="AO2094" i="1"/>
  <c r="AS2092" i="1"/>
  <c r="AR2092" i="1"/>
  <c r="AQ2092" i="1"/>
  <c r="AP2094" i="1" l="1"/>
  <c r="AQ2093" i="1" s="1"/>
  <c r="AO2095" i="1"/>
  <c r="AS2093" i="1"/>
  <c r="AR2093" i="1"/>
  <c r="AP2095" i="1" l="1"/>
  <c r="AQ2094" i="1" s="1"/>
  <c r="AO2096" i="1"/>
  <c r="AR2094" i="1"/>
  <c r="AS2094" i="1"/>
  <c r="AP2096" i="1" l="1"/>
  <c r="AQ2095" i="1" s="1"/>
  <c r="AO2097" i="1"/>
  <c r="AS2095" i="1"/>
  <c r="AR2095" i="1"/>
  <c r="AP2097" i="1" l="1"/>
  <c r="AQ2096" i="1" s="1"/>
  <c r="AO2098" i="1"/>
  <c r="AR2096" i="1"/>
  <c r="AS2096" i="1"/>
  <c r="AP2098" i="1" l="1"/>
  <c r="AQ2097" i="1" s="1"/>
  <c r="AO2099" i="1"/>
  <c r="AS2097" i="1"/>
  <c r="AR2097" i="1"/>
  <c r="AP2099" i="1" l="1"/>
  <c r="AQ2098" i="1" s="1"/>
  <c r="AO2100" i="1"/>
  <c r="AS2098" i="1"/>
  <c r="AR2098" i="1"/>
  <c r="AP2100" i="1" l="1"/>
  <c r="AQ2099" i="1" s="1"/>
  <c r="AO2101" i="1"/>
  <c r="AR2099" i="1"/>
  <c r="AS2099" i="1"/>
  <c r="AP2101" i="1" l="1"/>
  <c r="AQ2100" i="1" s="1"/>
  <c r="AO2102" i="1"/>
  <c r="AR2100" i="1"/>
  <c r="AS2100" i="1"/>
  <c r="AP2102" i="1" l="1"/>
  <c r="AQ2101" i="1" s="1"/>
  <c r="AO2103" i="1"/>
  <c r="AR2101" i="1"/>
  <c r="AS2101" i="1"/>
  <c r="AP2103" i="1" l="1"/>
  <c r="AQ2102" i="1" s="1"/>
  <c r="AO2104" i="1"/>
  <c r="AS2102" i="1"/>
  <c r="AR2102" i="1"/>
  <c r="AP2104" i="1" l="1"/>
  <c r="AQ2103" i="1" s="1"/>
  <c r="AO2105" i="1"/>
  <c r="AR2103" i="1"/>
  <c r="AS2103" i="1"/>
  <c r="AP2105" i="1" l="1"/>
  <c r="AQ2104" i="1" s="1"/>
  <c r="AO2106" i="1"/>
  <c r="AS2104" i="1"/>
  <c r="AR2104" i="1"/>
  <c r="AP2106" i="1" l="1"/>
  <c r="AQ2105" i="1" s="1"/>
  <c r="AO2107" i="1"/>
  <c r="AR2105" i="1"/>
  <c r="AS2105" i="1"/>
  <c r="AP2107" i="1" l="1"/>
  <c r="AQ2106" i="1" s="1"/>
  <c r="AO2108" i="1"/>
  <c r="AR2106" i="1"/>
  <c r="AS2106" i="1"/>
  <c r="AP2108" i="1" l="1"/>
  <c r="AQ2107" i="1" s="1"/>
  <c r="AO2109" i="1"/>
  <c r="AS2107" i="1"/>
  <c r="AR2107" i="1"/>
  <c r="AP2109" i="1" l="1"/>
  <c r="AO2110" i="1"/>
  <c r="AR2108" i="1"/>
  <c r="AQ2108" i="1"/>
  <c r="AS2108" i="1"/>
  <c r="AP2110" i="1" l="1"/>
  <c r="AQ2109" i="1" s="1"/>
  <c r="AO2111" i="1"/>
  <c r="AR2109" i="1"/>
  <c r="AS2109" i="1"/>
  <c r="AP2111" i="1" l="1"/>
  <c r="AQ2110" i="1" s="1"/>
  <c r="AO2112" i="1"/>
  <c r="AR2110" i="1"/>
  <c r="AS2110" i="1"/>
  <c r="AP2112" i="1" l="1"/>
  <c r="AO2113" i="1"/>
  <c r="AR2111" i="1"/>
  <c r="AS2111" i="1"/>
  <c r="AQ2111" i="1"/>
  <c r="AP2113" i="1" l="1"/>
  <c r="AQ2112" i="1" s="1"/>
  <c r="AO2114" i="1"/>
  <c r="AS2112" i="1"/>
  <c r="AR2112" i="1"/>
  <c r="AP2114" i="1" l="1"/>
  <c r="AQ2113" i="1" s="1"/>
  <c r="AO2115" i="1"/>
  <c r="AS2113" i="1"/>
  <c r="AR2113" i="1"/>
  <c r="AP2115" i="1" l="1"/>
  <c r="AQ2114" i="1" s="1"/>
  <c r="AO2116" i="1"/>
  <c r="AR2114" i="1"/>
  <c r="AS2114" i="1"/>
  <c r="AP2116" i="1" l="1"/>
  <c r="AQ2115" i="1" s="1"/>
  <c r="AO2117" i="1"/>
  <c r="AR2115" i="1"/>
  <c r="AS2115" i="1"/>
  <c r="AP2117" i="1" l="1"/>
  <c r="AQ2116" i="1" s="1"/>
  <c r="AO2118" i="1"/>
  <c r="AR2116" i="1"/>
  <c r="AS2116" i="1"/>
  <c r="AP2118" i="1" l="1"/>
  <c r="AQ2117" i="1" s="1"/>
  <c r="AO2119" i="1"/>
  <c r="AS2117" i="1"/>
  <c r="AR2117" i="1"/>
  <c r="AP2119" i="1" l="1"/>
  <c r="AQ2118" i="1" s="1"/>
  <c r="AO2120" i="1"/>
  <c r="AR2118" i="1"/>
  <c r="AS2118" i="1"/>
  <c r="AP2120" i="1" l="1"/>
  <c r="AQ2119" i="1" s="1"/>
  <c r="AO2121" i="1"/>
  <c r="AS2119" i="1"/>
  <c r="AR2119" i="1"/>
  <c r="AP2121" i="1" l="1"/>
  <c r="AO2122" i="1"/>
  <c r="AR2120" i="1"/>
  <c r="AS2120" i="1"/>
  <c r="AQ2120" i="1"/>
  <c r="AP2122" i="1" l="1"/>
  <c r="AQ2121" i="1" s="1"/>
  <c r="AO2123" i="1"/>
  <c r="AS2121" i="1"/>
  <c r="AR2121" i="1"/>
  <c r="AP2123" i="1" l="1"/>
  <c r="AO2124" i="1"/>
  <c r="AS2122" i="1"/>
  <c r="AR2122" i="1"/>
  <c r="AQ2122" i="1"/>
  <c r="AP2124" i="1" l="1"/>
  <c r="AQ2123" i="1" s="1"/>
  <c r="AO2125" i="1"/>
  <c r="AR2123" i="1"/>
  <c r="AS2123" i="1"/>
  <c r="AP2125" i="1" l="1"/>
  <c r="AQ2124" i="1" s="1"/>
  <c r="AO2126" i="1"/>
  <c r="AR2124" i="1"/>
  <c r="AS2124" i="1"/>
  <c r="AP2126" i="1" l="1"/>
  <c r="AQ2125" i="1" s="1"/>
  <c r="AO2127" i="1"/>
  <c r="AS2125" i="1"/>
  <c r="AR2125" i="1"/>
  <c r="AP2127" i="1" l="1"/>
  <c r="AO2128" i="1"/>
  <c r="AS2126" i="1"/>
  <c r="AQ2126" i="1"/>
  <c r="AR2126" i="1"/>
  <c r="AP2128" i="1" l="1"/>
  <c r="AO2129" i="1"/>
  <c r="AS2127" i="1"/>
  <c r="AR2127" i="1"/>
  <c r="AQ2127" i="1"/>
  <c r="AP2129" i="1" l="1"/>
  <c r="AQ2128" i="1" s="1"/>
  <c r="AO2130" i="1"/>
  <c r="AR2128" i="1"/>
  <c r="AS2128" i="1"/>
  <c r="AP2130" i="1" l="1"/>
  <c r="AQ2129" i="1" s="1"/>
  <c r="AO2131" i="1"/>
  <c r="AR2129" i="1"/>
  <c r="AS2129" i="1"/>
  <c r="AP2131" i="1" l="1"/>
  <c r="AO2132" i="1"/>
  <c r="AS2130" i="1"/>
  <c r="AR2130" i="1"/>
  <c r="AQ2130" i="1"/>
  <c r="AP2132" i="1" l="1"/>
  <c r="AQ2131" i="1" s="1"/>
  <c r="AO2133" i="1"/>
  <c r="AR2131" i="1"/>
  <c r="AS2131" i="1"/>
  <c r="AP2133" i="1" l="1"/>
  <c r="AQ2132" i="1" s="1"/>
  <c r="AO2134" i="1"/>
  <c r="AR2132" i="1"/>
  <c r="AS2132" i="1"/>
  <c r="AP2134" i="1" l="1"/>
  <c r="AQ2133" i="1" s="1"/>
  <c r="AO2135" i="1"/>
  <c r="AR2133" i="1"/>
  <c r="AS2133" i="1"/>
  <c r="AP2135" i="1" l="1"/>
  <c r="AQ2134" i="1" s="1"/>
  <c r="AO2136" i="1"/>
  <c r="AS2134" i="1"/>
  <c r="AR2134" i="1"/>
  <c r="AP2136" i="1" l="1"/>
  <c r="AO2137" i="1"/>
  <c r="AS2135" i="1"/>
  <c r="AR2135" i="1"/>
  <c r="AQ2135" i="1"/>
  <c r="AP2137" i="1" l="1"/>
  <c r="AQ2136" i="1" s="1"/>
  <c r="AO2138" i="1"/>
  <c r="AS2136" i="1"/>
  <c r="AR2136" i="1"/>
  <c r="AP2138" i="1" l="1"/>
  <c r="AQ2137" i="1" s="1"/>
  <c r="AO2139" i="1"/>
  <c r="AS2137" i="1"/>
  <c r="AR2137" i="1"/>
  <c r="AP2139" i="1" l="1"/>
  <c r="AO2140" i="1"/>
  <c r="AS2138" i="1"/>
  <c r="AR2138" i="1"/>
  <c r="AQ2138" i="1"/>
  <c r="AP2140" i="1" l="1"/>
  <c r="AQ2139" i="1" s="1"/>
  <c r="AO2141" i="1"/>
  <c r="AR2139" i="1"/>
  <c r="AS2139" i="1"/>
  <c r="AP2141" i="1" l="1"/>
  <c r="AO2142" i="1"/>
  <c r="AS2140" i="1"/>
  <c r="AR2140" i="1"/>
  <c r="AQ2140" i="1"/>
  <c r="AP2142" i="1" l="1"/>
  <c r="AQ2141" i="1" s="1"/>
  <c r="AO2143" i="1"/>
  <c r="AS2141" i="1"/>
  <c r="AR2141" i="1"/>
  <c r="AP2143" i="1" l="1"/>
  <c r="AQ2142" i="1" s="1"/>
  <c r="AO2144" i="1"/>
  <c r="AS2142" i="1"/>
  <c r="AR2142" i="1"/>
  <c r="AP2144" i="1" l="1"/>
  <c r="AQ2143" i="1" s="1"/>
  <c r="AO2145" i="1"/>
  <c r="AR2143" i="1"/>
  <c r="AS2143" i="1"/>
  <c r="AP2145" i="1" l="1"/>
  <c r="AQ2144" i="1" s="1"/>
  <c r="AO2146" i="1"/>
  <c r="AR2144" i="1"/>
  <c r="AS2144" i="1"/>
  <c r="AP2146" i="1" l="1"/>
  <c r="AQ2145" i="1" s="1"/>
  <c r="AO2147" i="1"/>
  <c r="AS2145" i="1"/>
  <c r="AR2145" i="1"/>
  <c r="AP2147" i="1" l="1"/>
  <c r="AQ2146" i="1" s="1"/>
  <c r="AO2148" i="1"/>
  <c r="AR2146" i="1"/>
  <c r="AS2146" i="1"/>
  <c r="AP2148" i="1" l="1"/>
  <c r="AQ2147" i="1" s="1"/>
  <c r="AO2149" i="1"/>
  <c r="AR2147" i="1"/>
  <c r="AS2147" i="1"/>
  <c r="AP2149" i="1" l="1"/>
  <c r="AQ2148" i="1" s="1"/>
  <c r="AO2150" i="1"/>
  <c r="AR2148" i="1"/>
  <c r="AS2148" i="1"/>
  <c r="AP2150" i="1" l="1"/>
  <c r="AQ2149" i="1" s="1"/>
  <c r="AO2151" i="1"/>
  <c r="AS2149" i="1"/>
  <c r="AR2149" i="1"/>
  <c r="AP2151" i="1" l="1"/>
  <c r="AQ2150" i="1" s="1"/>
  <c r="AO2152" i="1"/>
  <c r="AS2150" i="1"/>
  <c r="AR2150" i="1"/>
  <c r="AP2152" i="1" l="1"/>
  <c r="AQ2151" i="1" s="1"/>
  <c r="AO2153" i="1"/>
  <c r="AR2151" i="1"/>
  <c r="AS2151" i="1"/>
  <c r="AP2153" i="1" l="1"/>
  <c r="AQ2152" i="1" s="1"/>
  <c r="AO2154" i="1"/>
  <c r="AR2152" i="1"/>
  <c r="AS2152" i="1"/>
  <c r="AP2154" i="1" l="1"/>
  <c r="AQ2153" i="1" s="1"/>
  <c r="AO2155" i="1"/>
  <c r="AR2153" i="1"/>
  <c r="AS2153" i="1"/>
  <c r="AP2155" i="1" l="1"/>
  <c r="AO2156" i="1"/>
  <c r="AS2154" i="1"/>
  <c r="AR2154" i="1"/>
  <c r="AQ2154" i="1"/>
  <c r="AP2156" i="1" l="1"/>
  <c r="AQ2155" i="1" s="1"/>
  <c r="AO2157" i="1"/>
  <c r="AS2155" i="1"/>
  <c r="AR2155" i="1"/>
  <c r="AP2157" i="1" l="1"/>
  <c r="AQ2156" i="1" s="1"/>
  <c r="AO2158" i="1"/>
  <c r="AS2156" i="1"/>
  <c r="AR2156" i="1"/>
  <c r="AP2158" i="1" l="1"/>
  <c r="AQ2157" i="1" s="1"/>
  <c r="AO2159" i="1"/>
  <c r="AR2157" i="1"/>
  <c r="AS2157" i="1"/>
  <c r="AP2159" i="1" l="1"/>
  <c r="AQ2158" i="1" s="1"/>
  <c r="AO2160" i="1"/>
  <c r="AR2158" i="1"/>
  <c r="AS2158" i="1"/>
  <c r="AP2160" i="1" l="1"/>
  <c r="AQ2159" i="1" s="1"/>
  <c r="AO2161" i="1"/>
  <c r="AS2159" i="1"/>
  <c r="AR2159" i="1"/>
  <c r="AP2161" i="1" l="1"/>
  <c r="AQ2160" i="1" s="1"/>
  <c r="AO2162" i="1"/>
  <c r="AR2160" i="1"/>
  <c r="AS2160" i="1"/>
  <c r="AP2162" i="1" l="1"/>
  <c r="AQ2161" i="1" s="1"/>
  <c r="AO2163" i="1"/>
  <c r="AS2161" i="1"/>
  <c r="AR2161" i="1"/>
  <c r="AP2163" i="1" l="1"/>
  <c r="AQ2162" i="1" s="1"/>
  <c r="AO2164" i="1"/>
  <c r="AS2162" i="1"/>
  <c r="AR2162" i="1"/>
  <c r="AP2164" i="1" l="1"/>
  <c r="AQ2163" i="1" s="1"/>
  <c r="AO2165" i="1"/>
  <c r="AS2163" i="1"/>
  <c r="AR2163" i="1"/>
  <c r="AP2165" i="1" l="1"/>
  <c r="AQ2164" i="1" s="1"/>
  <c r="AO2166" i="1"/>
  <c r="AR2164" i="1"/>
  <c r="AS2164" i="1"/>
  <c r="AP2166" i="1" l="1"/>
  <c r="AQ2165" i="1" s="1"/>
  <c r="AO2167" i="1"/>
  <c r="AS2165" i="1"/>
  <c r="AR2165" i="1"/>
  <c r="AP2167" i="1" l="1"/>
  <c r="AQ2166" i="1" s="1"/>
  <c r="AO2168" i="1"/>
  <c r="AR2166" i="1"/>
  <c r="AS2166" i="1"/>
  <c r="AP2168" i="1" l="1"/>
  <c r="AQ2167" i="1" s="1"/>
  <c r="AO2169" i="1"/>
  <c r="AR2167" i="1"/>
  <c r="AS2167" i="1"/>
  <c r="AP2169" i="1" l="1"/>
  <c r="AQ2168" i="1" s="1"/>
  <c r="AO2170" i="1"/>
  <c r="AR2168" i="1"/>
  <c r="AS2168" i="1"/>
  <c r="AP2170" i="1" l="1"/>
  <c r="AQ2169" i="1" s="1"/>
  <c r="AO2171" i="1"/>
  <c r="AS2169" i="1"/>
  <c r="AR2169" i="1"/>
  <c r="AP2171" i="1" l="1"/>
  <c r="AQ2170" i="1" s="1"/>
  <c r="AO2172" i="1"/>
  <c r="AS2170" i="1"/>
  <c r="AR2170" i="1"/>
  <c r="AP2172" i="1" l="1"/>
  <c r="AQ2171" i="1" s="1"/>
  <c r="AO2173" i="1"/>
  <c r="AS2171" i="1"/>
  <c r="AR2171" i="1"/>
  <c r="AP2173" i="1" l="1"/>
  <c r="AQ2172" i="1" s="1"/>
  <c r="AO2174" i="1"/>
  <c r="AS2172" i="1"/>
  <c r="AR2172" i="1"/>
  <c r="AP2174" i="1" l="1"/>
  <c r="AQ2173" i="1" s="1"/>
  <c r="AO2175" i="1"/>
  <c r="AS2173" i="1"/>
  <c r="AR2173" i="1"/>
  <c r="AP2175" i="1" l="1"/>
  <c r="AQ2174" i="1" s="1"/>
  <c r="AO2176" i="1"/>
  <c r="AS2174" i="1"/>
  <c r="AR2174" i="1"/>
  <c r="AP2176" i="1" l="1"/>
  <c r="AQ2175" i="1" s="1"/>
  <c r="AO2177" i="1"/>
  <c r="AR2175" i="1"/>
  <c r="AS2175" i="1"/>
  <c r="AP2177" i="1" l="1"/>
  <c r="AQ2176" i="1" s="1"/>
  <c r="AO2178" i="1"/>
  <c r="AR2176" i="1"/>
  <c r="AS2176" i="1"/>
  <c r="AP2178" i="1" l="1"/>
  <c r="AQ2177" i="1" s="1"/>
  <c r="AO2179" i="1"/>
  <c r="AS2177" i="1"/>
  <c r="AR2177" i="1"/>
  <c r="AP2179" i="1" l="1"/>
  <c r="AQ2178" i="1" s="1"/>
  <c r="AO2180" i="1"/>
  <c r="AR2178" i="1"/>
  <c r="AS2178" i="1"/>
  <c r="AP2180" i="1" l="1"/>
  <c r="AQ2179" i="1" s="1"/>
  <c r="AO2181" i="1"/>
  <c r="AR2179" i="1"/>
  <c r="AS2179" i="1"/>
  <c r="AP2181" i="1" l="1"/>
  <c r="AQ2180" i="1" s="1"/>
  <c r="AO2182" i="1"/>
  <c r="AS2180" i="1"/>
  <c r="AR2180" i="1"/>
  <c r="AP2182" i="1" l="1"/>
  <c r="AQ2181" i="1" s="1"/>
  <c r="AO2183" i="1"/>
  <c r="AR2181" i="1"/>
  <c r="AS2181" i="1"/>
  <c r="AP2183" i="1" l="1"/>
  <c r="AQ2182" i="1" s="1"/>
  <c r="AO2184" i="1"/>
  <c r="AR2182" i="1"/>
  <c r="AS2182" i="1"/>
  <c r="AP2184" i="1" l="1"/>
  <c r="AQ2183" i="1" s="1"/>
  <c r="AO2185" i="1"/>
  <c r="AR2183" i="1"/>
  <c r="AS2183" i="1"/>
  <c r="AP2185" i="1" l="1"/>
  <c r="AQ2184" i="1" s="1"/>
  <c r="AO2186" i="1"/>
  <c r="AR2184" i="1"/>
  <c r="AS2184" i="1"/>
  <c r="AP2186" i="1" l="1"/>
  <c r="AQ2185" i="1" s="1"/>
  <c r="AO2187" i="1"/>
  <c r="AR2185" i="1"/>
  <c r="AS2185" i="1"/>
  <c r="AP2187" i="1" l="1"/>
  <c r="AQ2186" i="1" s="1"/>
  <c r="AO2188" i="1"/>
  <c r="AR2186" i="1"/>
  <c r="AS2186" i="1"/>
  <c r="AP2188" i="1" l="1"/>
  <c r="AO2189" i="1"/>
  <c r="AR2187" i="1"/>
  <c r="AS2187" i="1"/>
  <c r="AQ2187" i="1"/>
  <c r="AP2189" i="1" l="1"/>
  <c r="AQ2188" i="1" s="1"/>
  <c r="AO2190" i="1"/>
  <c r="AS2188" i="1"/>
  <c r="AR2188" i="1"/>
  <c r="AP2190" i="1" l="1"/>
  <c r="AQ2189" i="1" s="1"/>
  <c r="AO2191" i="1"/>
  <c r="AS2189" i="1"/>
  <c r="AR2189" i="1"/>
  <c r="AP2191" i="1" l="1"/>
  <c r="AQ2190" i="1" s="1"/>
  <c r="AO2192" i="1"/>
  <c r="AR2190" i="1"/>
  <c r="AS2190" i="1"/>
  <c r="AP2192" i="1" l="1"/>
  <c r="AQ2191" i="1" s="1"/>
  <c r="AO2193" i="1"/>
  <c r="AR2191" i="1"/>
  <c r="AS2191" i="1"/>
  <c r="AP2193" i="1" l="1"/>
  <c r="AQ2192" i="1" s="1"/>
  <c r="AO2194" i="1"/>
  <c r="AR2192" i="1"/>
  <c r="AS2192" i="1"/>
  <c r="AP2194" i="1" l="1"/>
  <c r="AQ2193" i="1" s="1"/>
  <c r="AO2195" i="1"/>
  <c r="AR2193" i="1"/>
  <c r="AS2193" i="1"/>
  <c r="AP2195" i="1" l="1"/>
  <c r="AQ2194" i="1" s="1"/>
  <c r="AO2196" i="1"/>
  <c r="AR2194" i="1"/>
  <c r="AS2194" i="1"/>
  <c r="AP2196" i="1" l="1"/>
  <c r="AQ2195" i="1" s="1"/>
  <c r="AO2197" i="1"/>
  <c r="AS2195" i="1"/>
  <c r="AR2195" i="1"/>
  <c r="AP2197" i="1" l="1"/>
  <c r="AQ2196" i="1" s="1"/>
  <c r="AO2198" i="1"/>
  <c r="AS2196" i="1"/>
  <c r="AR2196" i="1"/>
  <c r="AP2198" i="1" l="1"/>
  <c r="AQ2197" i="1" s="1"/>
  <c r="AO2199" i="1"/>
  <c r="AS2197" i="1"/>
  <c r="AR2197" i="1"/>
  <c r="AP2199" i="1" l="1"/>
  <c r="AQ2198" i="1" s="1"/>
  <c r="AO2200" i="1"/>
  <c r="AR2198" i="1"/>
  <c r="AS2198" i="1"/>
  <c r="AP2200" i="1" l="1"/>
  <c r="AQ2199" i="1" s="1"/>
  <c r="AO2201" i="1"/>
  <c r="AS2199" i="1"/>
  <c r="AR2199" i="1"/>
  <c r="AP2201" i="1" l="1"/>
  <c r="AQ2200" i="1" s="1"/>
  <c r="AO2202" i="1"/>
  <c r="AS2200" i="1"/>
  <c r="AR2200" i="1"/>
  <c r="AP2202" i="1" l="1"/>
  <c r="AO2203" i="1"/>
  <c r="AR2201" i="1"/>
  <c r="AS2201" i="1"/>
  <c r="AQ2201" i="1"/>
  <c r="AP2203" i="1" l="1"/>
  <c r="AO2204" i="1"/>
  <c r="AR2202" i="1"/>
  <c r="AQ2202" i="1"/>
  <c r="AS2202" i="1"/>
  <c r="AP2204" i="1" l="1"/>
  <c r="AQ2203" i="1" s="1"/>
  <c r="AO2205" i="1"/>
  <c r="AS2203" i="1"/>
  <c r="AR2203" i="1"/>
  <c r="AP2205" i="1" l="1"/>
  <c r="AQ2204" i="1" s="1"/>
  <c r="AO2206" i="1"/>
  <c r="AS2204" i="1"/>
  <c r="AR2204" i="1"/>
  <c r="AP2206" i="1" l="1"/>
  <c r="AQ2205" i="1" s="1"/>
  <c r="AO2207" i="1"/>
  <c r="AS2205" i="1"/>
  <c r="AR2205" i="1"/>
  <c r="AP2207" i="1" l="1"/>
  <c r="AQ2206" i="1" s="1"/>
  <c r="AO2208" i="1"/>
  <c r="AS2206" i="1"/>
  <c r="AR2206" i="1"/>
  <c r="AP2208" i="1" l="1"/>
  <c r="AQ2207" i="1" s="1"/>
  <c r="AO2209" i="1"/>
  <c r="AR2207" i="1"/>
  <c r="AS2207" i="1"/>
  <c r="AP2209" i="1" l="1"/>
  <c r="AQ2208" i="1" s="1"/>
  <c r="AO2210" i="1"/>
  <c r="AS2208" i="1"/>
  <c r="AR2208" i="1"/>
  <c r="AP2210" i="1" l="1"/>
  <c r="AO2211" i="1"/>
  <c r="AR2209" i="1"/>
  <c r="AS2209" i="1"/>
  <c r="AQ2209" i="1"/>
  <c r="AP2211" i="1" l="1"/>
  <c r="AQ2210" i="1" s="1"/>
  <c r="AO2212" i="1"/>
  <c r="AS2210" i="1"/>
  <c r="AR2210" i="1"/>
  <c r="AP2212" i="1" l="1"/>
  <c r="AQ2211" i="1" s="1"/>
  <c r="AO2213" i="1"/>
  <c r="AR2211" i="1"/>
  <c r="AS2211" i="1"/>
  <c r="AP2213" i="1" l="1"/>
  <c r="AQ2212" i="1" s="1"/>
  <c r="AO2214" i="1"/>
  <c r="AS2212" i="1"/>
  <c r="AR2212" i="1"/>
  <c r="AP2214" i="1" l="1"/>
  <c r="AQ2213" i="1" s="1"/>
  <c r="AO2215" i="1"/>
  <c r="AR2213" i="1"/>
  <c r="AS2213" i="1"/>
  <c r="AP2215" i="1" l="1"/>
  <c r="AQ2214" i="1" s="1"/>
  <c r="AO2216" i="1"/>
  <c r="AR2214" i="1"/>
  <c r="AS2214" i="1"/>
  <c r="AP2216" i="1" l="1"/>
  <c r="AQ2215" i="1" s="1"/>
  <c r="AO2217" i="1"/>
  <c r="AR2215" i="1"/>
  <c r="AS2215" i="1"/>
  <c r="AP2217" i="1" l="1"/>
  <c r="AQ2216" i="1" s="1"/>
  <c r="AO2218" i="1"/>
  <c r="AR2216" i="1"/>
  <c r="AS2216" i="1"/>
  <c r="AP2218" i="1" l="1"/>
  <c r="AQ2217" i="1" s="1"/>
  <c r="AO2219" i="1"/>
  <c r="AR2217" i="1"/>
  <c r="AS2217" i="1"/>
  <c r="AP2219" i="1" l="1"/>
  <c r="AQ2218" i="1" s="1"/>
  <c r="AO2220" i="1"/>
  <c r="AS2218" i="1"/>
  <c r="AR2218" i="1"/>
  <c r="AP2220" i="1" l="1"/>
  <c r="AQ2219" i="1" s="1"/>
  <c r="AO2221" i="1"/>
  <c r="AS2219" i="1"/>
  <c r="AR2219" i="1"/>
  <c r="AP2221" i="1" l="1"/>
  <c r="AQ2220" i="1" s="1"/>
  <c r="AO2222" i="1"/>
  <c r="AS2220" i="1"/>
  <c r="AR2220" i="1"/>
  <c r="AP2222" i="1" l="1"/>
  <c r="AQ2221" i="1" s="1"/>
  <c r="AO2223" i="1"/>
  <c r="AR2221" i="1"/>
  <c r="AS2221" i="1"/>
  <c r="AP2223" i="1" l="1"/>
  <c r="AQ2222" i="1" s="1"/>
  <c r="AO2224" i="1"/>
  <c r="AS2222" i="1"/>
  <c r="AR2222" i="1"/>
  <c r="AP2224" i="1" l="1"/>
  <c r="AO2225" i="1"/>
  <c r="AS2223" i="1"/>
  <c r="AR2223" i="1"/>
  <c r="AQ2223" i="1"/>
  <c r="AP2225" i="1" l="1"/>
  <c r="AO2226" i="1"/>
  <c r="AS2224" i="1"/>
  <c r="AR2224" i="1"/>
  <c r="AQ2224" i="1"/>
  <c r="AP2226" i="1" l="1"/>
  <c r="AQ2225" i="1" s="1"/>
  <c r="AO2227" i="1"/>
  <c r="AR2225" i="1"/>
  <c r="AS2225" i="1"/>
  <c r="AP2227" i="1" l="1"/>
  <c r="AO2228" i="1"/>
  <c r="AR2226" i="1"/>
  <c r="AQ2226" i="1"/>
  <c r="AS2226" i="1"/>
  <c r="AP2228" i="1" l="1"/>
  <c r="AQ2227" i="1" s="1"/>
  <c r="AO2229" i="1"/>
  <c r="AR2227" i="1"/>
  <c r="AS2227" i="1"/>
  <c r="AP2229" i="1" l="1"/>
  <c r="AQ2228" i="1" s="1"/>
  <c r="AO2230" i="1"/>
  <c r="AR2228" i="1"/>
  <c r="AS2228" i="1"/>
  <c r="AP2230" i="1" l="1"/>
  <c r="AQ2229" i="1" s="1"/>
  <c r="AO2231" i="1"/>
  <c r="AS2229" i="1"/>
  <c r="AR2229" i="1"/>
  <c r="AP2231" i="1" l="1"/>
  <c r="AQ2230" i="1" s="1"/>
  <c r="AO2232" i="1"/>
  <c r="AS2230" i="1"/>
  <c r="AR2230" i="1"/>
  <c r="AP2232" i="1" l="1"/>
  <c r="AQ2231" i="1" s="1"/>
  <c r="AO2233" i="1"/>
  <c r="AS2231" i="1"/>
  <c r="AR2231" i="1"/>
  <c r="AP2233" i="1" l="1"/>
  <c r="AQ2232" i="1" s="1"/>
  <c r="AO2234" i="1"/>
  <c r="AR2232" i="1"/>
  <c r="AS2232" i="1"/>
  <c r="AP2234" i="1" l="1"/>
  <c r="AQ2233" i="1" s="1"/>
  <c r="AO2235" i="1"/>
  <c r="AR2233" i="1"/>
  <c r="AS2233" i="1"/>
  <c r="AP2235" i="1" l="1"/>
  <c r="AO2236" i="1"/>
  <c r="AR2234" i="1"/>
  <c r="AQ2234" i="1"/>
  <c r="AS2234" i="1"/>
  <c r="AP2236" i="1" l="1"/>
  <c r="AQ2235" i="1" s="1"/>
  <c r="AO2237" i="1"/>
  <c r="AS2235" i="1"/>
  <c r="AR2235" i="1"/>
  <c r="AP2237" i="1" l="1"/>
  <c r="AO2238" i="1"/>
  <c r="AS2236" i="1"/>
  <c r="AQ2236" i="1"/>
  <c r="AR2236" i="1"/>
  <c r="AP2238" i="1" l="1"/>
  <c r="AQ2237" i="1" s="1"/>
  <c r="AO2239" i="1"/>
  <c r="AR2237" i="1"/>
  <c r="AS2237" i="1"/>
  <c r="AP2239" i="1" l="1"/>
  <c r="AQ2238" i="1" s="1"/>
  <c r="AO2240" i="1"/>
  <c r="AS2238" i="1"/>
  <c r="AR2238" i="1"/>
  <c r="AP2240" i="1" l="1"/>
  <c r="AQ2239" i="1" s="1"/>
  <c r="AO2241" i="1"/>
  <c r="AS2239" i="1"/>
  <c r="AR2239" i="1"/>
  <c r="AP2241" i="1" l="1"/>
  <c r="AQ2240" i="1" s="1"/>
  <c r="AO2242" i="1"/>
  <c r="AR2240" i="1"/>
  <c r="AS2240" i="1"/>
  <c r="AP2242" i="1" l="1"/>
  <c r="AQ2241" i="1" s="1"/>
  <c r="AO2243" i="1"/>
  <c r="AR2241" i="1"/>
  <c r="AS2241" i="1"/>
  <c r="AP2243" i="1" l="1"/>
  <c r="AQ2242" i="1" s="1"/>
  <c r="AO2244" i="1"/>
  <c r="AS2242" i="1"/>
  <c r="AR2242" i="1"/>
  <c r="AP2244" i="1" l="1"/>
  <c r="AQ2243" i="1" s="1"/>
  <c r="AO2245" i="1"/>
  <c r="AS2243" i="1"/>
  <c r="AR2243" i="1"/>
  <c r="AP2245" i="1" l="1"/>
  <c r="AQ2244" i="1" s="1"/>
  <c r="AO2246" i="1"/>
  <c r="AR2244" i="1"/>
  <c r="AS2244" i="1"/>
  <c r="AP2246" i="1" l="1"/>
  <c r="AQ2245" i="1" s="1"/>
  <c r="AO2247" i="1"/>
  <c r="AR2245" i="1"/>
  <c r="AS2245" i="1"/>
  <c r="AP2247" i="1" l="1"/>
  <c r="AO2248" i="1"/>
  <c r="AS2246" i="1"/>
  <c r="AR2246" i="1"/>
  <c r="AQ2246" i="1"/>
  <c r="AP2248" i="1" l="1"/>
  <c r="AQ2247" i="1" s="1"/>
  <c r="AO2249" i="1"/>
  <c r="AR2247" i="1"/>
  <c r="AS2247" i="1"/>
  <c r="AP2249" i="1" l="1"/>
  <c r="AQ2248" i="1" s="1"/>
  <c r="AO2250" i="1"/>
  <c r="AS2248" i="1"/>
  <c r="AR2248" i="1"/>
  <c r="AP2250" i="1" l="1"/>
  <c r="AQ2249" i="1" s="1"/>
  <c r="AO2251" i="1"/>
  <c r="AS2249" i="1"/>
  <c r="AR2249" i="1"/>
  <c r="AP2251" i="1" l="1"/>
  <c r="AQ2250" i="1" s="1"/>
  <c r="AO2252" i="1"/>
  <c r="AR2250" i="1"/>
  <c r="AS2250" i="1"/>
  <c r="AP2252" i="1" l="1"/>
  <c r="AO2253" i="1"/>
  <c r="AS2251" i="1"/>
  <c r="AR2251" i="1"/>
  <c r="AQ2251" i="1"/>
  <c r="AP2253" i="1" l="1"/>
  <c r="AQ2252" i="1" s="1"/>
  <c r="AO2254" i="1"/>
  <c r="AR2252" i="1"/>
  <c r="AS2252" i="1"/>
  <c r="AP2254" i="1" l="1"/>
  <c r="AQ2253" i="1" s="1"/>
  <c r="AO2255" i="1"/>
  <c r="AR2253" i="1"/>
  <c r="AS2253" i="1"/>
  <c r="AP2255" i="1" l="1"/>
  <c r="AQ2254" i="1" s="1"/>
  <c r="AO2256" i="1"/>
  <c r="AS2254" i="1"/>
  <c r="AR2254" i="1"/>
  <c r="AP2256" i="1" l="1"/>
  <c r="AQ2255" i="1" s="1"/>
  <c r="AO2257" i="1"/>
  <c r="AR2255" i="1"/>
  <c r="AS2255" i="1"/>
  <c r="AP2257" i="1" l="1"/>
  <c r="AQ2256" i="1" s="1"/>
  <c r="AO2258" i="1"/>
  <c r="AR2256" i="1"/>
  <c r="AS2256" i="1"/>
  <c r="AP2258" i="1" l="1"/>
  <c r="AO2259" i="1"/>
  <c r="AR2257" i="1"/>
  <c r="AS2257" i="1"/>
  <c r="AQ2257" i="1"/>
  <c r="AP2259" i="1" l="1"/>
  <c r="AQ2258" i="1" s="1"/>
  <c r="AO2260" i="1"/>
  <c r="AR2258" i="1"/>
  <c r="AS2258" i="1"/>
  <c r="AP2260" i="1" l="1"/>
  <c r="AQ2259" i="1" s="1"/>
  <c r="AO2261" i="1"/>
  <c r="AS2259" i="1"/>
  <c r="AR2259" i="1"/>
  <c r="AP2261" i="1" l="1"/>
  <c r="AQ2260" i="1" s="1"/>
  <c r="AO2262" i="1"/>
  <c r="AS2260" i="1"/>
  <c r="AR2260" i="1"/>
  <c r="AP2262" i="1" l="1"/>
  <c r="AO2263" i="1"/>
  <c r="AS2261" i="1"/>
  <c r="AR2261" i="1"/>
  <c r="AQ2261" i="1"/>
  <c r="AP2263" i="1" l="1"/>
  <c r="AQ2262" i="1" s="1"/>
  <c r="AO2264" i="1"/>
  <c r="AR2262" i="1"/>
  <c r="AS2262" i="1"/>
  <c r="AP2264" i="1" l="1"/>
  <c r="AQ2263" i="1" s="1"/>
  <c r="AO2265" i="1"/>
  <c r="AR2263" i="1"/>
  <c r="AS2263" i="1"/>
  <c r="AP2265" i="1" l="1"/>
  <c r="AQ2264" i="1" s="1"/>
  <c r="AO2266" i="1"/>
  <c r="AR2264" i="1"/>
  <c r="AS2264" i="1"/>
  <c r="AP2266" i="1" l="1"/>
  <c r="AO2267" i="1"/>
  <c r="AS2265" i="1"/>
  <c r="AQ2265" i="1"/>
  <c r="AR2265" i="1"/>
  <c r="AP2267" i="1" l="1"/>
  <c r="AQ2266" i="1" s="1"/>
  <c r="AO2268" i="1"/>
  <c r="AS2266" i="1"/>
  <c r="AR2266" i="1"/>
  <c r="AP2268" i="1" l="1"/>
  <c r="AQ2267" i="1" s="1"/>
  <c r="AO2269" i="1"/>
  <c r="AR2267" i="1"/>
  <c r="AS2267" i="1"/>
  <c r="AP2269" i="1" l="1"/>
  <c r="AQ2268" i="1" s="1"/>
  <c r="AO2270" i="1"/>
  <c r="AS2268" i="1"/>
  <c r="AR2268" i="1"/>
  <c r="AP2270" i="1" l="1"/>
  <c r="AO2271" i="1"/>
  <c r="AR2269" i="1"/>
  <c r="AS2269" i="1"/>
  <c r="AQ2269" i="1"/>
  <c r="AP2271" i="1" l="1"/>
  <c r="AQ2270" i="1" s="1"/>
  <c r="AO2272" i="1"/>
  <c r="AR2270" i="1"/>
  <c r="AS2270" i="1"/>
  <c r="AP2272" i="1" l="1"/>
  <c r="AQ2271" i="1" s="1"/>
  <c r="AO2273" i="1"/>
  <c r="AR2271" i="1"/>
  <c r="AS2271" i="1"/>
  <c r="AP2273" i="1" l="1"/>
  <c r="AQ2272" i="1" s="1"/>
  <c r="AO2274" i="1"/>
  <c r="AS2272" i="1"/>
  <c r="AR2272" i="1"/>
  <c r="AP2274" i="1" l="1"/>
  <c r="AQ2273" i="1" s="1"/>
  <c r="AO2275" i="1"/>
  <c r="AR2273" i="1"/>
  <c r="AS2273" i="1"/>
  <c r="AP2275" i="1" l="1"/>
  <c r="AQ2274" i="1" s="1"/>
  <c r="AO2276" i="1"/>
  <c r="AS2274" i="1"/>
  <c r="AR2274" i="1"/>
  <c r="AP2276" i="1" l="1"/>
  <c r="AQ2275" i="1" s="1"/>
  <c r="AO2277" i="1"/>
  <c r="AS2275" i="1"/>
  <c r="AR2275" i="1"/>
  <c r="AP2277" i="1" l="1"/>
  <c r="AQ2276" i="1" s="1"/>
  <c r="AO2278" i="1"/>
  <c r="AR2276" i="1"/>
  <c r="AS2276" i="1"/>
  <c r="AP2278" i="1" l="1"/>
  <c r="AQ2277" i="1" s="1"/>
  <c r="AO2279" i="1"/>
  <c r="AS2277" i="1"/>
  <c r="AR2277" i="1"/>
  <c r="AP2279" i="1" l="1"/>
  <c r="AO2280" i="1"/>
  <c r="AR2278" i="1"/>
  <c r="AS2278" i="1"/>
  <c r="AQ2278" i="1"/>
  <c r="AP2280" i="1" l="1"/>
  <c r="AQ2279" i="1" s="1"/>
  <c r="AO2281" i="1"/>
  <c r="AR2279" i="1"/>
  <c r="AS2279" i="1"/>
  <c r="AP2281" i="1" l="1"/>
  <c r="AQ2280" i="1" s="1"/>
  <c r="AO2282" i="1"/>
  <c r="AS2280" i="1"/>
  <c r="AR2280" i="1"/>
  <c r="AP2282" i="1" l="1"/>
  <c r="AQ2281" i="1" s="1"/>
  <c r="AO2283" i="1"/>
  <c r="AS2281" i="1"/>
  <c r="AR2281" i="1"/>
  <c r="AP2283" i="1" l="1"/>
  <c r="AQ2282" i="1" s="1"/>
  <c r="AO2284" i="1"/>
  <c r="AR2282" i="1"/>
  <c r="AS2282" i="1"/>
  <c r="AP2284" i="1" l="1"/>
  <c r="AQ2283" i="1" s="1"/>
  <c r="AO2285" i="1"/>
  <c r="AR2283" i="1"/>
  <c r="AS2283" i="1"/>
  <c r="AP2285" i="1" l="1"/>
  <c r="AO2286" i="1"/>
  <c r="AS2284" i="1"/>
  <c r="AQ2284" i="1"/>
  <c r="AR2284" i="1"/>
  <c r="AP2286" i="1" l="1"/>
  <c r="AQ2285" i="1" s="1"/>
  <c r="AO2287" i="1"/>
  <c r="AS2285" i="1"/>
  <c r="AR2285" i="1"/>
  <c r="AP2287" i="1" l="1"/>
  <c r="AQ2286" i="1" s="1"/>
  <c r="AO2288" i="1"/>
  <c r="AR2286" i="1"/>
  <c r="AS2286" i="1"/>
  <c r="AP2288" i="1" l="1"/>
  <c r="AQ2287" i="1" s="1"/>
  <c r="AO2289" i="1"/>
  <c r="AR2287" i="1"/>
  <c r="AS2287" i="1"/>
  <c r="AP2289" i="1" l="1"/>
  <c r="AQ2288" i="1" s="1"/>
  <c r="AO2290" i="1"/>
  <c r="AR2288" i="1"/>
  <c r="AS2288" i="1"/>
  <c r="AP2290" i="1" l="1"/>
  <c r="AQ2289" i="1" s="1"/>
  <c r="AO2291" i="1"/>
  <c r="AS2289" i="1"/>
  <c r="AR2289" i="1"/>
  <c r="AP2291" i="1" l="1"/>
  <c r="AO2292" i="1"/>
  <c r="AR2290" i="1"/>
  <c r="AQ2290" i="1"/>
  <c r="AS2290" i="1"/>
  <c r="AP2292" i="1" l="1"/>
  <c r="AQ2291" i="1" s="1"/>
  <c r="AO2293" i="1"/>
  <c r="AS2291" i="1"/>
  <c r="AR2291" i="1"/>
  <c r="AP2293" i="1" l="1"/>
  <c r="AQ2292" i="1" s="1"/>
  <c r="AO2294" i="1"/>
  <c r="AR2292" i="1"/>
  <c r="AS2292" i="1"/>
  <c r="AP2294" i="1" l="1"/>
  <c r="AO2295" i="1"/>
  <c r="AR2293" i="1"/>
  <c r="AS2293" i="1"/>
  <c r="AQ2293" i="1"/>
  <c r="AP2295" i="1" l="1"/>
  <c r="AQ2294" i="1" s="1"/>
  <c r="AO2296" i="1"/>
  <c r="AR2294" i="1"/>
  <c r="AS2294" i="1"/>
  <c r="AP2296" i="1" l="1"/>
  <c r="AQ2295" i="1" s="1"/>
  <c r="AO2297" i="1"/>
  <c r="AR2295" i="1"/>
  <c r="AS2295" i="1"/>
  <c r="AP2297" i="1" l="1"/>
  <c r="AQ2296" i="1" s="1"/>
  <c r="AO2298" i="1"/>
  <c r="AS2296" i="1"/>
  <c r="AR2296" i="1"/>
  <c r="AP2298" i="1" l="1"/>
  <c r="AQ2297" i="1" s="1"/>
  <c r="AO2299" i="1"/>
  <c r="AS2297" i="1"/>
  <c r="AR2297" i="1"/>
  <c r="AP2299" i="1" l="1"/>
  <c r="AO2300" i="1"/>
  <c r="AR2298" i="1"/>
  <c r="AS2298" i="1"/>
  <c r="AQ2298" i="1"/>
  <c r="AP2300" i="1" l="1"/>
  <c r="AQ2299" i="1" s="1"/>
  <c r="AO2301" i="1"/>
  <c r="AS2299" i="1"/>
  <c r="AR2299" i="1"/>
  <c r="AP2301" i="1" l="1"/>
  <c r="AQ2300" i="1" s="1"/>
  <c r="AO2302" i="1"/>
  <c r="AS2300" i="1"/>
  <c r="AR2300" i="1"/>
  <c r="AP2302" i="1" l="1"/>
  <c r="AQ2301" i="1" s="1"/>
  <c r="AO2303" i="1"/>
  <c r="AR2301" i="1"/>
  <c r="AS2301" i="1"/>
  <c r="AP2303" i="1" l="1"/>
  <c r="AQ2302" i="1" s="1"/>
  <c r="AO2304" i="1"/>
  <c r="AS2302" i="1"/>
  <c r="AR2302" i="1"/>
  <c r="AP2304" i="1" l="1"/>
  <c r="AQ2303" i="1" s="1"/>
  <c r="AO2305" i="1"/>
  <c r="AR2303" i="1"/>
  <c r="AS2303" i="1"/>
  <c r="AP2305" i="1" l="1"/>
  <c r="AQ2304" i="1" s="1"/>
  <c r="AO2306" i="1"/>
  <c r="AS2304" i="1"/>
  <c r="AR2304" i="1"/>
  <c r="AP2306" i="1" l="1"/>
  <c r="AQ2305" i="1" s="1"/>
  <c r="AO2307" i="1"/>
  <c r="AR2305" i="1"/>
  <c r="AS2305" i="1"/>
  <c r="AP2307" i="1" l="1"/>
  <c r="AQ2306" i="1" s="1"/>
  <c r="AO2308" i="1"/>
  <c r="AR2306" i="1"/>
  <c r="AS2306" i="1"/>
  <c r="AP2308" i="1" l="1"/>
  <c r="AO2309" i="1"/>
  <c r="AS2307" i="1"/>
  <c r="AR2307" i="1"/>
  <c r="AQ2307" i="1"/>
  <c r="AP2309" i="1" l="1"/>
  <c r="AQ2308" i="1" s="1"/>
  <c r="AO2310" i="1"/>
  <c r="AR2308" i="1"/>
  <c r="AS2308" i="1"/>
  <c r="AP2310" i="1" l="1"/>
  <c r="AQ2309" i="1" s="1"/>
  <c r="AO2311" i="1"/>
  <c r="AS2309" i="1"/>
  <c r="AR2309" i="1"/>
  <c r="AP2311" i="1" l="1"/>
  <c r="AO2312" i="1"/>
  <c r="AR2310" i="1"/>
  <c r="AS2310" i="1"/>
  <c r="AQ2310" i="1"/>
  <c r="AP2312" i="1" l="1"/>
  <c r="AQ2311" i="1" s="1"/>
  <c r="AO2313" i="1"/>
  <c r="AS2311" i="1"/>
  <c r="AR2311" i="1"/>
  <c r="AP2313" i="1" l="1"/>
  <c r="AQ2312" i="1" s="1"/>
  <c r="AO2314" i="1"/>
  <c r="AS2312" i="1"/>
  <c r="AR2312" i="1"/>
  <c r="AP2314" i="1" l="1"/>
  <c r="AQ2313" i="1" s="1"/>
  <c r="AO2315" i="1"/>
  <c r="AR2313" i="1"/>
  <c r="AS2313" i="1"/>
  <c r="AP2315" i="1" l="1"/>
  <c r="AQ2314" i="1" s="1"/>
  <c r="AO2316" i="1"/>
  <c r="AS2314" i="1"/>
  <c r="AR2314" i="1"/>
  <c r="AP2316" i="1" l="1"/>
  <c r="AQ2315" i="1" s="1"/>
  <c r="AO2317" i="1"/>
  <c r="AS2315" i="1"/>
  <c r="AR2315" i="1"/>
  <c r="AP2317" i="1" l="1"/>
  <c r="AQ2316" i="1" s="1"/>
  <c r="AO2318" i="1"/>
  <c r="AR2316" i="1"/>
  <c r="AS2316" i="1"/>
  <c r="AP2318" i="1" l="1"/>
  <c r="AQ2317" i="1" s="1"/>
  <c r="AO2319" i="1"/>
  <c r="AS2317" i="1"/>
  <c r="AR2317" i="1"/>
  <c r="AP2319" i="1" l="1"/>
  <c r="AQ2318" i="1" s="1"/>
  <c r="AO2320" i="1"/>
  <c r="AS2318" i="1"/>
  <c r="AR2318" i="1"/>
  <c r="AP2320" i="1" l="1"/>
  <c r="AQ2319" i="1" s="1"/>
  <c r="AO2321" i="1"/>
  <c r="AS2319" i="1"/>
  <c r="AR2319" i="1"/>
  <c r="AP2321" i="1" l="1"/>
  <c r="AQ2320" i="1" s="1"/>
  <c r="AO2322" i="1"/>
  <c r="AR2320" i="1"/>
  <c r="AS2320" i="1"/>
  <c r="AP2322" i="1" l="1"/>
  <c r="AQ2321" i="1" s="1"/>
  <c r="AO2323" i="1"/>
  <c r="AS2321" i="1"/>
  <c r="AR2321" i="1"/>
  <c r="AP2323" i="1" l="1"/>
  <c r="AQ2322" i="1" s="1"/>
  <c r="AO2324" i="1"/>
  <c r="AS2322" i="1"/>
  <c r="AR2322" i="1"/>
  <c r="AP2324" i="1" l="1"/>
  <c r="AQ2323" i="1" s="1"/>
  <c r="AO2325" i="1"/>
  <c r="AR2323" i="1"/>
  <c r="AS2323" i="1"/>
  <c r="AP2325" i="1" l="1"/>
  <c r="AQ2324" i="1" s="1"/>
  <c r="AO2326" i="1"/>
  <c r="AS2324" i="1"/>
  <c r="AR2324" i="1"/>
  <c r="AP2326" i="1" l="1"/>
  <c r="AO2327" i="1"/>
  <c r="AR2325" i="1"/>
  <c r="AS2325" i="1"/>
  <c r="AQ2325" i="1"/>
  <c r="AP2327" i="1" l="1"/>
  <c r="AQ2326" i="1" s="1"/>
  <c r="AO2328" i="1"/>
  <c r="AR2326" i="1"/>
  <c r="AS2326" i="1"/>
  <c r="AP2328" i="1" l="1"/>
  <c r="AQ2327" i="1" s="1"/>
  <c r="AO2329" i="1"/>
  <c r="AS2327" i="1"/>
  <c r="AR2327" i="1"/>
  <c r="AP2329" i="1" l="1"/>
  <c r="AQ2328" i="1" s="1"/>
  <c r="AO2330" i="1"/>
  <c r="AS2328" i="1"/>
  <c r="AR2328" i="1"/>
  <c r="AP2330" i="1" l="1"/>
  <c r="AQ2329" i="1" s="1"/>
  <c r="AO2331" i="1"/>
  <c r="AR2329" i="1"/>
  <c r="AS2329" i="1"/>
  <c r="AP2331" i="1" l="1"/>
  <c r="AQ2330" i="1" s="1"/>
  <c r="AO2332" i="1"/>
  <c r="AS2330" i="1"/>
  <c r="AR2330" i="1"/>
  <c r="AP2332" i="1" l="1"/>
  <c r="AO2333" i="1"/>
  <c r="AS2331" i="1"/>
  <c r="AR2331" i="1"/>
  <c r="AQ2331" i="1"/>
  <c r="AP2333" i="1" l="1"/>
  <c r="AQ2332" i="1" s="1"/>
  <c r="AO2334" i="1"/>
  <c r="AS2332" i="1"/>
  <c r="AR2332" i="1"/>
  <c r="AP2334" i="1" l="1"/>
  <c r="AO2335" i="1"/>
  <c r="AS2333" i="1"/>
  <c r="AR2333" i="1"/>
  <c r="AQ2333" i="1"/>
  <c r="AP2335" i="1" l="1"/>
  <c r="AQ2334" i="1" s="1"/>
  <c r="AO2336" i="1"/>
  <c r="AR2334" i="1"/>
  <c r="AS2334" i="1"/>
  <c r="AP2336" i="1" l="1"/>
  <c r="AQ2335" i="1" s="1"/>
  <c r="AO2337" i="1"/>
  <c r="AR2335" i="1"/>
  <c r="AS2335" i="1"/>
  <c r="AP2337" i="1" l="1"/>
  <c r="AQ2336" i="1" s="1"/>
  <c r="AO2338" i="1"/>
  <c r="AS2336" i="1"/>
  <c r="AR2336" i="1"/>
  <c r="AP2338" i="1" l="1"/>
  <c r="AQ2337" i="1" s="1"/>
  <c r="AO2339" i="1"/>
  <c r="AS2337" i="1"/>
  <c r="AR2337" i="1"/>
  <c r="AP2339" i="1" l="1"/>
  <c r="AQ2338" i="1" s="1"/>
  <c r="AO2340" i="1"/>
  <c r="AS2338" i="1"/>
  <c r="AR2338" i="1"/>
  <c r="AP2340" i="1" l="1"/>
  <c r="AO2341" i="1"/>
  <c r="AS2339" i="1"/>
  <c r="AR2339" i="1"/>
  <c r="AQ2339" i="1"/>
  <c r="AP2341" i="1" l="1"/>
  <c r="AO2342" i="1"/>
  <c r="AS2340" i="1"/>
  <c r="AR2340" i="1"/>
  <c r="AQ2340" i="1"/>
  <c r="AP2342" i="1" l="1"/>
  <c r="AO2343" i="1"/>
  <c r="AS2341" i="1"/>
  <c r="AR2341" i="1"/>
  <c r="AQ2341" i="1"/>
  <c r="AP2343" i="1" l="1"/>
  <c r="AQ2342" i="1" s="1"/>
  <c r="AO2344" i="1"/>
  <c r="AS2342" i="1"/>
  <c r="AR2342" i="1"/>
  <c r="AP2344" i="1" l="1"/>
  <c r="AQ2343" i="1" s="1"/>
  <c r="AO2345" i="1"/>
  <c r="AR2343" i="1"/>
  <c r="AS2343" i="1"/>
  <c r="AP2345" i="1" l="1"/>
  <c r="AQ2344" i="1" s="1"/>
  <c r="AO2346" i="1"/>
  <c r="AR2344" i="1"/>
  <c r="AS2344" i="1"/>
  <c r="AP2346" i="1" l="1"/>
  <c r="AO2347" i="1"/>
  <c r="AS2345" i="1"/>
  <c r="AR2345" i="1"/>
  <c r="AQ2345" i="1"/>
  <c r="AP2347" i="1" l="1"/>
  <c r="AO2348" i="1"/>
  <c r="AS2346" i="1"/>
  <c r="AR2346" i="1"/>
  <c r="AQ2346" i="1"/>
  <c r="AP2348" i="1" l="1"/>
  <c r="AQ2347" i="1" s="1"/>
  <c r="AO2349" i="1"/>
  <c r="AR2347" i="1"/>
  <c r="AS2347" i="1"/>
  <c r="AP2349" i="1" l="1"/>
  <c r="AQ2348" i="1" s="1"/>
  <c r="AO2350" i="1"/>
  <c r="AS2348" i="1"/>
  <c r="AR2348" i="1"/>
  <c r="AP2350" i="1" l="1"/>
  <c r="AQ2349" i="1" s="1"/>
  <c r="AO2351" i="1"/>
  <c r="AR2349" i="1"/>
  <c r="AS2349" i="1"/>
  <c r="AP2351" i="1" l="1"/>
  <c r="AQ2350" i="1" s="1"/>
  <c r="AO2352" i="1"/>
  <c r="AS2350" i="1"/>
  <c r="AR2350" i="1"/>
  <c r="AP2352" i="1" l="1"/>
  <c r="AQ2351" i="1" s="1"/>
  <c r="AO2353" i="1"/>
  <c r="AS2351" i="1"/>
  <c r="AR2351" i="1"/>
  <c r="AP2353" i="1" l="1"/>
  <c r="AQ2352" i="1" s="1"/>
  <c r="AO2354" i="1"/>
  <c r="AS2352" i="1"/>
  <c r="AR2352" i="1"/>
  <c r="AP2354" i="1" l="1"/>
  <c r="AQ2353" i="1" s="1"/>
  <c r="AO2355" i="1"/>
  <c r="AR2353" i="1"/>
  <c r="AS2353" i="1"/>
  <c r="AP2355" i="1" l="1"/>
  <c r="AQ2354" i="1" s="1"/>
  <c r="AO2356" i="1"/>
  <c r="AS2354" i="1"/>
  <c r="AR2354" i="1"/>
  <c r="AP2356" i="1" l="1"/>
  <c r="AQ2355" i="1" s="1"/>
  <c r="AO2357" i="1"/>
  <c r="AS2355" i="1"/>
  <c r="AR2355" i="1"/>
  <c r="AP2357" i="1" l="1"/>
  <c r="AQ2356" i="1" s="1"/>
  <c r="AO2358" i="1"/>
  <c r="AR2356" i="1"/>
  <c r="AS2356" i="1"/>
  <c r="AP2358" i="1" l="1"/>
  <c r="AQ2357" i="1" s="1"/>
  <c r="AO2359" i="1"/>
  <c r="AR2357" i="1"/>
  <c r="AS2357" i="1"/>
  <c r="AP2359" i="1" l="1"/>
  <c r="AQ2358" i="1" s="1"/>
  <c r="AO2360" i="1"/>
  <c r="AS2358" i="1"/>
  <c r="AR2358" i="1"/>
  <c r="AP2360" i="1" l="1"/>
  <c r="AQ2359" i="1" s="1"/>
  <c r="AO2361" i="1"/>
  <c r="AR2359" i="1"/>
  <c r="AS2359" i="1"/>
  <c r="AP2361" i="1" l="1"/>
  <c r="AQ2360" i="1" s="1"/>
  <c r="AO2362" i="1"/>
  <c r="AS2360" i="1"/>
  <c r="AR2360" i="1"/>
  <c r="AP2362" i="1" l="1"/>
  <c r="AO2363" i="1"/>
  <c r="AS2361" i="1"/>
  <c r="AR2361" i="1"/>
  <c r="AQ2361" i="1"/>
  <c r="AP2363" i="1" l="1"/>
  <c r="AQ2362" i="1" s="1"/>
  <c r="AO2364" i="1"/>
  <c r="AS2362" i="1"/>
  <c r="AR2362" i="1"/>
  <c r="AP2364" i="1" l="1"/>
  <c r="AQ2363" i="1" s="1"/>
  <c r="AO2365" i="1"/>
  <c r="AR2363" i="1"/>
  <c r="AS2363" i="1"/>
  <c r="AP2365" i="1" l="1"/>
  <c r="AQ2364" i="1" s="1"/>
  <c r="AO2366" i="1"/>
  <c r="AR2364" i="1"/>
  <c r="AS2364" i="1"/>
  <c r="AP2366" i="1" l="1"/>
  <c r="AQ2365" i="1" s="1"/>
  <c r="AO2367" i="1"/>
  <c r="AR2365" i="1"/>
  <c r="AS2365" i="1"/>
  <c r="AP2367" i="1" l="1"/>
  <c r="AQ2366" i="1" s="1"/>
  <c r="AO2368" i="1"/>
  <c r="AS2366" i="1"/>
  <c r="AR2366" i="1"/>
  <c r="AP2368" i="1" l="1"/>
  <c r="AQ2367" i="1" s="1"/>
  <c r="AO2369" i="1"/>
  <c r="AR2367" i="1"/>
  <c r="AS2367" i="1"/>
  <c r="AP2369" i="1" l="1"/>
  <c r="AQ2368" i="1" s="1"/>
  <c r="AO2370" i="1"/>
  <c r="AR2368" i="1"/>
  <c r="AS2368" i="1"/>
  <c r="AP2370" i="1" l="1"/>
  <c r="AQ2369" i="1" s="1"/>
  <c r="AO2371" i="1"/>
  <c r="AS2369" i="1"/>
  <c r="AR2369" i="1"/>
  <c r="AP2371" i="1" l="1"/>
  <c r="AQ2370" i="1" s="1"/>
  <c r="AO2372" i="1"/>
  <c r="AS2370" i="1"/>
  <c r="AR2370" i="1"/>
  <c r="AP2372" i="1" l="1"/>
  <c r="AQ2371" i="1" s="1"/>
  <c r="AO2373" i="1"/>
  <c r="AS2371" i="1"/>
  <c r="AR2371" i="1"/>
  <c r="AP2373" i="1" l="1"/>
  <c r="AQ2372" i="1" s="1"/>
  <c r="AO2374" i="1"/>
  <c r="AR2372" i="1"/>
  <c r="AS2372" i="1"/>
  <c r="AP2374" i="1" l="1"/>
  <c r="AQ2373" i="1" s="1"/>
  <c r="AO2375" i="1"/>
  <c r="AS2373" i="1"/>
  <c r="AR2373" i="1"/>
  <c r="AP2375" i="1" l="1"/>
  <c r="AQ2374" i="1" s="1"/>
  <c r="AO2376" i="1"/>
  <c r="AR2374" i="1"/>
  <c r="AS2374" i="1"/>
  <c r="AP2376" i="1" l="1"/>
  <c r="AQ2375" i="1" s="1"/>
  <c r="AO2377" i="1"/>
  <c r="AR2375" i="1"/>
  <c r="AS2375" i="1"/>
  <c r="AP2377" i="1" l="1"/>
  <c r="AQ2376" i="1" s="1"/>
  <c r="AO2378" i="1"/>
  <c r="AS2376" i="1"/>
  <c r="AR2376" i="1"/>
  <c r="AP2378" i="1" l="1"/>
  <c r="AQ2377" i="1" s="1"/>
  <c r="AO2379" i="1"/>
  <c r="AS2377" i="1"/>
  <c r="AR2377" i="1"/>
  <c r="AP2379" i="1" l="1"/>
  <c r="AQ2378" i="1" s="1"/>
  <c r="AO2380" i="1"/>
  <c r="AR2378" i="1"/>
  <c r="AS2378" i="1"/>
  <c r="AP2380" i="1" l="1"/>
  <c r="AQ2379" i="1" s="1"/>
  <c r="AO2381" i="1"/>
  <c r="AR2379" i="1"/>
  <c r="AS2379" i="1"/>
  <c r="AP2381" i="1" l="1"/>
  <c r="AQ2380" i="1" s="1"/>
  <c r="AO2382" i="1"/>
  <c r="AR2380" i="1"/>
  <c r="AS2380" i="1"/>
  <c r="AP2382" i="1" l="1"/>
  <c r="AQ2381" i="1" s="1"/>
  <c r="AO2383" i="1"/>
  <c r="AR2381" i="1"/>
  <c r="AS2381" i="1"/>
  <c r="AP2383" i="1" l="1"/>
  <c r="AO2384" i="1"/>
  <c r="AS2382" i="1"/>
  <c r="AR2382" i="1"/>
  <c r="AQ2382" i="1"/>
  <c r="AP2384" i="1" l="1"/>
  <c r="AQ2383" i="1" s="1"/>
  <c r="AO2385" i="1"/>
  <c r="AR2383" i="1"/>
  <c r="AS2383" i="1"/>
  <c r="AP2385" i="1" l="1"/>
  <c r="AQ2384" i="1" s="1"/>
  <c r="AO2386" i="1"/>
  <c r="AR2384" i="1"/>
  <c r="AS2384" i="1"/>
  <c r="AP2386" i="1" l="1"/>
  <c r="AQ2385" i="1" s="1"/>
  <c r="AO2387" i="1"/>
  <c r="AS2385" i="1"/>
  <c r="AR2385" i="1"/>
  <c r="AP2387" i="1" l="1"/>
  <c r="AQ2386" i="1" s="1"/>
  <c r="AO2388" i="1"/>
  <c r="AS2386" i="1"/>
  <c r="AR2386" i="1"/>
  <c r="AP2388" i="1" l="1"/>
  <c r="AQ2387" i="1" s="1"/>
  <c r="AO2389" i="1"/>
  <c r="AS2387" i="1"/>
  <c r="AR2387" i="1"/>
  <c r="AP2389" i="1" l="1"/>
  <c r="AQ2388" i="1" s="1"/>
  <c r="AO2390" i="1"/>
  <c r="AR2388" i="1"/>
  <c r="AS2388" i="1"/>
  <c r="AP2390" i="1" l="1"/>
  <c r="AQ2389" i="1" s="1"/>
  <c r="AO2391" i="1"/>
  <c r="AR2389" i="1"/>
  <c r="AS2389" i="1"/>
  <c r="AP2391" i="1" l="1"/>
  <c r="AQ2390" i="1" s="1"/>
  <c r="AO2392" i="1"/>
  <c r="AR2390" i="1"/>
  <c r="AS2390" i="1"/>
  <c r="AP2392" i="1" l="1"/>
  <c r="AO2393" i="1"/>
  <c r="AS2391" i="1"/>
  <c r="AR2391" i="1"/>
  <c r="AQ2391" i="1"/>
  <c r="AP2393" i="1" l="1"/>
  <c r="AQ2392" i="1" s="1"/>
  <c r="AO2394" i="1"/>
  <c r="AR2392" i="1"/>
  <c r="AS2392" i="1"/>
  <c r="AP2394" i="1" l="1"/>
  <c r="AQ2393" i="1" s="1"/>
  <c r="AO2395" i="1"/>
  <c r="AS2393" i="1"/>
  <c r="AR2393" i="1"/>
  <c r="AP2395" i="1" l="1"/>
  <c r="AO2396" i="1"/>
  <c r="AS2394" i="1"/>
  <c r="AR2394" i="1"/>
  <c r="AQ2394" i="1"/>
  <c r="AP2396" i="1" l="1"/>
  <c r="AQ2395" i="1" s="1"/>
  <c r="AO2397" i="1"/>
  <c r="AS2395" i="1"/>
  <c r="AR2395" i="1"/>
  <c r="AP2397" i="1" l="1"/>
  <c r="AQ2396" i="1" s="1"/>
  <c r="AO2398" i="1"/>
  <c r="AS2396" i="1"/>
  <c r="AR2396" i="1"/>
  <c r="AP2398" i="1" l="1"/>
  <c r="AQ2397" i="1" s="1"/>
  <c r="AO2399" i="1"/>
  <c r="AS2397" i="1"/>
  <c r="AR2397" i="1"/>
  <c r="AP2399" i="1" l="1"/>
  <c r="AQ2398" i="1" s="1"/>
  <c r="AO2400" i="1"/>
  <c r="AR2398" i="1"/>
  <c r="AS2398" i="1"/>
  <c r="AP2400" i="1" l="1"/>
  <c r="AQ2399" i="1" s="1"/>
  <c r="AO2401" i="1"/>
  <c r="AS2399" i="1"/>
  <c r="AR2399" i="1"/>
  <c r="AP2401" i="1" l="1"/>
  <c r="AQ2400" i="1" s="1"/>
  <c r="AO2402" i="1"/>
  <c r="AS2400" i="1"/>
  <c r="AR2400" i="1"/>
  <c r="AP2402" i="1" l="1"/>
  <c r="AO2403" i="1"/>
  <c r="AR2401" i="1"/>
  <c r="AS2401" i="1"/>
  <c r="AQ2401" i="1"/>
  <c r="AP2403" i="1" l="1"/>
  <c r="AQ2402" i="1" s="1"/>
  <c r="AO2404" i="1"/>
  <c r="AS2402" i="1"/>
  <c r="AR2402" i="1"/>
  <c r="AP2404" i="1" l="1"/>
  <c r="AQ2403" i="1" s="1"/>
  <c r="AO2405" i="1"/>
  <c r="AR2403" i="1"/>
  <c r="AS2403" i="1"/>
  <c r="AP2405" i="1" l="1"/>
  <c r="AQ2404" i="1" s="1"/>
  <c r="AO2406" i="1"/>
  <c r="AR2404" i="1"/>
  <c r="AS2404" i="1"/>
  <c r="AP2406" i="1" l="1"/>
  <c r="AQ2405" i="1" s="1"/>
  <c r="AO2407" i="1"/>
  <c r="AR2405" i="1"/>
  <c r="AS2405" i="1"/>
  <c r="AP2407" i="1" l="1"/>
  <c r="AO2408" i="1"/>
  <c r="AS2406" i="1"/>
  <c r="AR2406" i="1"/>
  <c r="AQ2406" i="1"/>
  <c r="AP2408" i="1" l="1"/>
  <c r="AQ2407" i="1" s="1"/>
  <c r="AO2409" i="1"/>
  <c r="AS2407" i="1"/>
  <c r="AR2407" i="1"/>
  <c r="AP2409" i="1" l="1"/>
  <c r="AQ2408" i="1" s="1"/>
  <c r="AO2410" i="1"/>
  <c r="AS2408" i="1"/>
  <c r="AR2408" i="1"/>
  <c r="AP2410" i="1" l="1"/>
  <c r="AQ2409" i="1" s="1"/>
  <c r="AO2411" i="1"/>
  <c r="AS2409" i="1"/>
  <c r="AR2409" i="1"/>
  <c r="AP2411" i="1" l="1"/>
  <c r="AQ2410" i="1" s="1"/>
  <c r="AO2412" i="1"/>
  <c r="AR2410" i="1"/>
  <c r="AS2410" i="1"/>
  <c r="AP2412" i="1" l="1"/>
  <c r="AQ2411" i="1" s="1"/>
  <c r="AO2413" i="1"/>
  <c r="AR2411" i="1"/>
  <c r="AS2411" i="1"/>
  <c r="AP2413" i="1" l="1"/>
  <c r="AQ2412" i="1" s="1"/>
  <c r="AO2414" i="1"/>
  <c r="AS2412" i="1"/>
  <c r="AR2412" i="1"/>
  <c r="AP2414" i="1" l="1"/>
  <c r="AQ2413" i="1" s="1"/>
  <c r="AO2415" i="1"/>
  <c r="AR2413" i="1"/>
  <c r="AS2413" i="1"/>
  <c r="AP2415" i="1" l="1"/>
  <c r="AQ2414" i="1" s="1"/>
  <c r="AO2416" i="1"/>
  <c r="AR2414" i="1"/>
  <c r="AS2414" i="1"/>
  <c r="AP2416" i="1" l="1"/>
  <c r="AQ2415" i="1" s="1"/>
  <c r="AO2417" i="1"/>
  <c r="AR2415" i="1"/>
  <c r="AS2415" i="1"/>
  <c r="AP2417" i="1" l="1"/>
  <c r="AQ2416" i="1" s="1"/>
  <c r="AO2418" i="1"/>
  <c r="AS2416" i="1"/>
  <c r="AR2416" i="1"/>
  <c r="AP2418" i="1" l="1"/>
  <c r="AQ2417" i="1" s="1"/>
  <c r="AO2419" i="1"/>
  <c r="AS2417" i="1"/>
  <c r="AR2417" i="1"/>
  <c r="AP2419" i="1" l="1"/>
  <c r="AQ2418" i="1" s="1"/>
  <c r="AO2420" i="1"/>
  <c r="AR2418" i="1"/>
  <c r="AS2418" i="1"/>
  <c r="AP2420" i="1" l="1"/>
  <c r="AQ2419" i="1" s="1"/>
  <c r="AO2421" i="1"/>
  <c r="AS2419" i="1"/>
  <c r="AR2419" i="1"/>
  <c r="AP2421" i="1" l="1"/>
  <c r="AO2422" i="1"/>
  <c r="AR2420" i="1"/>
  <c r="AS2420" i="1"/>
  <c r="AQ2420" i="1"/>
  <c r="AP2422" i="1" l="1"/>
  <c r="AQ2421" i="1" s="1"/>
  <c r="AO2423" i="1"/>
  <c r="AS2421" i="1"/>
  <c r="AR2421" i="1"/>
  <c r="AP2423" i="1" l="1"/>
  <c r="AQ2422" i="1" s="1"/>
  <c r="AO2424" i="1"/>
  <c r="AS2422" i="1"/>
  <c r="AR2422" i="1"/>
  <c r="AP2424" i="1" l="1"/>
  <c r="AQ2423" i="1" s="1"/>
  <c r="AO2425" i="1"/>
  <c r="AR2423" i="1"/>
  <c r="AS2423" i="1"/>
  <c r="AP2425" i="1" l="1"/>
  <c r="AQ2424" i="1" s="1"/>
  <c r="AO2426" i="1"/>
  <c r="AR2424" i="1"/>
  <c r="AS2424" i="1"/>
  <c r="AP2426" i="1" l="1"/>
  <c r="AQ2425" i="1" s="1"/>
  <c r="AO2427" i="1"/>
  <c r="AS2425" i="1"/>
  <c r="AR2425" i="1"/>
  <c r="AP2427" i="1" l="1"/>
  <c r="AQ2426" i="1" s="1"/>
  <c r="AO2428" i="1"/>
  <c r="AS2426" i="1"/>
  <c r="AR2426" i="1"/>
  <c r="AP2428" i="1" l="1"/>
  <c r="AQ2427" i="1" s="1"/>
  <c r="AO2429" i="1"/>
  <c r="AR2427" i="1"/>
  <c r="AS2427" i="1"/>
  <c r="AP2429" i="1" l="1"/>
  <c r="AO2430" i="1"/>
  <c r="AS2428" i="1"/>
  <c r="AR2428" i="1"/>
  <c r="AQ2428" i="1"/>
  <c r="AP2430" i="1" l="1"/>
  <c r="AO2431" i="1"/>
  <c r="AS2429" i="1"/>
  <c r="AR2429" i="1"/>
  <c r="AQ2429" i="1"/>
  <c r="AP2431" i="1" l="1"/>
  <c r="AQ2430" i="1" s="1"/>
  <c r="AO2432" i="1"/>
  <c r="AS2430" i="1"/>
  <c r="AR2430" i="1"/>
  <c r="AP2432" i="1" l="1"/>
  <c r="AQ2431" i="1" s="1"/>
  <c r="AO2433" i="1"/>
  <c r="AR2431" i="1"/>
  <c r="AS2431" i="1"/>
  <c r="AP2433" i="1" l="1"/>
  <c r="AO2434" i="1"/>
  <c r="AR2432" i="1"/>
  <c r="AS2432" i="1"/>
  <c r="AQ2432" i="1"/>
  <c r="AP2434" i="1" l="1"/>
  <c r="AQ2433" i="1" s="1"/>
  <c r="AO2435" i="1"/>
  <c r="AS2433" i="1"/>
  <c r="AR2433" i="1"/>
  <c r="AP2435" i="1" l="1"/>
  <c r="AQ2434" i="1" s="1"/>
  <c r="AO2436" i="1"/>
  <c r="AS2434" i="1"/>
  <c r="AR2434" i="1"/>
  <c r="AP2436" i="1" l="1"/>
  <c r="AO2437" i="1"/>
  <c r="AS2435" i="1"/>
  <c r="AR2435" i="1"/>
  <c r="AQ2435" i="1"/>
  <c r="AP2437" i="1" l="1"/>
  <c r="AQ2436" i="1" s="1"/>
  <c r="AO2438" i="1"/>
  <c r="AR2436" i="1"/>
  <c r="AS2436" i="1"/>
  <c r="AP2438" i="1" l="1"/>
  <c r="AQ2437" i="1" s="1"/>
  <c r="AO2439" i="1"/>
  <c r="AR2437" i="1"/>
  <c r="AS2437" i="1"/>
  <c r="AP2439" i="1" l="1"/>
  <c r="AQ2438" i="1" s="1"/>
  <c r="AO2440" i="1"/>
  <c r="AR2438" i="1"/>
  <c r="AS2438" i="1"/>
  <c r="AP2440" i="1" l="1"/>
  <c r="AQ2439" i="1" s="1"/>
  <c r="AO2441" i="1"/>
  <c r="AR2439" i="1"/>
  <c r="AS2439" i="1"/>
  <c r="AP2441" i="1" l="1"/>
  <c r="AQ2440" i="1" s="1"/>
  <c r="AO2442" i="1"/>
  <c r="AR2440" i="1"/>
  <c r="AS2440" i="1"/>
  <c r="AP2442" i="1" l="1"/>
  <c r="AQ2441" i="1" s="1"/>
  <c r="AO2443" i="1"/>
  <c r="AS2441" i="1"/>
  <c r="AR2441" i="1"/>
  <c r="AP2443" i="1" l="1"/>
  <c r="AO2444" i="1"/>
  <c r="AR2442" i="1"/>
  <c r="AQ2442" i="1"/>
  <c r="AS2442" i="1"/>
  <c r="AP2444" i="1" l="1"/>
  <c r="AQ2443" i="1" s="1"/>
  <c r="AO2445" i="1"/>
  <c r="AR2443" i="1"/>
  <c r="AS2443" i="1"/>
  <c r="AP2445" i="1" l="1"/>
  <c r="AQ2444" i="1" s="1"/>
  <c r="AO2446" i="1"/>
  <c r="AS2444" i="1"/>
  <c r="AR2444" i="1"/>
  <c r="AP2446" i="1" l="1"/>
  <c r="AO2447" i="1"/>
  <c r="AR2445" i="1"/>
  <c r="AS2445" i="1"/>
  <c r="AQ2445" i="1"/>
  <c r="AP2447" i="1" l="1"/>
  <c r="AQ2446" i="1" s="1"/>
  <c r="AO2448" i="1"/>
  <c r="AS2446" i="1"/>
  <c r="AR2446" i="1"/>
  <c r="AP2448" i="1" l="1"/>
  <c r="AQ2447" i="1" s="1"/>
  <c r="AO2449" i="1"/>
  <c r="AR2447" i="1"/>
  <c r="AS2447" i="1"/>
  <c r="AP2449" i="1" l="1"/>
  <c r="AQ2448" i="1" s="1"/>
  <c r="AO2450" i="1"/>
  <c r="AS2448" i="1"/>
  <c r="AR2448" i="1"/>
  <c r="AP2450" i="1" l="1"/>
  <c r="AQ2449" i="1" s="1"/>
  <c r="AO2451" i="1"/>
  <c r="AS2449" i="1"/>
  <c r="AR2449" i="1"/>
  <c r="AP2451" i="1" l="1"/>
  <c r="AQ2450" i="1" s="1"/>
  <c r="AO2452" i="1"/>
  <c r="AS2450" i="1"/>
  <c r="AR2450" i="1"/>
  <c r="AP2452" i="1" l="1"/>
  <c r="AQ2451" i="1" s="1"/>
  <c r="AO2453" i="1"/>
  <c r="AR2451" i="1"/>
  <c r="AS2451" i="1"/>
  <c r="AP2453" i="1" l="1"/>
  <c r="AO2454" i="1"/>
  <c r="AR2452" i="1"/>
  <c r="AS2452" i="1"/>
  <c r="AQ2452" i="1"/>
  <c r="AP2454" i="1" l="1"/>
  <c r="AQ2453" i="1" s="1"/>
  <c r="AO2455" i="1"/>
  <c r="AR2453" i="1"/>
  <c r="AS2453" i="1"/>
  <c r="AP2455" i="1" l="1"/>
  <c r="AQ2454" i="1" s="1"/>
  <c r="AO2456" i="1"/>
  <c r="AR2454" i="1"/>
  <c r="AS2454" i="1"/>
  <c r="AP2456" i="1" l="1"/>
  <c r="AQ2455" i="1" s="1"/>
  <c r="AO2457" i="1"/>
  <c r="AS2455" i="1"/>
  <c r="AR2455" i="1"/>
  <c r="AP2457" i="1" l="1"/>
  <c r="AQ2456" i="1" s="1"/>
  <c r="AO2458" i="1"/>
  <c r="AS2456" i="1"/>
  <c r="AR2456" i="1"/>
  <c r="AP2458" i="1" l="1"/>
  <c r="AQ2457" i="1" s="1"/>
  <c r="AO2459" i="1"/>
  <c r="AR2457" i="1"/>
  <c r="AS2457" i="1"/>
  <c r="AP2459" i="1" l="1"/>
  <c r="AQ2458" i="1" s="1"/>
  <c r="AO2460" i="1"/>
  <c r="AS2458" i="1"/>
  <c r="AR2458" i="1"/>
  <c r="AP2460" i="1" l="1"/>
  <c r="AQ2459" i="1" s="1"/>
  <c r="AO2461" i="1"/>
  <c r="AS2459" i="1"/>
  <c r="AR2459" i="1"/>
  <c r="AP2461" i="1" l="1"/>
  <c r="AQ2460" i="1" s="1"/>
  <c r="AO2462" i="1"/>
  <c r="AS2460" i="1"/>
  <c r="AR2460" i="1"/>
  <c r="AP2462" i="1" l="1"/>
  <c r="AQ2461" i="1" s="1"/>
  <c r="AO2463" i="1"/>
  <c r="AR2461" i="1"/>
  <c r="AS2461" i="1"/>
  <c r="AP2463" i="1" l="1"/>
  <c r="AQ2462" i="1" s="1"/>
  <c r="AO2464" i="1"/>
  <c r="AR2462" i="1"/>
  <c r="AS2462" i="1"/>
  <c r="AP2464" i="1" l="1"/>
  <c r="AQ2463" i="1" s="1"/>
  <c r="AO2465" i="1"/>
  <c r="AS2463" i="1"/>
  <c r="AR2463" i="1"/>
  <c r="AP2465" i="1" l="1"/>
  <c r="AQ2464" i="1" s="1"/>
  <c r="AO2466" i="1"/>
  <c r="AR2464" i="1"/>
  <c r="AS2464" i="1"/>
  <c r="AP2466" i="1" l="1"/>
  <c r="AQ2465" i="1" s="1"/>
  <c r="AO2467" i="1"/>
  <c r="AR2465" i="1"/>
  <c r="AS2465" i="1"/>
  <c r="AP2467" i="1" l="1"/>
  <c r="AQ2466" i="1" s="1"/>
  <c r="AO2468" i="1"/>
  <c r="AS2466" i="1"/>
  <c r="AR2466" i="1"/>
  <c r="AP2468" i="1" l="1"/>
  <c r="AQ2467" i="1" s="1"/>
  <c r="AO2469" i="1"/>
  <c r="AS2467" i="1"/>
  <c r="AR2467" i="1"/>
  <c r="AP2469" i="1" l="1"/>
  <c r="AO2470" i="1"/>
  <c r="AR2468" i="1"/>
  <c r="AQ2468" i="1"/>
  <c r="AS2468" i="1"/>
  <c r="AP2470" i="1" l="1"/>
  <c r="AQ2469" i="1" s="1"/>
  <c r="AO2471" i="1"/>
  <c r="AS2469" i="1"/>
  <c r="AR2469" i="1"/>
  <c r="AP2471" i="1" l="1"/>
  <c r="AQ2470" i="1" s="1"/>
  <c r="AO2472" i="1"/>
  <c r="AR2470" i="1"/>
  <c r="AS2470" i="1"/>
  <c r="AP2472" i="1" l="1"/>
  <c r="AQ2471" i="1" s="1"/>
  <c r="AO2473" i="1"/>
  <c r="AR2471" i="1"/>
  <c r="AS2471" i="1"/>
  <c r="AP2473" i="1" l="1"/>
  <c r="AQ2472" i="1" s="1"/>
  <c r="AO2474" i="1"/>
  <c r="AR2472" i="1"/>
  <c r="AS2472" i="1"/>
  <c r="AP2474" i="1" l="1"/>
  <c r="AQ2473" i="1" s="1"/>
  <c r="AO2475" i="1"/>
  <c r="AS2473" i="1"/>
  <c r="AR2473" i="1"/>
  <c r="AP2475" i="1" l="1"/>
  <c r="AQ2474" i="1" s="1"/>
  <c r="AO2476" i="1"/>
  <c r="AS2474" i="1"/>
  <c r="AR2474" i="1"/>
  <c r="AP2476" i="1" l="1"/>
  <c r="AQ2475" i="1" s="1"/>
  <c r="AO2477" i="1"/>
  <c r="AS2475" i="1"/>
  <c r="AR2475" i="1"/>
  <c r="AP2477" i="1" l="1"/>
  <c r="AQ2476" i="1" s="1"/>
  <c r="AO2478" i="1"/>
  <c r="AS2476" i="1"/>
  <c r="AR2476" i="1"/>
  <c r="AP2478" i="1" l="1"/>
  <c r="AQ2477" i="1" s="1"/>
  <c r="AO2479" i="1"/>
  <c r="AS2477" i="1"/>
  <c r="AR2477" i="1"/>
  <c r="AP2479" i="1" l="1"/>
  <c r="AO2480" i="1"/>
  <c r="AR2478" i="1"/>
  <c r="AS2478" i="1"/>
  <c r="AQ2478" i="1"/>
  <c r="AP2480" i="1" l="1"/>
  <c r="AQ2479" i="1" s="1"/>
  <c r="AO2481" i="1"/>
  <c r="AS2479" i="1"/>
  <c r="AR2479" i="1"/>
  <c r="AP2481" i="1" l="1"/>
  <c r="AQ2480" i="1" s="1"/>
  <c r="AO2482" i="1"/>
  <c r="AS2480" i="1"/>
  <c r="AR2480" i="1"/>
  <c r="AP2482" i="1" l="1"/>
  <c r="AQ2481" i="1" s="1"/>
  <c r="AO2483" i="1"/>
  <c r="AR2481" i="1"/>
  <c r="AS2481" i="1"/>
  <c r="AP2483" i="1" l="1"/>
  <c r="AQ2482" i="1" s="1"/>
  <c r="AO2484" i="1"/>
  <c r="AS2482" i="1"/>
  <c r="AR2482" i="1"/>
  <c r="AP2484" i="1" l="1"/>
  <c r="AQ2483" i="1" s="1"/>
  <c r="AO2485" i="1"/>
  <c r="AR2483" i="1"/>
  <c r="AS2483" i="1"/>
  <c r="AP2485" i="1" l="1"/>
  <c r="AQ2484" i="1" s="1"/>
  <c r="AO2486" i="1"/>
  <c r="AS2484" i="1"/>
  <c r="AR2484" i="1"/>
  <c r="AP2486" i="1" l="1"/>
  <c r="AQ2485" i="1" s="1"/>
  <c r="AO2487" i="1"/>
  <c r="AR2485" i="1"/>
  <c r="AS2485" i="1"/>
  <c r="AP2487" i="1" l="1"/>
  <c r="AQ2486" i="1" s="1"/>
  <c r="AO2488" i="1"/>
  <c r="AS2486" i="1"/>
  <c r="AR2486" i="1"/>
  <c r="AP2488" i="1" l="1"/>
  <c r="AO2489" i="1"/>
  <c r="AS2487" i="1"/>
  <c r="AR2487" i="1"/>
  <c r="AQ2487" i="1"/>
  <c r="AP2489" i="1" l="1"/>
  <c r="AO2490" i="1"/>
  <c r="AS2488" i="1"/>
  <c r="AR2488" i="1"/>
  <c r="AQ2488" i="1"/>
  <c r="AP2490" i="1" l="1"/>
  <c r="AQ2489" i="1" s="1"/>
  <c r="AO2491" i="1"/>
  <c r="AR2489" i="1"/>
  <c r="AS2489" i="1"/>
  <c r="AP2491" i="1" l="1"/>
  <c r="AQ2490" i="1" s="1"/>
  <c r="AO2492" i="1"/>
  <c r="AS2490" i="1"/>
  <c r="AR2490" i="1"/>
  <c r="AP2492" i="1" l="1"/>
  <c r="AQ2491" i="1" s="1"/>
  <c r="AO2493" i="1"/>
  <c r="AS2491" i="1"/>
  <c r="AR2491" i="1"/>
  <c r="AP2493" i="1" l="1"/>
  <c r="AQ2492" i="1" s="1"/>
  <c r="AO2494" i="1"/>
  <c r="AR2492" i="1"/>
  <c r="AS2492" i="1"/>
  <c r="AP2494" i="1" l="1"/>
  <c r="AQ2493" i="1" s="1"/>
  <c r="AO2495" i="1"/>
  <c r="AS2493" i="1"/>
  <c r="AR2493" i="1"/>
  <c r="AP2495" i="1" l="1"/>
  <c r="AO2496" i="1"/>
  <c r="AR2494" i="1"/>
  <c r="AS2494" i="1"/>
  <c r="AQ2494" i="1"/>
  <c r="AP2496" i="1" l="1"/>
  <c r="AQ2495" i="1" s="1"/>
  <c r="AO2497" i="1"/>
  <c r="AS2495" i="1"/>
  <c r="AR2495" i="1"/>
  <c r="AP2497" i="1" l="1"/>
  <c r="AQ2496" i="1" s="1"/>
  <c r="AO2498" i="1"/>
  <c r="AS2496" i="1"/>
  <c r="AR2496" i="1"/>
  <c r="AP2498" i="1" l="1"/>
  <c r="AO2499" i="1"/>
  <c r="AS2497" i="1"/>
  <c r="AR2497" i="1"/>
  <c r="AQ2497" i="1"/>
  <c r="AP2499" i="1" l="1"/>
  <c r="AQ2498" i="1" s="1"/>
  <c r="AO2500" i="1"/>
  <c r="AS2498" i="1"/>
  <c r="AR2498" i="1"/>
  <c r="AP2500" i="1" l="1"/>
  <c r="AQ2499" i="1" s="1"/>
  <c r="AO2501" i="1"/>
  <c r="AS2499" i="1"/>
  <c r="AR2499" i="1"/>
  <c r="AP2501" i="1" l="1"/>
  <c r="AQ2500" i="1" s="1"/>
  <c r="AO2502" i="1"/>
  <c r="AS2500" i="1"/>
  <c r="AR2500" i="1"/>
  <c r="AP2502" i="1" l="1"/>
  <c r="AQ2501" i="1" s="1"/>
  <c r="AO2503" i="1"/>
  <c r="AS2501" i="1"/>
  <c r="AR2501" i="1"/>
  <c r="AP2503" i="1" l="1"/>
  <c r="AQ2502" i="1" s="1"/>
  <c r="AO2504" i="1"/>
  <c r="AS2502" i="1"/>
  <c r="AR2502" i="1"/>
  <c r="AP2504" i="1" l="1"/>
  <c r="AQ2503" i="1" s="1"/>
  <c r="AO2505" i="1"/>
  <c r="AR2503" i="1"/>
  <c r="AS2503" i="1"/>
  <c r="AP2505" i="1" l="1"/>
  <c r="AQ2504" i="1" s="1"/>
  <c r="AO2506" i="1"/>
  <c r="AS2504" i="1"/>
  <c r="AR2504" i="1"/>
  <c r="AP2506" i="1" l="1"/>
  <c r="AQ2505" i="1" s="1"/>
  <c r="AO2507" i="1"/>
  <c r="AS2505" i="1"/>
  <c r="AR2505" i="1"/>
  <c r="AP2507" i="1" l="1"/>
  <c r="AQ2506" i="1" s="1"/>
  <c r="AO2508" i="1"/>
  <c r="AS2506" i="1"/>
  <c r="AR2506" i="1"/>
  <c r="AP2508" i="1" l="1"/>
  <c r="AQ2507" i="1" s="1"/>
  <c r="AO2509" i="1"/>
  <c r="AR2507" i="1"/>
  <c r="AS2507" i="1"/>
  <c r="AP2509" i="1" l="1"/>
  <c r="AQ2508" i="1" s="1"/>
  <c r="AO2510" i="1"/>
  <c r="AS2508" i="1"/>
  <c r="AR2508" i="1"/>
  <c r="AP2510" i="1" l="1"/>
  <c r="AQ2509" i="1" s="1"/>
  <c r="AO2511" i="1"/>
  <c r="AR2509" i="1"/>
  <c r="AS2509" i="1"/>
  <c r="AP2511" i="1" l="1"/>
  <c r="AQ2510" i="1" s="1"/>
  <c r="AO2512" i="1"/>
  <c r="AS2510" i="1"/>
  <c r="AR2510" i="1"/>
  <c r="AP2512" i="1" l="1"/>
  <c r="AQ2511" i="1" s="1"/>
  <c r="AO2513" i="1"/>
  <c r="AS2511" i="1"/>
  <c r="AR2511" i="1"/>
  <c r="AP2513" i="1" l="1"/>
  <c r="AQ2512" i="1" s="1"/>
  <c r="AO2514" i="1"/>
  <c r="AS2512" i="1"/>
  <c r="AR2512" i="1"/>
  <c r="AP2514" i="1" l="1"/>
  <c r="AQ2513" i="1" s="1"/>
  <c r="AO2515" i="1"/>
  <c r="AR2513" i="1"/>
  <c r="AS2513" i="1"/>
  <c r="AP2515" i="1" l="1"/>
  <c r="AQ2514" i="1" s="1"/>
  <c r="AO2516" i="1"/>
  <c r="AS2514" i="1"/>
  <c r="AR2514" i="1"/>
  <c r="AP2516" i="1" l="1"/>
  <c r="AO2517" i="1"/>
  <c r="AS2515" i="1"/>
  <c r="AQ2515" i="1"/>
  <c r="AR2515" i="1"/>
  <c r="AP2517" i="1" l="1"/>
  <c r="AQ2516" i="1" s="1"/>
  <c r="AO2518" i="1"/>
  <c r="AR2516" i="1"/>
  <c r="AS2516" i="1"/>
  <c r="AP2518" i="1" l="1"/>
  <c r="AQ2517" i="1" s="1"/>
  <c r="AO2519" i="1"/>
  <c r="AR2517" i="1"/>
  <c r="AS2517" i="1"/>
  <c r="AP2519" i="1" l="1"/>
  <c r="AQ2518" i="1" s="1"/>
  <c r="AO2520" i="1"/>
  <c r="AS2518" i="1"/>
  <c r="AR2518" i="1"/>
  <c r="AP2520" i="1" l="1"/>
  <c r="AQ2519" i="1" s="1"/>
  <c r="AO2521" i="1"/>
  <c r="AS2519" i="1"/>
  <c r="AR2519" i="1"/>
  <c r="AP2521" i="1" l="1"/>
  <c r="AQ2520" i="1" s="1"/>
  <c r="AO2522" i="1"/>
  <c r="AR2520" i="1"/>
  <c r="AS2520" i="1"/>
  <c r="AP2522" i="1" l="1"/>
  <c r="AQ2521" i="1" s="1"/>
  <c r="AO2523" i="1"/>
  <c r="AS2521" i="1"/>
  <c r="AR2521" i="1"/>
  <c r="AP2523" i="1" l="1"/>
  <c r="AO2524" i="1"/>
  <c r="AR2522" i="1"/>
  <c r="AS2522" i="1"/>
  <c r="AQ2522" i="1"/>
  <c r="AP2524" i="1" l="1"/>
  <c r="AQ2523" i="1" s="1"/>
  <c r="AO2525" i="1"/>
  <c r="AR2523" i="1"/>
  <c r="AS2523" i="1"/>
  <c r="AP2525" i="1" l="1"/>
  <c r="AQ2524" i="1" s="1"/>
  <c r="AO2526" i="1"/>
  <c r="AS2524" i="1"/>
  <c r="AR2524" i="1"/>
  <c r="AP2526" i="1" l="1"/>
  <c r="AQ2525" i="1" s="1"/>
  <c r="AO2527" i="1"/>
  <c r="AS2525" i="1"/>
  <c r="AR2525" i="1"/>
  <c r="AP2527" i="1" l="1"/>
  <c r="AQ2526" i="1" s="1"/>
  <c r="AO2528" i="1"/>
  <c r="AR2526" i="1"/>
  <c r="AS2526" i="1"/>
  <c r="AP2528" i="1" l="1"/>
  <c r="AQ2527" i="1" s="1"/>
  <c r="AO2529" i="1"/>
  <c r="AS2527" i="1"/>
  <c r="AR2527" i="1"/>
  <c r="AP2529" i="1" l="1"/>
  <c r="AQ2528" i="1" s="1"/>
  <c r="AO2530" i="1"/>
  <c r="AS2528" i="1"/>
  <c r="AR2528" i="1"/>
  <c r="AP2530" i="1" l="1"/>
  <c r="AO2531" i="1"/>
  <c r="AR2529" i="1"/>
  <c r="AS2529" i="1"/>
  <c r="AQ2529" i="1"/>
  <c r="AP2531" i="1" l="1"/>
  <c r="AQ2530" i="1" s="1"/>
  <c r="AO2532" i="1"/>
  <c r="AS2530" i="1"/>
  <c r="AR2530" i="1"/>
  <c r="AP2532" i="1" l="1"/>
  <c r="AO2533" i="1"/>
  <c r="AR2531" i="1"/>
  <c r="AS2531" i="1"/>
  <c r="AQ2531" i="1"/>
  <c r="AP2533" i="1" l="1"/>
  <c r="AQ2532" i="1" s="1"/>
  <c r="AO2534" i="1"/>
  <c r="AS2532" i="1"/>
  <c r="AR2532" i="1"/>
  <c r="AP2534" i="1" l="1"/>
  <c r="AQ2533" i="1" s="1"/>
  <c r="AO2535" i="1"/>
  <c r="AS2533" i="1"/>
  <c r="AR2533" i="1"/>
  <c r="AP2535" i="1" l="1"/>
  <c r="AQ2534" i="1" s="1"/>
  <c r="AO2536" i="1"/>
  <c r="AS2534" i="1"/>
  <c r="AR2534" i="1"/>
  <c r="AP2536" i="1" l="1"/>
  <c r="AQ2535" i="1" s="1"/>
  <c r="AO2537" i="1"/>
  <c r="AR2535" i="1"/>
  <c r="AS2535" i="1"/>
  <c r="AP2537" i="1" l="1"/>
  <c r="AQ2536" i="1" s="1"/>
  <c r="AO2538" i="1"/>
  <c r="AS2536" i="1"/>
  <c r="AR2536" i="1"/>
  <c r="AP2538" i="1" l="1"/>
  <c r="AO2539" i="1"/>
  <c r="AR2537" i="1"/>
  <c r="AS2537" i="1"/>
  <c r="AQ2537" i="1"/>
  <c r="AP2539" i="1" l="1"/>
  <c r="AQ2538" i="1" s="1"/>
  <c r="AO2540" i="1"/>
  <c r="AS2538" i="1"/>
  <c r="AR2538" i="1"/>
  <c r="AP2540" i="1" l="1"/>
  <c r="AQ2539" i="1" s="1"/>
  <c r="AO2541" i="1"/>
  <c r="AS2539" i="1"/>
  <c r="AR2539" i="1"/>
  <c r="AP2541" i="1" l="1"/>
  <c r="AQ2540" i="1" s="1"/>
  <c r="AO2542" i="1"/>
  <c r="AS2540" i="1"/>
  <c r="AR2540" i="1"/>
  <c r="AP2542" i="1" l="1"/>
  <c r="AQ2541" i="1" s="1"/>
  <c r="AO2543" i="1"/>
  <c r="AR2541" i="1"/>
  <c r="AS2541" i="1"/>
  <c r="AP2543" i="1" l="1"/>
  <c r="AQ2542" i="1" s="1"/>
  <c r="AO2544" i="1"/>
  <c r="AR2542" i="1"/>
  <c r="AS2542" i="1"/>
  <c r="AP2544" i="1" l="1"/>
  <c r="AQ2543" i="1" s="1"/>
  <c r="AO2545" i="1"/>
  <c r="AR2543" i="1"/>
  <c r="AS2543" i="1"/>
  <c r="AP2545" i="1" l="1"/>
  <c r="AQ2544" i="1" s="1"/>
  <c r="AO2546" i="1"/>
  <c r="AR2544" i="1"/>
  <c r="AS2544" i="1"/>
  <c r="AP2546" i="1" l="1"/>
  <c r="AQ2545" i="1" s="1"/>
  <c r="AO2547" i="1"/>
  <c r="AS2545" i="1"/>
  <c r="AR2545" i="1"/>
  <c r="AP2547" i="1" l="1"/>
  <c r="AQ2546" i="1" s="1"/>
  <c r="AO2548" i="1"/>
  <c r="AR2546" i="1"/>
  <c r="AS2546" i="1"/>
  <c r="AP2548" i="1" l="1"/>
  <c r="AQ2547" i="1" s="1"/>
  <c r="AO2549" i="1"/>
  <c r="AS2547" i="1"/>
  <c r="AR2547" i="1"/>
  <c r="AP2549" i="1" l="1"/>
  <c r="AO2550" i="1"/>
  <c r="AR2548" i="1"/>
  <c r="AQ2548" i="1"/>
  <c r="AS2548" i="1"/>
  <c r="AP2550" i="1" l="1"/>
  <c r="AQ2549" i="1" s="1"/>
  <c r="AO2551" i="1"/>
  <c r="AR2549" i="1"/>
  <c r="AS2549" i="1"/>
  <c r="AP2551" i="1" l="1"/>
  <c r="AO2552" i="1"/>
  <c r="AS2550" i="1"/>
  <c r="AQ2550" i="1"/>
  <c r="AR2550" i="1"/>
  <c r="AP2552" i="1" l="1"/>
  <c r="AQ2551" i="1" s="1"/>
  <c r="AO2553" i="1"/>
  <c r="AS2551" i="1"/>
  <c r="AR2551" i="1"/>
  <c r="AP2553" i="1" l="1"/>
  <c r="AQ2552" i="1" s="1"/>
  <c r="AO2554" i="1"/>
  <c r="AS2552" i="1"/>
  <c r="AR2552" i="1"/>
  <c r="AP2554" i="1" l="1"/>
  <c r="AQ2553" i="1" s="1"/>
  <c r="AO2555" i="1"/>
  <c r="AR2553" i="1"/>
  <c r="AS2553" i="1"/>
  <c r="AP2555" i="1" l="1"/>
  <c r="AQ2554" i="1" s="1"/>
  <c r="AO2556" i="1"/>
  <c r="AS2554" i="1"/>
  <c r="AR2554" i="1"/>
  <c r="AP2556" i="1" l="1"/>
  <c r="AQ2555" i="1" s="1"/>
  <c r="AO2557" i="1"/>
  <c r="AS2555" i="1"/>
  <c r="AR2555" i="1"/>
  <c r="AP2557" i="1" l="1"/>
  <c r="AQ2556" i="1" s="1"/>
  <c r="AO2558" i="1"/>
  <c r="AR2556" i="1"/>
  <c r="AS2556" i="1"/>
  <c r="AP2558" i="1" l="1"/>
  <c r="AQ2557" i="1" s="1"/>
  <c r="AO2559" i="1"/>
  <c r="AS2557" i="1"/>
  <c r="AR2557" i="1"/>
  <c r="AP2559" i="1" l="1"/>
  <c r="AO2560" i="1"/>
  <c r="AS2558" i="1"/>
  <c r="AR2558" i="1"/>
  <c r="AQ2558" i="1"/>
  <c r="AP2560" i="1" l="1"/>
  <c r="AO2561" i="1"/>
  <c r="AR2559" i="1"/>
  <c r="AS2559" i="1"/>
  <c r="AQ2559" i="1"/>
  <c r="AP2561" i="1" l="1"/>
  <c r="AQ2560" i="1" s="1"/>
  <c r="AO2562" i="1"/>
  <c r="AS2560" i="1"/>
  <c r="AR2560" i="1"/>
  <c r="AP2562" i="1" l="1"/>
  <c r="AQ2561" i="1" s="1"/>
  <c r="AO2563" i="1"/>
  <c r="AR2561" i="1"/>
  <c r="AS2561" i="1"/>
  <c r="AP2563" i="1" l="1"/>
  <c r="AQ2562" i="1" s="1"/>
  <c r="AO2564" i="1"/>
  <c r="AR2562" i="1"/>
  <c r="AS2562" i="1"/>
  <c r="AP2564" i="1" l="1"/>
  <c r="AQ2563" i="1" s="1"/>
  <c r="AO2565" i="1"/>
  <c r="AS2563" i="1"/>
  <c r="AR2563" i="1"/>
  <c r="AP2565" i="1" l="1"/>
  <c r="AQ2564" i="1" s="1"/>
  <c r="AO2566" i="1"/>
  <c r="AS2564" i="1"/>
  <c r="AR2564" i="1"/>
  <c r="AP2566" i="1" l="1"/>
  <c r="AQ2565" i="1" s="1"/>
  <c r="AO2567" i="1"/>
  <c r="AS2565" i="1"/>
  <c r="AR2565" i="1"/>
  <c r="AP2567" i="1" l="1"/>
  <c r="AQ2566" i="1" s="1"/>
  <c r="AO2568" i="1"/>
  <c r="AR2566" i="1"/>
  <c r="AS2566" i="1"/>
  <c r="AP2568" i="1" l="1"/>
  <c r="AQ2567" i="1" s="1"/>
  <c r="AO2569" i="1"/>
  <c r="AR2567" i="1"/>
  <c r="AS2567" i="1"/>
  <c r="AP2569" i="1" l="1"/>
  <c r="AQ2568" i="1" s="1"/>
  <c r="AO2570" i="1"/>
  <c r="AS2568" i="1"/>
  <c r="AR2568" i="1"/>
  <c r="AP2570" i="1" l="1"/>
  <c r="AQ2569" i="1" s="1"/>
  <c r="AO2571" i="1"/>
  <c r="AR2569" i="1"/>
  <c r="AS2569" i="1"/>
  <c r="AP2571" i="1" l="1"/>
  <c r="AQ2570" i="1" s="1"/>
  <c r="AO2572" i="1"/>
  <c r="AS2570" i="1"/>
  <c r="AR2570" i="1"/>
  <c r="AP2572" i="1" l="1"/>
  <c r="AQ2571" i="1" s="1"/>
  <c r="AO2573" i="1"/>
  <c r="AS2571" i="1"/>
  <c r="AR2571" i="1"/>
  <c r="AP2573" i="1" l="1"/>
  <c r="AQ2572" i="1" s="1"/>
  <c r="AO2574" i="1"/>
  <c r="AR2572" i="1"/>
  <c r="AS2572" i="1"/>
  <c r="AP2574" i="1" l="1"/>
  <c r="AQ2573" i="1" s="1"/>
  <c r="AO2575" i="1"/>
  <c r="AR2573" i="1"/>
  <c r="AS2573" i="1"/>
  <c r="AP2575" i="1" l="1"/>
  <c r="AQ2574" i="1" s="1"/>
  <c r="AO2576" i="1"/>
  <c r="AS2574" i="1"/>
  <c r="AR2574" i="1"/>
  <c r="AP2576" i="1" l="1"/>
  <c r="AQ2575" i="1" s="1"/>
  <c r="AO2577" i="1"/>
  <c r="AS2575" i="1"/>
  <c r="AR2575" i="1"/>
  <c r="AP2577" i="1" l="1"/>
  <c r="AQ2576" i="1" s="1"/>
  <c r="AO2578" i="1"/>
  <c r="AR2576" i="1"/>
  <c r="AS2576" i="1"/>
  <c r="AP2578" i="1" l="1"/>
  <c r="AQ2577" i="1" s="1"/>
  <c r="AO2579" i="1"/>
  <c r="AS2577" i="1"/>
  <c r="AR2577" i="1"/>
  <c r="AP2579" i="1" l="1"/>
  <c r="AQ2578" i="1" s="1"/>
  <c r="AO2580" i="1"/>
  <c r="AR2578" i="1"/>
  <c r="AS2578" i="1"/>
  <c r="AP2580" i="1" l="1"/>
  <c r="AQ2579" i="1" s="1"/>
  <c r="AO2581" i="1"/>
  <c r="AR2579" i="1"/>
  <c r="AS2579" i="1"/>
  <c r="AP2581" i="1" l="1"/>
  <c r="AO2582" i="1"/>
  <c r="AR2580" i="1"/>
  <c r="AS2580" i="1"/>
  <c r="AQ2580" i="1"/>
  <c r="AP2582" i="1" l="1"/>
  <c r="AQ2581" i="1" s="1"/>
  <c r="AO2583" i="1"/>
  <c r="AR2581" i="1"/>
  <c r="AS2581" i="1"/>
  <c r="AP2583" i="1" l="1"/>
  <c r="AQ2582" i="1" s="1"/>
  <c r="AO2584" i="1"/>
  <c r="AR2582" i="1"/>
  <c r="AS2582" i="1"/>
  <c r="AP2584" i="1" l="1"/>
  <c r="AQ2583" i="1" s="1"/>
  <c r="AO2585" i="1"/>
  <c r="AS2583" i="1"/>
  <c r="AR2583" i="1"/>
  <c r="AP2585" i="1" l="1"/>
  <c r="AQ2584" i="1" s="1"/>
  <c r="AO2586" i="1"/>
  <c r="AS2584" i="1"/>
  <c r="AR2584" i="1"/>
  <c r="AP2586" i="1" l="1"/>
  <c r="AO2587" i="1"/>
  <c r="AR2585" i="1"/>
  <c r="AS2585" i="1"/>
  <c r="AQ2585" i="1"/>
  <c r="AP2587" i="1" l="1"/>
  <c r="AQ2586" i="1" s="1"/>
  <c r="AO2588" i="1"/>
  <c r="AS2586" i="1"/>
  <c r="AR2586" i="1"/>
  <c r="AP2588" i="1" l="1"/>
  <c r="AQ2587" i="1" s="1"/>
  <c r="AO2589" i="1"/>
  <c r="AS2587" i="1"/>
  <c r="AR2587" i="1"/>
  <c r="AP2589" i="1" l="1"/>
  <c r="AQ2588" i="1" s="1"/>
  <c r="AO2590" i="1"/>
  <c r="AS2588" i="1"/>
  <c r="AR2588" i="1"/>
  <c r="AP2590" i="1" l="1"/>
  <c r="AQ2589" i="1" s="1"/>
  <c r="AO2591" i="1"/>
  <c r="AR2589" i="1"/>
  <c r="AS2589" i="1"/>
  <c r="AP2591" i="1" l="1"/>
  <c r="AQ2590" i="1" s="1"/>
  <c r="AO2592" i="1"/>
  <c r="AS2590" i="1"/>
  <c r="AR2590" i="1"/>
  <c r="AP2592" i="1" l="1"/>
  <c r="AQ2591" i="1" s="1"/>
  <c r="AO2593" i="1"/>
  <c r="AS2591" i="1"/>
  <c r="AR2591" i="1"/>
  <c r="AP2593" i="1" l="1"/>
  <c r="AQ2592" i="1" s="1"/>
  <c r="AO2594" i="1"/>
  <c r="AR2592" i="1"/>
  <c r="AS2592" i="1"/>
  <c r="AP2594" i="1" l="1"/>
  <c r="AQ2593" i="1" s="1"/>
  <c r="AO2595" i="1"/>
  <c r="AS2593" i="1"/>
  <c r="AR2593" i="1"/>
  <c r="AP2595" i="1" l="1"/>
  <c r="AQ2594" i="1" s="1"/>
  <c r="AO2596" i="1"/>
  <c r="AS2594" i="1"/>
  <c r="AR2594" i="1"/>
  <c r="AP2596" i="1" l="1"/>
  <c r="AQ2595" i="1" s="1"/>
  <c r="AO2597" i="1"/>
  <c r="AR2595" i="1"/>
  <c r="AS2595" i="1"/>
  <c r="AP2597" i="1" l="1"/>
  <c r="AQ2596" i="1" s="1"/>
  <c r="AO2598" i="1"/>
  <c r="AS2596" i="1"/>
  <c r="AR2596" i="1"/>
  <c r="AP2598" i="1" l="1"/>
  <c r="AQ2597" i="1" s="1"/>
  <c r="AO2599" i="1"/>
  <c r="AR2597" i="1"/>
  <c r="AS2597" i="1"/>
  <c r="AP2599" i="1" l="1"/>
  <c r="AO2600" i="1"/>
  <c r="AS2598" i="1"/>
  <c r="AR2598" i="1"/>
  <c r="AQ2598" i="1"/>
  <c r="AP2600" i="1" l="1"/>
  <c r="AO2601" i="1"/>
  <c r="AR2599" i="1"/>
  <c r="AS2599" i="1"/>
  <c r="AQ2599" i="1"/>
  <c r="AP2601" i="1" l="1"/>
  <c r="AQ2600" i="1" s="1"/>
  <c r="AO2602" i="1"/>
  <c r="AS2600" i="1"/>
  <c r="AR2600" i="1"/>
  <c r="AP2602" i="1" l="1"/>
  <c r="AQ2601" i="1" s="1"/>
  <c r="AO2603" i="1"/>
  <c r="AR2601" i="1"/>
  <c r="AS2601" i="1"/>
  <c r="AP2603" i="1" l="1"/>
  <c r="AO2604" i="1"/>
  <c r="AS2602" i="1"/>
  <c r="AR2602" i="1"/>
  <c r="AQ2602" i="1"/>
  <c r="AP2604" i="1" l="1"/>
  <c r="AQ2603" i="1" s="1"/>
  <c r="AO2605" i="1"/>
  <c r="AR2603" i="1"/>
  <c r="AS2603" i="1"/>
  <c r="AP2605" i="1" l="1"/>
  <c r="AO2606" i="1"/>
  <c r="AR2604" i="1"/>
  <c r="AS2604" i="1"/>
  <c r="AQ2604" i="1"/>
  <c r="AP2606" i="1" l="1"/>
  <c r="AQ2605" i="1" s="1"/>
  <c r="AO2607" i="1"/>
  <c r="AR2605" i="1"/>
  <c r="AS2605" i="1"/>
  <c r="AP2607" i="1" l="1"/>
  <c r="AQ2606" i="1" s="1"/>
  <c r="AO2608" i="1"/>
  <c r="AS2606" i="1"/>
  <c r="AR2606" i="1"/>
  <c r="AP2608" i="1" l="1"/>
  <c r="AQ2607" i="1" s="1"/>
  <c r="AO2609" i="1"/>
  <c r="AS2607" i="1"/>
  <c r="AR2607" i="1"/>
  <c r="AP2609" i="1" l="1"/>
  <c r="AQ2608" i="1" s="1"/>
  <c r="AO2610" i="1"/>
  <c r="AS2608" i="1"/>
  <c r="AR2608" i="1"/>
  <c r="AP2610" i="1" l="1"/>
  <c r="AQ2609" i="1" s="1"/>
  <c r="AO2611" i="1"/>
  <c r="AR2609" i="1"/>
  <c r="AS2609" i="1"/>
  <c r="AP2611" i="1" l="1"/>
  <c r="AQ2610" i="1" s="1"/>
  <c r="AO2612" i="1"/>
  <c r="AR2610" i="1"/>
  <c r="AS2610" i="1"/>
  <c r="AP2612" i="1" l="1"/>
  <c r="AQ2611" i="1" s="1"/>
  <c r="AO2613" i="1"/>
  <c r="AR2611" i="1"/>
  <c r="AS2611" i="1"/>
  <c r="AP2613" i="1" l="1"/>
  <c r="AO2614" i="1"/>
  <c r="AS2612" i="1"/>
  <c r="AR2612" i="1"/>
  <c r="AQ2612" i="1"/>
  <c r="AP2614" i="1" l="1"/>
  <c r="AO2615" i="1"/>
  <c r="AS2613" i="1"/>
  <c r="AR2613" i="1"/>
  <c r="AQ2613" i="1"/>
  <c r="AP2615" i="1" l="1"/>
  <c r="AQ2614" i="1" s="1"/>
  <c r="AO2616" i="1"/>
  <c r="AS2614" i="1"/>
  <c r="AR2614" i="1"/>
  <c r="AP2616" i="1" l="1"/>
  <c r="AQ2615" i="1" s="1"/>
  <c r="AO2617" i="1"/>
  <c r="AS2615" i="1"/>
  <c r="AR2615" i="1"/>
  <c r="AP2617" i="1" l="1"/>
  <c r="AQ2616" i="1" s="1"/>
  <c r="AO2618" i="1"/>
  <c r="AS2616" i="1"/>
  <c r="AR2616" i="1"/>
  <c r="AP2618" i="1" l="1"/>
  <c r="AQ2617" i="1" s="1"/>
  <c r="AO2619" i="1"/>
  <c r="AR2617" i="1"/>
  <c r="AS2617" i="1"/>
  <c r="AP2619" i="1" l="1"/>
  <c r="AQ2618" i="1" s="1"/>
  <c r="AO2620" i="1"/>
  <c r="AR2618" i="1"/>
  <c r="AS2618" i="1"/>
  <c r="AP2620" i="1" l="1"/>
  <c r="AQ2619" i="1" s="1"/>
  <c r="AO2621" i="1"/>
  <c r="AS2619" i="1"/>
  <c r="AR2619" i="1"/>
  <c r="AP2621" i="1" l="1"/>
  <c r="AO2622" i="1"/>
  <c r="AR2620" i="1"/>
  <c r="AS2620" i="1"/>
  <c r="AQ2620" i="1"/>
  <c r="AP2622" i="1" l="1"/>
  <c r="AQ2621" i="1" s="1"/>
  <c r="AO2623" i="1"/>
  <c r="AR2621" i="1"/>
  <c r="AS2621" i="1"/>
  <c r="AP2623" i="1" l="1"/>
  <c r="AQ2622" i="1" s="1"/>
  <c r="AO2624" i="1"/>
  <c r="AR2622" i="1"/>
  <c r="AS2622" i="1"/>
  <c r="AP2624" i="1" l="1"/>
  <c r="AQ2623" i="1" s="1"/>
  <c r="AO2625" i="1"/>
  <c r="AR2623" i="1"/>
  <c r="AS2623" i="1"/>
  <c r="AP2625" i="1" l="1"/>
  <c r="AQ2624" i="1" s="1"/>
  <c r="AO2626" i="1"/>
  <c r="AR2624" i="1"/>
  <c r="AS2624" i="1"/>
  <c r="AP2626" i="1" l="1"/>
  <c r="AQ2625" i="1" s="1"/>
  <c r="AO2627" i="1"/>
  <c r="AS2625" i="1"/>
  <c r="AR2625" i="1"/>
  <c r="AP2627" i="1" l="1"/>
  <c r="AO2628" i="1"/>
  <c r="AR2626" i="1"/>
  <c r="AS2626" i="1"/>
  <c r="AQ2626" i="1"/>
  <c r="AP2628" i="1" l="1"/>
  <c r="AO2629" i="1"/>
  <c r="AS2627" i="1"/>
  <c r="AR2627" i="1"/>
  <c r="AQ2627" i="1"/>
  <c r="AP2629" i="1" l="1"/>
  <c r="AQ2628" i="1" s="1"/>
  <c r="AO2630" i="1"/>
  <c r="AR2628" i="1"/>
  <c r="AS2628" i="1"/>
  <c r="AP2630" i="1" l="1"/>
  <c r="AQ2629" i="1" s="1"/>
  <c r="AO2631" i="1"/>
  <c r="AS2629" i="1"/>
  <c r="AR2629" i="1"/>
  <c r="AP2631" i="1" l="1"/>
  <c r="AQ2630" i="1" s="1"/>
  <c r="AO2632" i="1"/>
  <c r="AS2630" i="1"/>
  <c r="AR2630" i="1"/>
  <c r="AP2632" i="1" l="1"/>
  <c r="AQ2631" i="1" s="1"/>
  <c r="AO2633" i="1"/>
  <c r="AS2631" i="1"/>
  <c r="AR2631" i="1"/>
  <c r="AP2633" i="1" l="1"/>
  <c r="AQ2632" i="1" s="1"/>
  <c r="AO2634" i="1"/>
  <c r="AS2632" i="1"/>
  <c r="AR2632" i="1"/>
  <c r="AP2634" i="1" l="1"/>
  <c r="AQ2633" i="1" s="1"/>
  <c r="AO2635" i="1"/>
  <c r="AR2633" i="1"/>
  <c r="AS2633" i="1"/>
  <c r="AP2635" i="1" l="1"/>
  <c r="AQ2634" i="1" s="1"/>
  <c r="AO2636" i="1"/>
  <c r="AS2634" i="1"/>
  <c r="AR2634" i="1"/>
  <c r="AP2636" i="1" l="1"/>
  <c r="AO2637" i="1"/>
  <c r="AR2635" i="1"/>
  <c r="AS2635" i="1"/>
  <c r="AQ2635" i="1"/>
  <c r="AP2637" i="1" l="1"/>
  <c r="AQ2636" i="1" s="1"/>
  <c r="AO2638" i="1"/>
  <c r="AR2636" i="1"/>
  <c r="AS2636" i="1"/>
  <c r="AP2638" i="1" l="1"/>
  <c r="AQ2637" i="1" s="1"/>
  <c r="AO2639" i="1"/>
  <c r="AR2637" i="1"/>
  <c r="AS2637" i="1"/>
  <c r="AP2639" i="1" l="1"/>
  <c r="AQ2638" i="1" s="1"/>
  <c r="AO2640" i="1"/>
  <c r="AS2638" i="1"/>
  <c r="AR2638" i="1"/>
  <c r="AP2640" i="1" l="1"/>
  <c r="AQ2639" i="1" s="1"/>
  <c r="AO2641" i="1"/>
  <c r="AS2639" i="1"/>
  <c r="AR2639" i="1"/>
  <c r="AP2641" i="1" l="1"/>
  <c r="AO2642" i="1"/>
  <c r="AR2640" i="1"/>
  <c r="AQ2640" i="1"/>
  <c r="AS2640" i="1"/>
  <c r="AP2642" i="1" l="1"/>
  <c r="AQ2641" i="1" s="1"/>
  <c r="AO2643" i="1"/>
  <c r="AS2641" i="1"/>
  <c r="AR2641" i="1"/>
  <c r="AP2643" i="1" l="1"/>
  <c r="AQ2642" i="1" s="1"/>
  <c r="AO2644" i="1"/>
  <c r="AR2642" i="1"/>
  <c r="AS2642" i="1"/>
  <c r="AP2644" i="1" l="1"/>
  <c r="AQ2643" i="1" s="1"/>
  <c r="AO2645" i="1"/>
  <c r="AR2643" i="1"/>
  <c r="AS2643" i="1"/>
  <c r="AP2645" i="1" l="1"/>
  <c r="AQ2644" i="1" s="1"/>
  <c r="AO2646" i="1"/>
  <c r="AR2644" i="1"/>
  <c r="AS2644" i="1"/>
  <c r="AP2646" i="1" l="1"/>
  <c r="AQ2645" i="1" s="1"/>
  <c r="AO2647" i="1"/>
  <c r="AR2645" i="1"/>
  <c r="AS2645" i="1"/>
  <c r="AP2647" i="1" l="1"/>
  <c r="AO2648" i="1"/>
  <c r="AS2646" i="1"/>
  <c r="AR2646" i="1"/>
  <c r="AQ2646" i="1"/>
  <c r="AP2648" i="1" l="1"/>
  <c r="AQ2647" i="1" s="1"/>
  <c r="AO2649" i="1"/>
  <c r="AR2647" i="1"/>
  <c r="AS2647" i="1"/>
  <c r="AP2649" i="1" l="1"/>
  <c r="AQ2648" i="1" s="1"/>
  <c r="AO2650" i="1"/>
  <c r="AR2648" i="1"/>
  <c r="AS2648" i="1"/>
  <c r="AP2650" i="1" l="1"/>
  <c r="AQ2649" i="1" s="1"/>
  <c r="AO2651" i="1"/>
  <c r="AR2649" i="1"/>
  <c r="AS2649" i="1"/>
  <c r="AP2651" i="1" l="1"/>
  <c r="AO2652" i="1"/>
  <c r="AS2650" i="1"/>
  <c r="AR2650" i="1"/>
  <c r="AQ2650" i="1"/>
  <c r="AP2652" i="1" l="1"/>
  <c r="AQ2651" i="1" s="1"/>
  <c r="AO2653" i="1"/>
  <c r="AS2651" i="1"/>
  <c r="AR2651" i="1"/>
  <c r="AP2653" i="1" l="1"/>
  <c r="AQ2652" i="1" s="1"/>
  <c r="AO2654" i="1"/>
  <c r="AR2652" i="1"/>
  <c r="AS2652" i="1"/>
  <c r="AP2654" i="1" l="1"/>
  <c r="AO2655" i="1"/>
  <c r="AS2653" i="1"/>
  <c r="AQ2653" i="1"/>
  <c r="AR2653" i="1"/>
  <c r="AP2655" i="1" l="1"/>
  <c r="AQ2654" i="1" s="1"/>
  <c r="AO2656" i="1"/>
  <c r="AR2654" i="1"/>
  <c r="AS2654" i="1"/>
  <c r="AP2656" i="1" l="1"/>
  <c r="AQ2655" i="1" s="1"/>
  <c r="AO2657" i="1"/>
  <c r="AS2655" i="1"/>
  <c r="AR2655" i="1"/>
  <c r="AP2657" i="1" l="1"/>
  <c r="AO2658" i="1"/>
  <c r="AS2656" i="1"/>
  <c r="AQ2656" i="1"/>
  <c r="AR2656" i="1"/>
  <c r="AP2658" i="1" l="1"/>
  <c r="AQ2657" i="1" s="1"/>
  <c r="AO2659" i="1"/>
  <c r="AS2657" i="1"/>
  <c r="AR2657" i="1"/>
  <c r="AP2659" i="1" l="1"/>
  <c r="AQ2658" i="1" s="1"/>
  <c r="AO2660" i="1"/>
  <c r="AR2658" i="1"/>
  <c r="AS2658" i="1"/>
  <c r="AP2660" i="1" l="1"/>
  <c r="AQ2659" i="1" s="1"/>
  <c r="AO2661" i="1"/>
  <c r="AR2659" i="1"/>
  <c r="AS2659" i="1"/>
  <c r="AP2661" i="1" l="1"/>
  <c r="AQ2660" i="1" s="1"/>
  <c r="AO2662" i="1"/>
  <c r="AR2660" i="1"/>
  <c r="AS2660" i="1"/>
  <c r="AP2662" i="1" l="1"/>
  <c r="AQ2661" i="1" s="1"/>
  <c r="AO2663" i="1"/>
  <c r="AR2661" i="1"/>
  <c r="AS2661" i="1"/>
  <c r="AP2663" i="1" l="1"/>
  <c r="AQ2662" i="1" s="1"/>
  <c r="AO2664" i="1"/>
  <c r="AS2662" i="1"/>
  <c r="AR2662" i="1"/>
  <c r="AP2664" i="1" l="1"/>
  <c r="AQ2663" i="1" s="1"/>
  <c r="AO2665" i="1"/>
  <c r="AS2663" i="1"/>
  <c r="AR2663" i="1"/>
  <c r="AP2665" i="1" l="1"/>
  <c r="AQ2664" i="1" s="1"/>
  <c r="AO2666" i="1"/>
  <c r="AR2664" i="1"/>
  <c r="AS2664" i="1"/>
  <c r="AP2666" i="1" l="1"/>
  <c r="AQ2665" i="1" s="1"/>
  <c r="AO2667" i="1"/>
  <c r="AR2665" i="1"/>
  <c r="AS2665" i="1"/>
  <c r="AP2667" i="1" l="1"/>
  <c r="AQ2666" i="1" s="1"/>
  <c r="AO2668" i="1"/>
  <c r="AS2666" i="1"/>
  <c r="AR2666" i="1"/>
  <c r="AP2668" i="1" l="1"/>
  <c r="AQ2667" i="1" s="1"/>
  <c r="AO2669" i="1"/>
  <c r="AR2667" i="1"/>
  <c r="AS2667" i="1"/>
  <c r="AP2669" i="1" l="1"/>
  <c r="AQ2668" i="1" s="1"/>
  <c r="AO2670" i="1"/>
  <c r="AS2668" i="1"/>
  <c r="AR2668" i="1"/>
  <c r="AP2670" i="1" l="1"/>
  <c r="AQ2669" i="1" s="1"/>
  <c r="AO2671" i="1"/>
  <c r="AS2669" i="1"/>
  <c r="AR2669" i="1"/>
  <c r="AP2671" i="1" l="1"/>
  <c r="AQ2670" i="1" s="1"/>
  <c r="AO2672" i="1"/>
  <c r="AS2670" i="1"/>
  <c r="AR2670" i="1"/>
  <c r="AP2672" i="1" l="1"/>
  <c r="AQ2671" i="1" s="1"/>
  <c r="AO2673" i="1"/>
  <c r="AS2671" i="1"/>
  <c r="AR2671" i="1"/>
  <c r="AP2673" i="1" l="1"/>
  <c r="AQ2672" i="1" s="1"/>
  <c r="AO2674" i="1"/>
  <c r="AR2672" i="1"/>
  <c r="AS2672" i="1"/>
  <c r="AP2674" i="1" l="1"/>
  <c r="AQ2673" i="1" s="1"/>
  <c r="AO2675" i="1"/>
  <c r="AS2673" i="1"/>
  <c r="AR2673" i="1"/>
  <c r="AP2675" i="1" l="1"/>
  <c r="AQ2674" i="1" s="1"/>
  <c r="AO2676" i="1"/>
  <c r="AR2674" i="1"/>
  <c r="AS2674" i="1"/>
  <c r="AP2676" i="1" l="1"/>
  <c r="AQ2675" i="1" s="1"/>
  <c r="AO2677" i="1"/>
  <c r="AR2675" i="1"/>
  <c r="AS2675" i="1"/>
  <c r="AP2677" i="1" l="1"/>
  <c r="AQ2676" i="1" s="1"/>
  <c r="AO2678" i="1"/>
  <c r="AR2676" i="1"/>
  <c r="AS2676" i="1"/>
  <c r="AP2678" i="1" l="1"/>
  <c r="AQ2677" i="1" s="1"/>
  <c r="AO2679" i="1"/>
  <c r="AS2677" i="1"/>
  <c r="AR2677" i="1"/>
  <c r="AP2679" i="1" l="1"/>
  <c r="AQ2678" i="1" s="1"/>
  <c r="AO2680" i="1"/>
  <c r="AS2678" i="1"/>
  <c r="AR2678" i="1"/>
  <c r="AP2680" i="1" l="1"/>
  <c r="AQ2679" i="1" s="1"/>
  <c r="AO2681" i="1"/>
  <c r="AR2679" i="1"/>
  <c r="AS2679" i="1"/>
  <c r="AP2681" i="1" l="1"/>
  <c r="AQ2680" i="1" s="1"/>
  <c r="AO2682" i="1"/>
  <c r="AR2680" i="1"/>
  <c r="AS2680" i="1"/>
  <c r="AP2682" i="1" l="1"/>
  <c r="AQ2681" i="1" s="1"/>
  <c r="AO2683" i="1"/>
  <c r="AR2681" i="1"/>
  <c r="AS2681" i="1"/>
  <c r="AP2683" i="1" l="1"/>
  <c r="AQ2682" i="1" s="1"/>
  <c r="AO2684" i="1"/>
  <c r="AS2682" i="1"/>
  <c r="AR2682" i="1"/>
  <c r="AP2684" i="1" l="1"/>
  <c r="AO2685" i="1"/>
  <c r="AR2683" i="1"/>
  <c r="AQ2683" i="1"/>
  <c r="AS2683" i="1"/>
  <c r="AP2685" i="1" l="1"/>
  <c r="AQ2684" i="1" s="1"/>
  <c r="AO2686" i="1"/>
  <c r="AS2684" i="1"/>
  <c r="AR2684" i="1"/>
  <c r="AP2686" i="1" l="1"/>
  <c r="AQ2685" i="1" s="1"/>
  <c r="AO2687" i="1"/>
  <c r="AR2685" i="1"/>
  <c r="AS2685" i="1"/>
  <c r="AP2687" i="1" l="1"/>
  <c r="AO2688" i="1"/>
  <c r="AS2686" i="1"/>
  <c r="AR2686" i="1"/>
  <c r="AQ2686" i="1"/>
  <c r="AP2688" i="1" l="1"/>
  <c r="AQ2687" i="1" s="1"/>
  <c r="AO2689" i="1"/>
  <c r="AS2687" i="1"/>
  <c r="AR2687" i="1"/>
  <c r="AP2689" i="1" l="1"/>
  <c r="AQ2688" i="1" s="1"/>
  <c r="AO2690" i="1"/>
  <c r="AR2688" i="1"/>
  <c r="AS2688" i="1"/>
  <c r="AP2690" i="1" l="1"/>
  <c r="AQ2689" i="1" s="1"/>
  <c r="AO2691" i="1"/>
  <c r="AR2689" i="1"/>
  <c r="AS2689" i="1"/>
  <c r="AP2691" i="1" l="1"/>
  <c r="AQ2690" i="1" s="1"/>
  <c r="AO2692" i="1"/>
  <c r="AR2690" i="1"/>
  <c r="AS2690" i="1"/>
  <c r="AP2692" i="1" l="1"/>
  <c r="AQ2691" i="1" s="1"/>
  <c r="AO2693" i="1"/>
  <c r="AR2691" i="1"/>
  <c r="AS2691" i="1"/>
  <c r="AP2693" i="1" l="1"/>
  <c r="AQ2692" i="1" s="1"/>
  <c r="AO2694" i="1"/>
  <c r="AS2692" i="1"/>
  <c r="AR2692" i="1"/>
  <c r="AP2694" i="1" l="1"/>
  <c r="AQ2693" i="1" s="1"/>
  <c r="AO2695" i="1"/>
  <c r="AR2693" i="1"/>
  <c r="AS2693" i="1"/>
  <c r="AP2695" i="1" l="1"/>
  <c r="AQ2694" i="1" s="1"/>
  <c r="AO2696" i="1"/>
  <c r="AS2694" i="1"/>
  <c r="AR2694" i="1"/>
  <c r="AP2696" i="1" l="1"/>
  <c r="AQ2695" i="1" s="1"/>
  <c r="AO2697" i="1"/>
  <c r="AS2695" i="1"/>
  <c r="AR2695" i="1"/>
  <c r="AP2697" i="1" l="1"/>
  <c r="AQ2696" i="1" s="1"/>
  <c r="AO2698" i="1"/>
  <c r="AS2696" i="1"/>
  <c r="AR2696" i="1"/>
  <c r="AP2698" i="1" l="1"/>
  <c r="AO2699" i="1"/>
  <c r="AR2697" i="1"/>
  <c r="AS2697" i="1"/>
  <c r="AQ2697" i="1"/>
  <c r="AP2699" i="1" l="1"/>
  <c r="AQ2698" i="1" s="1"/>
  <c r="AO2700" i="1"/>
  <c r="AR2698" i="1"/>
  <c r="AS2698" i="1"/>
  <c r="AP2700" i="1" l="1"/>
  <c r="AQ2699" i="1" s="1"/>
  <c r="AO2701" i="1"/>
  <c r="AS2699" i="1"/>
  <c r="AR2699" i="1"/>
  <c r="AP2701" i="1" l="1"/>
  <c r="AQ2700" i="1" s="1"/>
  <c r="AO2702" i="1"/>
  <c r="AS2700" i="1"/>
  <c r="AR2700" i="1"/>
  <c r="AP2702" i="1" l="1"/>
  <c r="AQ2701" i="1" s="1"/>
  <c r="AO2703" i="1"/>
  <c r="AS2701" i="1"/>
  <c r="AR2701" i="1"/>
  <c r="AP2703" i="1" l="1"/>
  <c r="AQ2702" i="1" s="1"/>
  <c r="AO2704" i="1"/>
  <c r="AS2702" i="1"/>
  <c r="AR2702" i="1"/>
  <c r="AP2704" i="1" l="1"/>
  <c r="AO2705" i="1"/>
  <c r="AS2703" i="1"/>
  <c r="AR2703" i="1"/>
  <c r="AQ2703" i="1"/>
  <c r="AP2705" i="1" l="1"/>
  <c r="AQ2704" i="1" s="1"/>
  <c r="AO2706" i="1"/>
  <c r="AS2704" i="1"/>
  <c r="AR2704" i="1"/>
  <c r="AP2706" i="1" l="1"/>
  <c r="AO2707" i="1"/>
  <c r="AS2705" i="1"/>
  <c r="AR2705" i="1"/>
  <c r="AQ2705" i="1"/>
  <c r="AP2707" i="1" l="1"/>
  <c r="AQ2706" i="1" s="1"/>
  <c r="AO2708" i="1"/>
  <c r="AS2706" i="1"/>
  <c r="AR2706" i="1"/>
  <c r="AP2708" i="1" l="1"/>
  <c r="AQ2707" i="1" s="1"/>
  <c r="AO2709" i="1"/>
  <c r="AS2707" i="1"/>
  <c r="AR2707" i="1"/>
  <c r="AP2709" i="1" l="1"/>
  <c r="AQ2708" i="1" s="1"/>
  <c r="AO2710" i="1"/>
  <c r="AR2708" i="1"/>
  <c r="AS2708" i="1"/>
  <c r="AP2710" i="1" l="1"/>
  <c r="AQ2709" i="1" s="1"/>
  <c r="AO2711" i="1"/>
  <c r="AS2709" i="1"/>
  <c r="AR2709" i="1"/>
  <c r="AP2711" i="1" l="1"/>
  <c r="AO2712" i="1"/>
  <c r="AR2710" i="1"/>
  <c r="AS2710" i="1"/>
  <c r="AQ2710" i="1"/>
  <c r="AP2712" i="1" l="1"/>
  <c r="AQ2711" i="1" s="1"/>
  <c r="AO2713" i="1"/>
  <c r="AR2711" i="1"/>
  <c r="AS2711" i="1"/>
  <c r="AP2713" i="1" l="1"/>
  <c r="AQ2712" i="1" s="1"/>
  <c r="AO2714" i="1"/>
  <c r="AS2712" i="1"/>
  <c r="AR2712" i="1"/>
  <c r="AP2714" i="1" l="1"/>
  <c r="AQ2713" i="1" s="1"/>
  <c r="AO2715" i="1"/>
  <c r="AS2713" i="1"/>
  <c r="AR2713" i="1"/>
  <c r="AP2715" i="1" l="1"/>
  <c r="AQ2714" i="1" s="1"/>
  <c r="AO2716" i="1"/>
  <c r="AR2714" i="1"/>
  <c r="AS2714" i="1"/>
  <c r="AP2716" i="1" l="1"/>
  <c r="AQ2715" i="1" s="1"/>
  <c r="AO2717" i="1"/>
  <c r="AR2715" i="1"/>
  <c r="AS2715" i="1"/>
  <c r="AP2717" i="1" l="1"/>
  <c r="AQ2716" i="1" s="1"/>
  <c r="AO2718" i="1"/>
  <c r="AS2716" i="1"/>
  <c r="AR2716" i="1"/>
  <c r="AP2718" i="1" l="1"/>
  <c r="AQ2717" i="1" s="1"/>
  <c r="AO2719" i="1"/>
  <c r="AR2717" i="1"/>
  <c r="AS2717" i="1"/>
  <c r="AP2719" i="1" l="1"/>
  <c r="AQ2718" i="1" s="1"/>
  <c r="AO2720" i="1"/>
  <c r="AS2718" i="1"/>
  <c r="AR2718" i="1"/>
  <c r="AP2720" i="1" l="1"/>
  <c r="AQ2719" i="1" s="1"/>
  <c r="AO2721" i="1"/>
  <c r="AR2719" i="1"/>
  <c r="AS2719" i="1"/>
  <c r="AP2721" i="1" l="1"/>
  <c r="AQ2720" i="1" s="1"/>
  <c r="AO2722" i="1"/>
  <c r="AR2720" i="1"/>
  <c r="AS2720" i="1"/>
  <c r="AP2722" i="1" l="1"/>
  <c r="AQ2721" i="1" s="1"/>
  <c r="AO2723" i="1"/>
  <c r="AR2721" i="1"/>
  <c r="AS2721" i="1"/>
  <c r="AP2723" i="1" l="1"/>
  <c r="AQ2722" i="1" s="1"/>
  <c r="AO2724" i="1"/>
  <c r="AS2722" i="1"/>
  <c r="AR2722" i="1"/>
  <c r="AP2724" i="1" l="1"/>
  <c r="AQ2723" i="1" s="1"/>
  <c r="AO2725" i="1"/>
  <c r="AS2723" i="1"/>
  <c r="AR2723" i="1"/>
  <c r="AP2725" i="1" l="1"/>
  <c r="AQ2724" i="1" s="1"/>
  <c r="AO2726" i="1"/>
  <c r="AS2724" i="1"/>
  <c r="AR2724" i="1"/>
  <c r="AP2726" i="1" l="1"/>
  <c r="AQ2725" i="1" s="1"/>
  <c r="AO2727" i="1"/>
  <c r="AS2725" i="1"/>
  <c r="AR2725" i="1"/>
  <c r="AP2727" i="1" l="1"/>
  <c r="AQ2726" i="1" s="1"/>
  <c r="AO2728" i="1"/>
  <c r="AR2726" i="1"/>
  <c r="AS2726" i="1"/>
  <c r="AP2728" i="1" l="1"/>
  <c r="AQ2727" i="1" s="1"/>
  <c r="AO2729" i="1"/>
  <c r="AS2727" i="1"/>
  <c r="AR2727" i="1"/>
  <c r="AP2729" i="1" l="1"/>
  <c r="AQ2728" i="1" s="1"/>
  <c r="AO2730" i="1"/>
  <c r="AR2728" i="1"/>
  <c r="AS2728" i="1"/>
  <c r="AP2730" i="1" l="1"/>
  <c r="AQ2729" i="1" s="1"/>
  <c r="AO2731" i="1"/>
  <c r="AR2729" i="1"/>
  <c r="AS2729" i="1"/>
  <c r="AP2731" i="1" l="1"/>
  <c r="AQ2730" i="1" s="1"/>
  <c r="AO2732" i="1"/>
  <c r="AR2730" i="1"/>
  <c r="AS2730" i="1"/>
  <c r="AP2732" i="1" l="1"/>
  <c r="AQ2731" i="1" s="1"/>
  <c r="AO2733" i="1"/>
  <c r="AR2731" i="1"/>
  <c r="AS2731" i="1"/>
  <c r="AP2733" i="1" l="1"/>
  <c r="AQ2732" i="1" s="1"/>
  <c r="AO2734" i="1"/>
  <c r="AR2732" i="1"/>
  <c r="AS2732" i="1"/>
  <c r="AP2734" i="1" l="1"/>
  <c r="AQ2733" i="1" s="1"/>
  <c r="AO2735" i="1"/>
  <c r="AS2733" i="1"/>
  <c r="AR2733" i="1"/>
  <c r="AP2735" i="1" l="1"/>
  <c r="AQ2734" i="1" s="1"/>
  <c r="AO2736" i="1"/>
  <c r="AR2734" i="1"/>
  <c r="AS2734" i="1"/>
  <c r="AP2736" i="1" l="1"/>
  <c r="AQ2735" i="1" s="1"/>
  <c r="AO2737" i="1"/>
  <c r="AR2735" i="1"/>
  <c r="AS2735" i="1"/>
  <c r="AP2737" i="1" l="1"/>
  <c r="AQ2736" i="1" s="1"/>
  <c r="AO2738" i="1"/>
  <c r="AR2736" i="1"/>
  <c r="AS2736" i="1"/>
  <c r="AP2738" i="1" l="1"/>
  <c r="AQ2737" i="1" s="1"/>
  <c r="AO2739" i="1"/>
  <c r="AR2737" i="1"/>
  <c r="AS2737" i="1"/>
  <c r="AP2739" i="1" l="1"/>
  <c r="AQ2738" i="1" s="1"/>
  <c r="AO2740" i="1"/>
  <c r="AR2738" i="1"/>
  <c r="AS2738" i="1"/>
  <c r="AP2740" i="1" l="1"/>
  <c r="AQ2739" i="1" s="1"/>
  <c r="AO2741" i="1"/>
  <c r="AR2739" i="1"/>
  <c r="AS2739" i="1"/>
  <c r="AP2741" i="1" l="1"/>
  <c r="AQ2740" i="1" s="1"/>
  <c r="AO2742" i="1"/>
  <c r="AR2740" i="1"/>
  <c r="AS2740" i="1"/>
  <c r="AP2742" i="1" l="1"/>
  <c r="AQ2741" i="1" s="1"/>
  <c r="AO2743" i="1"/>
  <c r="AS2741" i="1"/>
  <c r="AR2741" i="1"/>
  <c r="AP2743" i="1" l="1"/>
  <c r="AQ2742" i="1" s="1"/>
  <c r="AO2744" i="1"/>
  <c r="AR2742" i="1"/>
  <c r="AS2742" i="1"/>
  <c r="AP2744" i="1" l="1"/>
  <c r="AQ2743" i="1" s="1"/>
  <c r="AO2745" i="1"/>
  <c r="AR2743" i="1"/>
  <c r="AS2743" i="1"/>
  <c r="AP2745" i="1" l="1"/>
  <c r="AQ2744" i="1" s="1"/>
  <c r="AO2746" i="1"/>
  <c r="AR2744" i="1"/>
  <c r="AS2744" i="1"/>
  <c r="AP2746" i="1" l="1"/>
  <c r="AQ2745" i="1" s="1"/>
  <c r="AO2747" i="1"/>
  <c r="AS2745" i="1"/>
  <c r="AR2745" i="1"/>
  <c r="AP2747" i="1" l="1"/>
  <c r="AQ2746" i="1" s="1"/>
  <c r="AO2748" i="1"/>
  <c r="AS2746" i="1"/>
  <c r="AR2746" i="1"/>
  <c r="AP2748" i="1" l="1"/>
  <c r="AQ2747" i="1" s="1"/>
  <c r="AO2749" i="1"/>
  <c r="AS2747" i="1"/>
  <c r="AR2747" i="1"/>
  <c r="AP2749" i="1" l="1"/>
  <c r="AQ2748" i="1" s="1"/>
  <c r="AO2750" i="1"/>
  <c r="AR2748" i="1"/>
  <c r="AS2748" i="1"/>
  <c r="AP2750" i="1" l="1"/>
  <c r="AQ2749" i="1" s="1"/>
  <c r="AO2751" i="1"/>
  <c r="AS2749" i="1"/>
  <c r="AR2749" i="1"/>
  <c r="AP2751" i="1" l="1"/>
  <c r="AQ2750" i="1" s="1"/>
  <c r="AO2752" i="1"/>
  <c r="AS2750" i="1"/>
  <c r="AR2750" i="1"/>
  <c r="AP2752" i="1" l="1"/>
  <c r="AQ2751" i="1" s="1"/>
  <c r="AO2753" i="1"/>
  <c r="AR2751" i="1"/>
  <c r="AS2751" i="1"/>
  <c r="AP2753" i="1" l="1"/>
  <c r="AQ2752" i="1" s="1"/>
  <c r="AO2754" i="1"/>
  <c r="AR2752" i="1"/>
  <c r="AS2752" i="1"/>
  <c r="AP2754" i="1" l="1"/>
  <c r="AQ2753" i="1" s="1"/>
  <c r="AO2755" i="1"/>
  <c r="AR2753" i="1"/>
  <c r="AS2753" i="1"/>
  <c r="AP2755" i="1" l="1"/>
  <c r="AQ2754" i="1" s="1"/>
  <c r="AO2756" i="1"/>
  <c r="AR2754" i="1"/>
  <c r="AS2754" i="1"/>
  <c r="AP2756" i="1" l="1"/>
  <c r="AQ2755" i="1" s="1"/>
  <c r="AO2757" i="1"/>
  <c r="AS2755" i="1"/>
  <c r="AR2755" i="1"/>
  <c r="AP2757" i="1" l="1"/>
  <c r="AQ2756" i="1" s="1"/>
  <c r="AO2758" i="1"/>
  <c r="AR2756" i="1"/>
  <c r="AS2756" i="1"/>
  <c r="AP2758" i="1" l="1"/>
  <c r="AQ2757" i="1" s="1"/>
  <c r="AO2759" i="1"/>
  <c r="AR2757" i="1"/>
  <c r="AS2757" i="1"/>
  <c r="AP2759" i="1" l="1"/>
  <c r="AQ2758" i="1" s="1"/>
  <c r="AO2760" i="1"/>
  <c r="AS2758" i="1"/>
  <c r="AR2758" i="1"/>
  <c r="AP2760" i="1" l="1"/>
  <c r="AQ2759" i="1" s="1"/>
  <c r="AO2761" i="1"/>
  <c r="AR2759" i="1"/>
  <c r="AS2759" i="1"/>
  <c r="AP2761" i="1" l="1"/>
  <c r="AQ2760" i="1" s="1"/>
  <c r="AO2762" i="1"/>
  <c r="AR2760" i="1"/>
  <c r="AS2760" i="1"/>
  <c r="AP2762" i="1" l="1"/>
  <c r="AQ2761" i="1" s="1"/>
  <c r="AO2763" i="1"/>
  <c r="AR2761" i="1"/>
  <c r="AS2761" i="1"/>
  <c r="AP2763" i="1" l="1"/>
  <c r="AQ2762" i="1" s="1"/>
  <c r="AO2764" i="1"/>
  <c r="AS2762" i="1"/>
  <c r="AR2762" i="1"/>
  <c r="AP2764" i="1" l="1"/>
  <c r="AQ2763" i="1" s="1"/>
  <c r="AO2765" i="1"/>
  <c r="AS2763" i="1"/>
  <c r="AR2763" i="1"/>
  <c r="AP2765" i="1" l="1"/>
  <c r="AQ2764" i="1" s="1"/>
  <c r="AO2766" i="1"/>
  <c r="AS2764" i="1"/>
  <c r="AR2764" i="1"/>
  <c r="AP2766" i="1" l="1"/>
  <c r="AQ2765" i="1" s="1"/>
  <c r="AO2767" i="1"/>
  <c r="AS2765" i="1"/>
  <c r="AR2765" i="1"/>
  <c r="AP2767" i="1" l="1"/>
  <c r="AQ2766" i="1" s="1"/>
  <c r="AO2768" i="1"/>
  <c r="AS2766" i="1"/>
  <c r="AR2766" i="1"/>
  <c r="AP2768" i="1" l="1"/>
  <c r="AQ2767" i="1" s="1"/>
  <c r="AO2769" i="1"/>
  <c r="AR2767" i="1"/>
  <c r="AS2767" i="1"/>
  <c r="AP2769" i="1" l="1"/>
  <c r="AQ2768" i="1" s="1"/>
  <c r="AO2770" i="1"/>
  <c r="AS2768" i="1"/>
  <c r="AR2768" i="1"/>
  <c r="AP2770" i="1" l="1"/>
  <c r="AQ2769" i="1" s="1"/>
  <c r="AO2771" i="1"/>
  <c r="AS2769" i="1"/>
  <c r="AR2769" i="1"/>
  <c r="AP2771" i="1" l="1"/>
  <c r="AQ2770" i="1" s="1"/>
  <c r="AO2772" i="1"/>
  <c r="AR2770" i="1"/>
  <c r="AS2770" i="1"/>
  <c r="AP2772" i="1" l="1"/>
  <c r="AQ2771" i="1" s="1"/>
  <c r="AO2773" i="1"/>
  <c r="AR2771" i="1"/>
  <c r="AS2771" i="1"/>
  <c r="AP2773" i="1" l="1"/>
  <c r="AQ2772" i="1" s="1"/>
  <c r="AO2774" i="1"/>
  <c r="AS2772" i="1"/>
  <c r="AR2772" i="1"/>
  <c r="AP2774" i="1" l="1"/>
  <c r="AQ2773" i="1" s="1"/>
  <c r="AO2775" i="1"/>
  <c r="AR2773" i="1"/>
  <c r="AS2773" i="1"/>
  <c r="AP2775" i="1" l="1"/>
  <c r="AQ2774" i="1" s="1"/>
  <c r="AO2776" i="1"/>
  <c r="AR2774" i="1"/>
  <c r="AS2774" i="1"/>
  <c r="AP2776" i="1" l="1"/>
  <c r="AQ2775" i="1" s="1"/>
  <c r="AO2777" i="1"/>
  <c r="AR2775" i="1"/>
  <c r="AS2775" i="1"/>
  <c r="AP2777" i="1" l="1"/>
  <c r="AQ2776" i="1" s="1"/>
  <c r="AO2778" i="1"/>
  <c r="AR2776" i="1"/>
  <c r="AS2776" i="1"/>
  <c r="AP2778" i="1" l="1"/>
  <c r="AQ2777" i="1" s="1"/>
  <c r="AO2779" i="1"/>
  <c r="AS2777" i="1"/>
  <c r="AR2777" i="1"/>
  <c r="AP2779" i="1" l="1"/>
  <c r="AQ2778" i="1" s="1"/>
  <c r="AO2780" i="1"/>
  <c r="AR2778" i="1"/>
  <c r="AS2778" i="1"/>
  <c r="AP2780" i="1" l="1"/>
  <c r="AQ2779" i="1" s="1"/>
  <c r="AO2781" i="1"/>
  <c r="AS2779" i="1"/>
  <c r="AR2779" i="1"/>
  <c r="AP2781" i="1" l="1"/>
  <c r="AQ2780" i="1" s="1"/>
  <c r="AO2782" i="1"/>
  <c r="AR2780" i="1"/>
  <c r="AS2780" i="1"/>
  <c r="AP2782" i="1" l="1"/>
  <c r="AQ2781" i="1" s="1"/>
  <c r="AO2783" i="1"/>
  <c r="AS2781" i="1"/>
  <c r="AR2781" i="1"/>
  <c r="AP2783" i="1" l="1"/>
  <c r="AQ2782" i="1" s="1"/>
  <c r="AO2784" i="1"/>
  <c r="AS2782" i="1"/>
  <c r="AR2782" i="1"/>
  <c r="AP2784" i="1" l="1"/>
  <c r="AQ2783" i="1" s="1"/>
  <c r="AO2785" i="1"/>
  <c r="AR2783" i="1"/>
  <c r="AS2783" i="1"/>
  <c r="AP2785" i="1" l="1"/>
  <c r="AQ2784" i="1" s="1"/>
  <c r="AO2786" i="1"/>
  <c r="AS2784" i="1"/>
  <c r="AR2784" i="1"/>
  <c r="AP2786" i="1" l="1"/>
  <c r="AQ2785" i="1" s="1"/>
  <c r="AO2787" i="1"/>
  <c r="AR2785" i="1"/>
  <c r="AS2785" i="1"/>
  <c r="AP2787" i="1" l="1"/>
  <c r="AQ2786" i="1" s="1"/>
  <c r="AO2788" i="1"/>
  <c r="AR2786" i="1"/>
  <c r="AS2786" i="1"/>
  <c r="AP2788" i="1" l="1"/>
  <c r="AQ2787" i="1" s="1"/>
  <c r="AO2789" i="1"/>
  <c r="AS2787" i="1"/>
  <c r="AR2787" i="1"/>
  <c r="AP2789" i="1" l="1"/>
  <c r="AQ2788" i="1" s="1"/>
  <c r="AO2790" i="1"/>
  <c r="AR2788" i="1"/>
  <c r="AS2788" i="1"/>
  <c r="AP2790" i="1" l="1"/>
  <c r="AQ2789" i="1" s="1"/>
  <c r="AO2791" i="1"/>
  <c r="AR2789" i="1"/>
  <c r="AS2789" i="1"/>
  <c r="AP2791" i="1" l="1"/>
  <c r="AQ2790" i="1" s="1"/>
  <c r="AO2792" i="1"/>
  <c r="AR2790" i="1"/>
  <c r="AS2790" i="1"/>
  <c r="AP2792" i="1" l="1"/>
  <c r="AQ2791" i="1" s="1"/>
  <c r="AO2793" i="1"/>
  <c r="AS2791" i="1"/>
  <c r="AR2791" i="1"/>
  <c r="AP2793" i="1" l="1"/>
  <c r="AQ2792" i="1" s="1"/>
  <c r="AO2794" i="1"/>
  <c r="AS2792" i="1"/>
  <c r="AR2792" i="1"/>
  <c r="AP2794" i="1" l="1"/>
  <c r="AQ2793" i="1" s="1"/>
  <c r="AO2795" i="1"/>
  <c r="AR2793" i="1"/>
  <c r="AS2793" i="1"/>
  <c r="AP2795" i="1" l="1"/>
  <c r="AQ2794" i="1" s="1"/>
  <c r="AO2796" i="1"/>
  <c r="AR2794" i="1"/>
  <c r="AS2794" i="1"/>
  <c r="AP2796" i="1" l="1"/>
  <c r="AQ2795" i="1" s="1"/>
  <c r="AO2797" i="1"/>
  <c r="AR2795" i="1"/>
  <c r="AS2795" i="1"/>
  <c r="AP2797" i="1" l="1"/>
  <c r="AQ2796" i="1" s="1"/>
  <c r="AO2798" i="1"/>
  <c r="AS2796" i="1"/>
  <c r="AR2796" i="1"/>
  <c r="AP2798" i="1" l="1"/>
  <c r="AQ2797" i="1" s="1"/>
  <c r="AO2799" i="1"/>
  <c r="AR2797" i="1"/>
  <c r="AS2797" i="1"/>
  <c r="AP2799" i="1" l="1"/>
  <c r="AQ2798" i="1" s="1"/>
  <c r="AO2800" i="1"/>
  <c r="AR2798" i="1"/>
  <c r="AS2798" i="1"/>
  <c r="AO2801" i="1" l="1"/>
  <c r="AP2800" i="1"/>
  <c r="AQ2799" i="1" s="1"/>
  <c r="AR2799" i="1"/>
  <c r="AS2799" i="1"/>
  <c r="AR2800" i="1" l="1"/>
  <c r="AS2800" i="1"/>
  <c r="AP2801" i="1"/>
  <c r="AO2802" i="1"/>
  <c r="AP2802" i="1" l="1"/>
  <c r="AQ2801" i="1" s="1"/>
  <c r="AO2803" i="1"/>
  <c r="AR2801" i="1"/>
  <c r="AS2801" i="1"/>
  <c r="AQ2800" i="1"/>
  <c r="AP2803" i="1" l="1"/>
  <c r="AQ2802" i="1" s="1"/>
  <c r="AO2804" i="1"/>
  <c r="AS2802" i="1"/>
  <c r="AR2802" i="1"/>
  <c r="AP2804" i="1" l="1"/>
  <c r="AQ2803" i="1" s="1"/>
  <c r="AO2805" i="1"/>
  <c r="AR2803" i="1"/>
  <c r="AS2803" i="1"/>
  <c r="AP2805" i="1" l="1"/>
  <c r="AQ2804" i="1" s="1"/>
  <c r="AO2806" i="1"/>
  <c r="AS2804" i="1"/>
  <c r="AR2804" i="1"/>
  <c r="AP2806" i="1" l="1"/>
  <c r="AQ2805" i="1" s="1"/>
  <c r="AO2807" i="1"/>
  <c r="AS2805" i="1"/>
  <c r="AR2805" i="1"/>
  <c r="AP2807" i="1" l="1"/>
  <c r="AQ2806" i="1" s="1"/>
  <c r="AO2808" i="1"/>
  <c r="AS2806" i="1"/>
  <c r="AR2806" i="1"/>
  <c r="AP2808" i="1" l="1"/>
  <c r="AQ2807" i="1" s="1"/>
  <c r="AO2809" i="1"/>
  <c r="AS2807" i="1"/>
  <c r="AR2807" i="1"/>
  <c r="AP2809" i="1" l="1"/>
  <c r="AQ2808" i="1" s="1"/>
  <c r="AO2810" i="1"/>
  <c r="AR2808" i="1"/>
  <c r="AS2808" i="1"/>
  <c r="AP2810" i="1" l="1"/>
  <c r="AQ2809" i="1" s="1"/>
  <c r="AO2811" i="1"/>
  <c r="AR2809" i="1"/>
  <c r="AS2809" i="1"/>
  <c r="AP2811" i="1" l="1"/>
  <c r="AQ2810" i="1" s="1"/>
  <c r="AO2812" i="1"/>
  <c r="AR2810" i="1"/>
  <c r="AS2810" i="1"/>
  <c r="AP2812" i="1" l="1"/>
  <c r="AQ2811" i="1" s="1"/>
  <c r="AO2813" i="1"/>
  <c r="AR2811" i="1"/>
  <c r="AS2811" i="1"/>
  <c r="AP2813" i="1" l="1"/>
  <c r="AQ2812" i="1" s="1"/>
  <c r="AO2814" i="1"/>
  <c r="AS2812" i="1"/>
  <c r="AR2812" i="1"/>
  <c r="AP2814" i="1" l="1"/>
  <c r="AQ2813" i="1" s="1"/>
  <c r="AO2815" i="1"/>
  <c r="AR2813" i="1"/>
  <c r="AS2813" i="1"/>
  <c r="AP2815" i="1" l="1"/>
  <c r="AQ2814" i="1" s="1"/>
  <c r="AO2816" i="1"/>
  <c r="AS2814" i="1"/>
  <c r="AR2814" i="1"/>
  <c r="AP2816" i="1" l="1"/>
  <c r="AO2817" i="1"/>
  <c r="AR2815" i="1"/>
  <c r="AS2815" i="1"/>
  <c r="AQ2815" i="1"/>
  <c r="AP2817" i="1" l="1"/>
  <c r="AQ2816" i="1" s="1"/>
  <c r="AO2818" i="1"/>
  <c r="AR2816" i="1"/>
  <c r="AS2816" i="1"/>
  <c r="AP2818" i="1" l="1"/>
  <c r="AQ2817" i="1" s="1"/>
  <c r="AO2819" i="1"/>
  <c r="AR2817" i="1"/>
  <c r="AS2817" i="1"/>
  <c r="AP2819" i="1" l="1"/>
  <c r="AQ2818" i="1" s="1"/>
  <c r="AO2820" i="1"/>
  <c r="AR2818" i="1"/>
  <c r="AS2818" i="1"/>
  <c r="AP2820" i="1" l="1"/>
  <c r="AQ2819" i="1" s="1"/>
  <c r="AO2821" i="1"/>
  <c r="AS2819" i="1"/>
  <c r="AR2819" i="1"/>
  <c r="AP2821" i="1" l="1"/>
  <c r="AQ2820" i="1" s="1"/>
  <c r="AO2822" i="1"/>
  <c r="AR2820" i="1"/>
  <c r="AS2820" i="1"/>
  <c r="AP2822" i="1" l="1"/>
  <c r="AQ2821" i="1" s="1"/>
  <c r="AO2823" i="1"/>
  <c r="AR2821" i="1"/>
  <c r="AS2821" i="1"/>
  <c r="AP2823" i="1" l="1"/>
  <c r="AQ2822" i="1" s="1"/>
  <c r="AO2824" i="1"/>
  <c r="AR2822" i="1"/>
  <c r="AS2822" i="1"/>
  <c r="AP2824" i="1" l="1"/>
  <c r="AQ2823" i="1" s="1"/>
  <c r="AO2825" i="1"/>
  <c r="AS2823" i="1"/>
  <c r="AR2823" i="1"/>
  <c r="AP2825" i="1" l="1"/>
  <c r="AQ2824" i="1" s="1"/>
  <c r="AO2826" i="1"/>
  <c r="AR2824" i="1"/>
  <c r="AS2824" i="1"/>
  <c r="AP2826" i="1" l="1"/>
  <c r="AQ2825" i="1" s="1"/>
  <c r="AO2827" i="1"/>
  <c r="AR2825" i="1"/>
  <c r="AS2825" i="1"/>
  <c r="AP2827" i="1" l="1"/>
  <c r="AQ2826" i="1" s="1"/>
  <c r="AO2828" i="1"/>
  <c r="AR2826" i="1"/>
  <c r="AS2826" i="1"/>
  <c r="AP2828" i="1" l="1"/>
  <c r="AQ2827" i="1" s="1"/>
  <c r="AO2829" i="1"/>
  <c r="AR2827" i="1"/>
  <c r="AS2827" i="1"/>
  <c r="AP2829" i="1" l="1"/>
  <c r="AQ2828" i="1" s="1"/>
  <c r="AO2830" i="1"/>
  <c r="AR2828" i="1"/>
  <c r="AS2828" i="1"/>
  <c r="AP2830" i="1" l="1"/>
  <c r="AQ2829" i="1" s="1"/>
  <c r="AO2831" i="1"/>
  <c r="AS2829" i="1"/>
  <c r="AR2829" i="1"/>
  <c r="AP2831" i="1" l="1"/>
  <c r="AQ2830" i="1" s="1"/>
  <c r="AO2832" i="1"/>
  <c r="AR2830" i="1"/>
  <c r="AS2830" i="1"/>
  <c r="AP2832" i="1" l="1"/>
  <c r="AQ2831" i="1" s="1"/>
  <c r="AO2833" i="1"/>
  <c r="AS2831" i="1"/>
  <c r="AR2831" i="1"/>
  <c r="AP2833" i="1" l="1"/>
  <c r="AQ2832" i="1" s="1"/>
  <c r="AO2834" i="1"/>
  <c r="AS2832" i="1"/>
  <c r="AR2832" i="1"/>
  <c r="AP2834" i="1" l="1"/>
  <c r="AQ2833" i="1" s="1"/>
  <c r="AO2835" i="1"/>
  <c r="AR2833" i="1"/>
  <c r="AS2833" i="1"/>
  <c r="AP2835" i="1" l="1"/>
  <c r="AO2836" i="1"/>
  <c r="AS2834" i="1"/>
  <c r="AR2834" i="1"/>
  <c r="AQ2834" i="1"/>
  <c r="AP2836" i="1" l="1"/>
  <c r="AQ2835" i="1" s="1"/>
  <c r="AO2837" i="1"/>
  <c r="AS2835" i="1"/>
  <c r="AR2835" i="1"/>
  <c r="AP2837" i="1" l="1"/>
  <c r="AQ2836" i="1" s="1"/>
  <c r="AR2836" i="1" s="1"/>
  <c r="AO2838" i="1"/>
  <c r="AS2836" i="1"/>
  <c r="AP2838" i="1" l="1"/>
  <c r="AQ2837" i="1" s="1"/>
  <c r="AR2837" i="1" s="1"/>
  <c r="AO2839" i="1"/>
  <c r="AS2837" i="1"/>
  <c r="AP2839" i="1" l="1"/>
  <c r="AQ2838" i="1" s="1"/>
  <c r="AR2838" i="1" s="1"/>
  <c r="AO2840" i="1"/>
  <c r="AS2838" i="1"/>
  <c r="AP2840" i="1" l="1"/>
  <c r="AQ2839" i="1" s="1"/>
  <c r="AR2839" i="1" s="1"/>
  <c r="AO2841" i="1"/>
  <c r="AS2839" i="1"/>
  <c r="AP2841" i="1" l="1"/>
  <c r="AQ2840" i="1" s="1"/>
  <c r="AR2840" i="1" s="1"/>
  <c r="AO2842" i="1"/>
  <c r="AS2840" i="1"/>
  <c r="AP2842" i="1" l="1"/>
  <c r="AQ2841" i="1" s="1"/>
  <c r="AR2841" i="1" s="1"/>
  <c r="AO2843" i="1"/>
  <c r="AS2841" i="1"/>
  <c r="AP2843" i="1" l="1"/>
  <c r="AQ2842" i="1" s="1"/>
  <c r="AR2842" i="1" s="1"/>
  <c r="AO2844" i="1"/>
  <c r="AS2842" i="1"/>
  <c r="AP2844" i="1" l="1"/>
  <c r="AQ2843" i="1" s="1"/>
  <c r="AR2843" i="1" s="1"/>
  <c r="AO2845" i="1"/>
  <c r="AS2843" i="1"/>
  <c r="AP2845" i="1" l="1"/>
  <c r="AQ2844" i="1" s="1"/>
  <c r="AR2844" i="1" s="1"/>
  <c r="AO2846" i="1"/>
  <c r="AS2844" i="1"/>
  <c r="AP2846" i="1" l="1"/>
  <c r="AQ2845" i="1" s="1"/>
  <c r="AR2845" i="1" s="1"/>
  <c r="AO2847" i="1"/>
  <c r="AS2845" i="1"/>
  <c r="AP2847" i="1" l="1"/>
  <c r="AQ2846" i="1" s="1"/>
  <c r="AR2846" i="1" s="1"/>
  <c r="AO2848" i="1"/>
  <c r="AS2846" i="1"/>
  <c r="AP2848" i="1" l="1"/>
  <c r="AQ2847" i="1" s="1"/>
  <c r="AR2847" i="1" s="1"/>
  <c r="AO2849" i="1"/>
  <c r="AS2847" i="1"/>
  <c r="AP2849" i="1" l="1"/>
  <c r="AQ2848" i="1" s="1"/>
  <c r="AR2848" i="1" s="1"/>
  <c r="AO2850" i="1"/>
  <c r="AS2848" i="1"/>
  <c r="AP2850" i="1" l="1"/>
  <c r="AQ2849" i="1" s="1"/>
  <c r="AR2849" i="1" s="1"/>
  <c r="AO2851" i="1"/>
  <c r="AS2849" i="1"/>
  <c r="AO2852" i="1" l="1"/>
  <c r="AP2851" i="1"/>
  <c r="AQ2850" i="1" s="1"/>
  <c r="AS2850" i="1"/>
  <c r="AR2850" i="1"/>
  <c r="AS2851" i="1" l="1"/>
  <c r="AP2852" i="1"/>
  <c r="AO2853" i="1"/>
  <c r="AP2853" i="1" l="1"/>
  <c r="AQ2852" i="1" s="1"/>
  <c r="AR2852" i="1" s="1"/>
  <c r="AO2854" i="1"/>
  <c r="AS2852" i="1"/>
  <c r="AQ2851" i="1"/>
  <c r="AR2851" i="1" s="1"/>
  <c r="AP2854" i="1" l="1"/>
  <c r="AQ2853" i="1" s="1"/>
  <c r="AR2853" i="1" s="1"/>
  <c r="AO2855" i="1"/>
  <c r="AS2853" i="1"/>
  <c r="AP2855" i="1" l="1"/>
  <c r="AQ2854" i="1" s="1"/>
  <c r="AR2854" i="1" s="1"/>
  <c r="AO2856" i="1"/>
  <c r="AS2854" i="1"/>
  <c r="AP2856" i="1" l="1"/>
  <c r="AQ2855" i="1" s="1"/>
  <c r="AR2855" i="1" s="1"/>
  <c r="AO2857" i="1"/>
  <c r="AS2855" i="1"/>
  <c r="AO2858" i="1" l="1"/>
  <c r="AP2857" i="1"/>
  <c r="AQ2856" i="1" s="1"/>
  <c r="AR2856" i="1" s="1"/>
  <c r="AS2856" i="1"/>
  <c r="AS2857" i="1" l="1"/>
  <c r="AP2858" i="1"/>
  <c r="AO2859" i="1"/>
  <c r="AO2860" i="1" l="1"/>
  <c r="AP2859" i="1"/>
  <c r="AQ2858" i="1" s="1"/>
  <c r="AR2858" i="1" s="1"/>
  <c r="AS2858" i="1"/>
  <c r="AQ2857" i="1"/>
  <c r="AR2857" i="1" s="1"/>
  <c r="AS2859" i="1" l="1"/>
  <c r="AP2860" i="1"/>
  <c r="AO2861" i="1"/>
  <c r="AP2861" i="1" l="1"/>
  <c r="AQ2860" i="1" s="1"/>
  <c r="AR2860" i="1" s="1"/>
  <c r="AO2862" i="1"/>
  <c r="AS2860" i="1"/>
  <c r="AQ2859" i="1"/>
  <c r="AR2859" i="1" s="1"/>
  <c r="AP2862" i="1" l="1"/>
  <c r="AQ2861" i="1" s="1"/>
  <c r="AR2861" i="1" s="1"/>
  <c r="AO2863" i="1"/>
  <c r="AS2861" i="1"/>
  <c r="AO2864" i="1" l="1"/>
  <c r="AP2863" i="1"/>
  <c r="AQ2862" i="1" s="1"/>
  <c r="AR2862" i="1" s="1"/>
  <c r="AS2862" i="1"/>
  <c r="AS2863" i="1" l="1"/>
  <c r="AP2864" i="1"/>
  <c r="AO2865" i="1"/>
  <c r="AP2865" i="1" l="1"/>
  <c r="AQ2864" i="1" s="1"/>
  <c r="AO2866" i="1"/>
  <c r="AS2864" i="1"/>
  <c r="AR2864" i="1"/>
  <c r="AQ2863" i="1"/>
  <c r="AR2863" i="1" s="1"/>
  <c r="AP2866" i="1" l="1"/>
  <c r="AQ2865" i="1" s="1"/>
  <c r="AR2865" i="1" s="1"/>
  <c r="AO2867" i="1"/>
  <c r="AS2865" i="1"/>
  <c r="AP2867" i="1" l="1"/>
  <c r="AQ2866" i="1" s="1"/>
  <c r="AR2866" i="1" s="1"/>
  <c r="AO2868" i="1"/>
  <c r="AS2866" i="1"/>
  <c r="AP2868" i="1" l="1"/>
  <c r="AQ2867" i="1" s="1"/>
  <c r="AR2867" i="1" s="1"/>
  <c r="AO2869" i="1"/>
  <c r="AS2867" i="1"/>
  <c r="AP2869" i="1" l="1"/>
  <c r="AQ2868" i="1" s="1"/>
  <c r="AR2868" i="1" s="1"/>
  <c r="AO2870" i="1"/>
  <c r="AS2868" i="1"/>
  <c r="AP2870" i="1" l="1"/>
  <c r="AQ2869" i="1" s="1"/>
  <c r="AR2869" i="1" s="1"/>
  <c r="AO2871" i="1"/>
  <c r="AS2869" i="1"/>
  <c r="AP2871" i="1" l="1"/>
  <c r="AQ2870" i="1" s="1"/>
  <c r="AR2870" i="1" s="1"/>
  <c r="AO2872" i="1"/>
  <c r="AS2870" i="1"/>
  <c r="AP2872" i="1" l="1"/>
  <c r="AQ2871" i="1" s="1"/>
  <c r="AR2871" i="1" s="1"/>
  <c r="AO2873" i="1"/>
  <c r="AS2871" i="1"/>
  <c r="AP2873" i="1" l="1"/>
  <c r="AQ2872" i="1" s="1"/>
  <c r="AR2872" i="1" s="1"/>
  <c r="AO2874" i="1"/>
  <c r="AS2872" i="1"/>
  <c r="AP2874" i="1" l="1"/>
  <c r="AQ2873" i="1" s="1"/>
  <c r="AR2873" i="1" s="1"/>
  <c r="AO2875" i="1"/>
  <c r="AS2873" i="1"/>
  <c r="AP2875" i="1" l="1"/>
  <c r="AQ2874" i="1" s="1"/>
  <c r="AR2874" i="1" s="1"/>
  <c r="AO2876" i="1"/>
  <c r="AS2874" i="1"/>
  <c r="AP2876" i="1" l="1"/>
  <c r="AQ2875" i="1" s="1"/>
  <c r="AR2875" i="1" s="1"/>
  <c r="AO2877" i="1"/>
  <c r="AS2875" i="1"/>
  <c r="AP2877" i="1" l="1"/>
  <c r="AQ2876" i="1" s="1"/>
  <c r="AR2876" i="1" s="1"/>
  <c r="AO2878" i="1"/>
  <c r="AS2876" i="1"/>
  <c r="AP2878" i="1" l="1"/>
  <c r="AQ2877" i="1" s="1"/>
  <c r="AR2877" i="1" s="1"/>
  <c r="AO2879" i="1"/>
  <c r="AS2877" i="1"/>
  <c r="AP2879" i="1" l="1"/>
  <c r="AQ2878" i="1" s="1"/>
  <c r="AR2878" i="1" s="1"/>
  <c r="AO2880" i="1"/>
  <c r="AS2878" i="1"/>
  <c r="AP2880" i="1" l="1"/>
  <c r="AQ2879" i="1" s="1"/>
  <c r="AR2879" i="1" s="1"/>
  <c r="AO2881" i="1"/>
  <c r="AS2879" i="1"/>
  <c r="AP2881" i="1" l="1"/>
  <c r="AQ2880" i="1" s="1"/>
  <c r="AR2880" i="1" s="1"/>
  <c r="AO2882" i="1"/>
  <c r="AS2880" i="1"/>
  <c r="AP2882" i="1" l="1"/>
  <c r="AQ2881" i="1" s="1"/>
  <c r="AR2881" i="1" s="1"/>
  <c r="AO2883" i="1"/>
  <c r="AS2881" i="1"/>
  <c r="AP2883" i="1" l="1"/>
  <c r="AQ2882" i="1" s="1"/>
  <c r="AR2882" i="1" s="1"/>
  <c r="AO2884" i="1"/>
  <c r="AS2882" i="1"/>
  <c r="AP2884" i="1" l="1"/>
  <c r="AQ2883" i="1" s="1"/>
  <c r="AR2883" i="1" s="1"/>
  <c r="AO2885" i="1"/>
  <c r="AS2883" i="1"/>
  <c r="AP2885" i="1" l="1"/>
  <c r="AQ2884" i="1" s="1"/>
  <c r="AR2884" i="1" s="1"/>
  <c r="AO2886" i="1"/>
  <c r="AS2884" i="1"/>
  <c r="AP2886" i="1" l="1"/>
  <c r="AQ2885" i="1" s="1"/>
  <c r="AR2885" i="1" s="1"/>
  <c r="AO2887" i="1"/>
  <c r="AS2885" i="1"/>
  <c r="AO2888" i="1" l="1"/>
  <c r="AP2887" i="1"/>
  <c r="AQ2886" i="1" s="1"/>
  <c r="AR2886" i="1" s="1"/>
  <c r="AS2886" i="1"/>
  <c r="AS2887" i="1" l="1"/>
  <c r="AP2888" i="1"/>
  <c r="AO2889" i="1"/>
  <c r="AP2889" i="1" l="1"/>
  <c r="AQ2888" i="1" s="1"/>
  <c r="AR2888" i="1" s="1"/>
  <c r="AO2890" i="1"/>
  <c r="AS2888" i="1"/>
  <c r="AQ2887" i="1"/>
  <c r="AR2887" i="1" s="1"/>
  <c r="AP2890" i="1" l="1"/>
  <c r="AQ2889" i="1" s="1"/>
  <c r="AR2889" i="1" s="1"/>
  <c r="AO2891" i="1"/>
  <c r="AS2889" i="1"/>
  <c r="AP2891" i="1" l="1"/>
  <c r="AQ2890" i="1" s="1"/>
  <c r="AR2890" i="1" s="1"/>
  <c r="AO2892" i="1"/>
  <c r="AS2890" i="1"/>
  <c r="AP2892" i="1" l="1"/>
  <c r="AQ2891" i="1" s="1"/>
  <c r="AR2891" i="1" s="1"/>
  <c r="AO2893" i="1"/>
  <c r="AS2891" i="1"/>
  <c r="AP2893" i="1" l="1"/>
  <c r="AQ2892" i="1" s="1"/>
  <c r="AR2892" i="1" s="1"/>
  <c r="AO2894" i="1"/>
  <c r="AS2892" i="1"/>
  <c r="AP2894" i="1" l="1"/>
  <c r="AQ2893" i="1" s="1"/>
  <c r="AR2893" i="1" s="1"/>
  <c r="AO2895" i="1"/>
  <c r="AS2893" i="1"/>
  <c r="AP2895" i="1" l="1"/>
  <c r="AQ2894" i="1" s="1"/>
  <c r="AR2894" i="1" s="1"/>
  <c r="AO2896" i="1"/>
  <c r="AS2894" i="1"/>
  <c r="AP2896" i="1" l="1"/>
  <c r="AQ2895" i="1" s="1"/>
  <c r="AR2895" i="1" s="1"/>
  <c r="AO2897" i="1"/>
  <c r="AS2895" i="1"/>
  <c r="AP2897" i="1" l="1"/>
  <c r="AQ2896" i="1" s="1"/>
  <c r="AR2896" i="1" s="1"/>
  <c r="AO2898" i="1"/>
  <c r="AS2896" i="1"/>
  <c r="AP2898" i="1" l="1"/>
  <c r="AQ2897" i="1" s="1"/>
  <c r="AR2897" i="1" s="1"/>
  <c r="AO2899" i="1"/>
  <c r="AS2897" i="1"/>
  <c r="AP2899" i="1" l="1"/>
  <c r="AQ2898" i="1" s="1"/>
  <c r="AR2898" i="1" s="1"/>
  <c r="AO2900" i="1"/>
  <c r="AS2898" i="1"/>
  <c r="AP2900" i="1" l="1"/>
  <c r="AQ2899" i="1" s="1"/>
  <c r="AR2899" i="1" s="1"/>
  <c r="AO2901" i="1"/>
  <c r="AS2899" i="1"/>
  <c r="AP2901" i="1" l="1"/>
  <c r="AQ2900" i="1" s="1"/>
  <c r="AR2900" i="1" s="1"/>
  <c r="AO2902" i="1"/>
  <c r="AS2900" i="1"/>
  <c r="AP2902" i="1" l="1"/>
  <c r="AQ2901" i="1" s="1"/>
  <c r="AR2901" i="1" s="1"/>
  <c r="AO2903" i="1"/>
  <c r="AS2901" i="1"/>
  <c r="AP2903" i="1" l="1"/>
  <c r="AQ2902" i="1" s="1"/>
  <c r="AR2902" i="1" s="1"/>
  <c r="AO2904" i="1"/>
  <c r="AS2902" i="1"/>
  <c r="AP2904" i="1" l="1"/>
  <c r="AQ2903" i="1" s="1"/>
  <c r="AR2903" i="1" s="1"/>
  <c r="AO2905" i="1"/>
  <c r="AS2903" i="1"/>
  <c r="AP2905" i="1" l="1"/>
  <c r="AQ2904" i="1" s="1"/>
  <c r="AR2904" i="1" s="1"/>
  <c r="AO2906" i="1"/>
  <c r="AS2904" i="1"/>
  <c r="AP2906" i="1" l="1"/>
  <c r="AQ2905" i="1" s="1"/>
  <c r="AR2905" i="1" s="1"/>
  <c r="AO2907" i="1"/>
  <c r="AS2905" i="1"/>
  <c r="AP2907" i="1" l="1"/>
  <c r="AQ2906" i="1" s="1"/>
  <c r="AR2906" i="1" s="1"/>
  <c r="AO2908" i="1"/>
  <c r="AS2906" i="1"/>
  <c r="AP2908" i="1" l="1"/>
  <c r="AQ2907" i="1" s="1"/>
  <c r="AR2907" i="1" s="1"/>
  <c r="AO2909" i="1"/>
  <c r="AS2907" i="1"/>
  <c r="AP2909" i="1" l="1"/>
  <c r="AQ2908" i="1" s="1"/>
  <c r="AR2908" i="1" s="1"/>
  <c r="AO2910" i="1"/>
  <c r="AS2908" i="1"/>
  <c r="AP2910" i="1" l="1"/>
  <c r="AQ2909" i="1" s="1"/>
  <c r="AR2909" i="1" s="1"/>
  <c r="AO2911" i="1"/>
  <c r="AS2909" i="1"/>
  <c r="AO2912" i="1" l="1"/>
  <c r="AP2911" i="1"/>
  <c r="AQ2910" i="1" s="1"/>
  <c r="AR2910" i="1" s="1"/>
  <c r="AS2910" i="1"/>
  <c r="AS2911" i="1" l="1"/>
  <c r="AP2912" i="1"/>
  <c r="AO2913" i="1"/>
  <c r="AP2913" i="1" l="1"/>
  <c r="AQ2912" i="1" s="1"/>
  <c r="AR2912" i="1" s="1"/>
  <c r="AO2914" i="1"/>
  <c r="AS2912" i="1"/>
  <c r="AQ2911" i="1"/>
  <c r="AR2911" i="1" s="1"/>
  <c r="AP2914" i="1" l="1"/>
  <c r="AQ2913" i="1" s="1"/>
  <c r="AR2913" i="1" s="1"/>
  <c r="AO2915" i="1"/>
  <c r="AS2913" i="1"/>
  <c r="AP2915" i="1" l="1"/>
  <c r="AQ2914" i="1" s="1"/>
  <c r="AR2914" i="1" s="1"/>
  <c r="AO2916" i="1"/>
  <c r="AS2914" i="1"/>
  <c r="AP2916" i="1" l="1"/>
  <c r="AQ2915" i="1" s="1"/>
  <c r="AR2915" i="1" s="1"/>
  <c r="AO2917" i="1"/>
  <c r="AS2915" i="1"/>
  <c r="AP2917" i="1" l="1"/>
  <c r="AQ2916" i="1" s="1"/>
  <c r="AR2916" i="1" s="1"/>
  <c r="AO2918" i="1"/>
  <c r="AS2916" i="1"/>
  <c r="AP2918" i="1" l="1"/>
  <c r="AQ2917" i="1" s="1"/>
  <c r="AR2917" i="1" s="1"/>
  <c r="AO2919" i="1"/>
  <c r="AS2917" i="1"/>
  <c r="AP2919" i="1" l="1"/>
  <c r="AQ2918" i="1" s="1"/>
  <c r="AR2918" i="1" s="1"/>
  <c r="AO2920" i="1"/>
  <c r="AS2918" i="1"/>
  <c r="AP2920" i="1" l="1"/>
  <c r="AQ2919" i="1" s="1"/>
  <c r="AR2919" i="1" s="1"/>
  <c r="AO2921" i="1"/>
  <c r="AS2919" i="1"/>
  <c r="AP2921" i="1" l="1"/>
  <c r="AQ2920" i="1" s="1"/>
  <c r="AR2920" i="1" s="1"/>
  <c r="AO2922" i="1"/>
  <c r="AS2920" i="1"/>
  <c r="AP2922" i="1" l="1"/>
  <c r="AQ2921" i="1" s="1"/>
  <c r="AR2921" i="1" s="1"/>
  <c r="AO2923" i="1"/>
  <c r="AS2921" i="1"/>
  <c r="AO2924" i="1" l="1"/>
  <c r="AP2923" i="1"/>
  <c r="AQ2922" i="1" s="1"/>
  <c r="AR2922" i="1" s="1"/>
  <c r="AS2922" i="1"/>
  <c r="AS2923" i="1" l="1"/>
  <c r="AP2924" i="1"/>
  <c r="AO2925" i="1"/>
  <c r="AP2925" i="1" l="1"/>
  <c r="AQ2924" i="1" s="1"/>
  <c r="AR2924" i="1" s="1"/>
  <c r="AO2926" i="1"/>
  <c r="AS2924" i="1"/>
  <c r="AQ2923" i="1"/>
  <c r="AR2923" i="1" s="1"/>
  <c r="AP2926" i="1" l="1"/>
  <c r="AQ2925" i="1" s="1"/>
  <c r="AR2925" i="1" s="1"/>
  <c r="AO2927" i="1"/>
  <c r="AS2925" i="1"/>
  <c r="AP2927" i="1" l="1"/>
  <c r="AQ2926" i="1" s="1"/>
  <c r="AR2926" i="1" s="1"/>
  <c r="AO2928" i="1"/>
  <c r="AS2926" i="1"/>
  <c r="AP2928" i="1" l="1"/>
  <c r="AQ2927" i="1" s="1"/>
  <c r="AR2927" i="1" s="1"/>
  <c r="AO2929" i="1"/>
  <c r="AS2927" i="1"/>
  <c r="AO2930" i="1" l="1"/>
  <c r="AP2929" i="1"/>
  <c r="AQ2928" i="1" s="1"/>
  <c r="AR2928" i="1" s="1"/>
  <c r="AS2928" i="1"/>
  <c r="AS2929" i="1" l="1"/>
  <c r="AP2930" i="1"/>
  <c r="AO2931" i="1"/>
  <c r="AO2932" i="1" l="1"/>
  <c r="AP2931" i="1"/>
  <c r="AQ2930" i="1" s="1"/>
  <c r="AR2930" i="1" s="1"/>
  <c r="AS2930" i="1"/>
  <c r="AQ2929" i="1"/>
  <c r="AR2929" i="1" s="1"/>
  <c r="AS2931" i="1" l="1"/>
  <c r="AP2932" i="1"/>
  <c r="AO2933" i="1"/>
  <c r="AP2933" i="1" l="1"/>
  <c r="AQ2932" i="1" s="1"/>
  <c r="AR2932" i="1" s="1"/>
  <c r="AO2934" i="1"/>
  <c r="AS2932" i="1"/>
  <c r="AQ2931" i="1"/>
  <c r="AR2931" i="1" s="1"/>
  <c r="AP2934" i="1" l="1"/>
  <c r="AQ2933" i="1" s="1"/>
  <c r="AR2933" i="1" s="1"/>
  <c r="AO2935" i="1"/>
  <c r="AS2933" i="1"/>
  <c r="AO2936" i="1" l="1"/>
  <c r="AP2935" i="1"/>
  <c r="AQ2934" i="1" s="1"/>
  <c r="AR2934" i="1" s="1"/>
  <c r="AS2934" i="1"/>
  <c r="AS2935" i="1" l="1"/>
  <c r="AP2936" i="1"/>
  <c r="AO2937" i="1"/>
  <c r="AP2937" i="1" l="1"/>
  <c r="AQ2936" i="1" s="1"/>
  <c r="AR2936" i="1" s="1"/>
  <c r="AO2938" i="1"/>
  <c r="AS2936" i="1"/>
  <c r="AQ2935" i="1"/>
  <c r="AR2935" i="1" s="1"/>
  <c r="AP2938" i="1" l="1"/>
  <c r="AQ2937" i="1" s="1"/>
  <c r="AR2937" i="1" s="1"/>
  <c r="AO2939" i="1"/>
  <c r="AS2937" i="1"/>
  <c r="AP2939" i="1" l="1"/>
  <c r="AQ2938" i="1" s="1"/>
  <c r="AR2938" i="1" s="1"/>
  <c r="AO2940" i="1"/>
  <c r="AS2938" i="1"/>
  <c r="AP2940" i="1" l="1"/>
  <c r="AQ2939" i="1" s="1"/>
  <c r="AR2939" i="1" s="1"/>
  <c r="AO2941" i="1"/>
  <c r="AS2939" i="1"/>
  <c r="AP2941" i="1" l="1"/>
  <c r="AQ2940" i="1" s="1"/>
  <c r="AR2940" i="1" s="1"/>
  <c r="AO2942" i="1"/>
  <c r="AS2940" i="1"/>
  <c r="AP2942" i="1" l="1"/>
  <c r="AQ2941" i="1" s="1"/>
  <c r="AR2941" i="1" s="1"/>
  <c r="AO2943" i="1"/>
  <c r="AS2941" i="1"/>
  <c r="AP2943" i="1" l="1"/>
  <c r="AQ2942" i="1" s="1"/>
  <c r="AR2942" i="1" s="1"/>
  <c r="AO2944" i="1"/>
  <c r="AS2942" i="1"/>
  <c r="AP2944" i="1" l="1"/>
  <c r="AQ2943" i="1" s="1"/>
  <c r="AR2943" i="1" s="1"/>
  <c r="AO2945" i="1"/>
  <c r="AS2943" i="1"/>
  <c r="AP2945" i="1" l="1"/>
  <c r="AQ2944" i="1" s="1"/>
  <c r="AR2944" i="1" s="1"/>
  <c r="AO2946" i="1"/>
  <c r="AS2944" i="1"/>
  <c r="AP2946" i="1" l="1"/>
  <c r="AQ2945" i="1" s="1"/>
  <c r="AR2945" i="1" s="1"/>
  <c r="AO2947" i="1"/>
  <c r="AS2945" i="1"/>
  <c r="AP2947" i="1" l="1"/>
  <c r="AQ2946" i="1" s="1"/>
  <c r="AR2946" i="1" s="1"/>
  <c r="AO2948" i="1"/>
  <c r="AS2946" i="1"/>
  <c r="AP2948" i="1" l="1"/>
  <c r="AQ2947" i="1" s="1"/>
  <c r="AR2947" i="1" s="1"/>
  <c r="AO2949" i="1"/>
  <c r="AS2947" i="1"/>
  <c r="AP2949" i="1" l="1"/>
  <c r="AQ2948" i="1" s="1"/>
  <c r="AR2948" i="1" s="1"/>
  <c r="AO2950" i="1"/>
  <c r="AS2948" i="1"/>
  <c r="AP2950" i="1" l="1"/>
  <c r="AQ2949" i="1" s="1"/>
  <c r="AR2949" i="1" s="1"/>
  <c r="AO2951" i="1"/>
  <c r="AS2949" i="1"/>
  <c r="AP2951" i="1" l="1"/>
  <c r="AQ2950" i="1" s="1"/>
  <c r="AR2950" i="1" s="1"/>
  <c r="AO2952" i="1"/>
  <c r="AS2950" i="1"/>
  <c r="AP2952" i="1" l="1"/>
  <c r="AQ2951" i="1" s="1"/>
  <c r="AR2951" i="1" s="1"/>
  <c r="AO2953" i="1"/>
  <c r="AS2951" i="1"/>
  <c r="AP2953" i="1" l="1"/>
  <c r="AQ2952" i="1" s="1"/>
  <c r="AR2952" i="1" s="1"/>
  <c r="AO2954" i="1"/>
  <c r="AS2952" i="1"/>
  <c r="AP2954" i="1" l="1"/>
  <c r="AQ2953" i="1" s="1"/>
  <c r="AR2953" i="1" s="1"/>
  <c r="AO2955" i="1"/>
  <c r="AS2953" i="1"/>
  <c r="AP2955" i="1" l="1"/>
  <c r="AQ2954" i="1" s="1"/>
  <c r="AR2954" i="1" s="1"/>
  <c r="AO2956" i="1"/>
  <c r="AS2954" i="1"/>
  <c r="AP2956" i="1" l="1"/>
  <c r="AQ2955" i="1" s="1"/>
  <c r="AR2955" i="1" s="1"/>
  <c r="AO2957" i="1"/>
  <c r="AS2955" i="1"/>
  <c r="AP2957" i="1" l="1"/>
  <c r="AQ2956" i="1" s="1"/>
  <c r="AR2956" i="1" s="1"/>
  <c r="AO2958" i="1"/>
  <c r="AS2956" i="1"/>
  <c r="AP2958" i="1" l="1"/>
  <c r="AQ2957" i="1" s="1"/>
  <c r="AR2957" i="1" s="1"/>
  <c r="AO2959" i="1"/>
  <c r="AS2957" i="1"/>
  <c r="AP2959" i="1" l="1"/>
  <c r="AQ2958" i="1" s="1"/>
  <c r="AR2958" i="1" s="1"/>
  <c r="AO2960" i="1"/>
  <c r="AS2958" i="1"/>
  <c r="AP2960" i="1" l="1"/>
  <c r="AQ2959" i="1" s="1"/>
  <c r="AR2959" i="1" s="1"/>
  <c r="AO2961" i="1"/>
  <c r="AS2959" i="1"/>
  <c r="AP2961" i="1" l="1"/>
  <c r="AQ2960" i="1" s="1"/>
  <c r="AR2960" i="1" s="1"/>
  <c r="AO2962" i="1"/>
  <c r="AS2960" i="1"/>
  <c r="AP2962" i="1" l="1"/>
  <c r="AQ2961" i="1" s="1"/>
  <c r="AR2961" i="1" s="1"/>
  <c r="AO2963" i="1"/>
  <c r="AS2961" i="1"/>
  <c r="AP2963" i="1" l="1"/>
  <c r="AQ2962" i="1" s="1"/>
  <c r="AR2962" i="1" s="1"/>
  <c r="AO2964" i="1"/>
  <c r="AS2962" i="1"/>
  <c r="AP2964" i="1" l="1"/>
  <c r="AQ2963" i="1" s="1"/>
  <c r="AR2963" i="1" s="1"/>
  <c r="AO2965" i="1"/>
  <c r="AS2963" i="1"/>
  <c r="AP2965" i="1" l="1"/>
  <c r="AQ2964" i="1" s="1"/>
  <c r="AR2964" i="1" s="1"/>
  <c r="AO2966" i="1"/>
  <c r="AS2964" i="1"/>
  <c r="AP2966" i="1" l="1"/>
  <c r="AQ2965" i="1" s="1"/>
  <c r="AR2965" i="1" s="1"/>
  <c r="AO2967" i="1"/>
  <c r="AS2965" i="1"/>
  <c r="AP2967" i="1" l="1"/>
  <c r="AQ2966" i="1" s="1"/>
  <c r="AR2966" i="1" s="1"/>
  <c r="AO2968" i="1"/>
  <c r="AS2966" i="1"/>
  <c r="AP2968" i="1" l="1"/>
  <c r="AQ2967" i="1" s="1"/>
  <c r="AR2967" i="1" s="1"/>
  <c r="AO2969" i="1"/>
  <c r="AS2967" i="1"/>
  <c r="AP2969" i="1" l="1"/>
  <c r="AQ2968" i="1" s="1"/>
  <c r="AR2968" i="1" s="1"/>
  <c r="AO2970" i="1"/>
  <c r="AS2968" i="1"/>
  <c r="AP2970" i="1" l="1"/>
  <c r="AQ2969" i="1" s="1"/>
  <c r="AR2969" i="1" s="1"/>
  <c r="AO2971" i="1"/>
  <c r="AS2969" i="1"/>
  <c r="AP2971" i="1" l="1"/>
  <c r="AQ2970" i="1" s="1"/>
  <c r="AR2970" i="1" s="1"/>
  <c r="AO2972" i="1"/>
  <c r="AS2970" i="1"/>
  <c r="AP2972" i="1" l="1"/>
  <c r="AQ2971" i="1" s="1"/>
  <c r="AR2971" i="1" s="1"/>
  <c r="AO2973" i="1"/>
  <c r="AS2971" i="1"/>
  <c r="AP2973" i="1" l="1"/>
  <c r="AQ2972" i="1" s="1"/>
  <c r="AR2972" i="1" s="1"/>
  <c r="AO2974" i="1"/>
  <c r="AS2972" i="1"/>
  <c r="AP2974" i="1" l="1"/>
  <c r="AQ2973" i="1" s="1"/>
  <c r="AR2973" i="1" s="1"/>
  <c r="AO2975" i="1"/>
  <c r="AS2973" i="1"/>
  <c r="AP2975" i="1" l="1"/>
  <c r="AQ2974" i="1" s="1"/>
  <c r="AR2974" i="1" s="1"/>
  <c r="AO2976" i="1"/>
  <c r="AS2974" i="1"/>
  <c r="AP2976" i="1" l="1"/>
  <c r="AQ2975" i="1" s="1"/>
  <c r="AR2975" i="1" s="1"/>
  <c r="AO2977" i="1"/>
  <c r="AS2975" i="1"/>
  <c r="AP2977" i="1" l="1"/>
  <c r="AQ2976" i="1" s="1"/>
  <c r="AR2976" i="1" s="1"/>
  <c r="AO2978" i="1"/>
  <c r="AS2976" i="1"/>
  <c r="AP2978" i="1" l="1"/>
  <c r="AQ2977" i="1" s="1"/>
  <c r="AR2977" i="1" s="1"/>
  <c r="AO2979" i="1"/>
  <c r="AS2977" i="1"/>
  <c r="AP2979" i="1" l="1"/>
  <c r="AQ2978" i="1" s="1"/>
  <c r="AR2978" i="1" s="1"/>
  <c r="AO2980" i="1"/>
  <c r="AS2978" i="1"/>
  <c r="AP2980" i="1" l="1"/>
  <c r="AQ2979" i="1" s="1"/>
  <c r="AR2979" i="1" s="1"/>
  <c r="AO2981" i="1"/>
  <c r="AS2979" i="1"/>
  <c r="AP2981" i="1" l="1"/>
  <c r="AQ2980" i="1" s="1"/>
  <c r="AR2980" i="1" s="1"/>
  <c r="AO2982" i="1"/>
  <c r="AS2980" i="1"/>
  <c r="AP2982" i="1" l="1"/>
  <c r="AQ2981" i="1" s="1"/>
  <c r="AR2981" i="1" s="1"/>
  <c r="AO2983" i="1"/>
  <c r="AS2981" i="1"/>
  <c r="AP2983" i="1" l="1"/>
  <c r="AQ2982" i="1" s="1"/>
  <c r="AR2982" i="1" s="1"/>
  <c r="AO2984" i="1"/>
  <c r="AS2982" i="1"/>
  <c r="AP2984" i="1" l="1"/>
  <c r="AQ2983" i="1" s="1"/>
  <c r="AR2983" i="1" s="1"/>
  <c r="AO2985" i="1"/>
  <c r="AS2983" i="1"/>
  <c r="AP2985" i="1" l="1"/>
  <c r="AQ2984" i="1" s="1"/>
  <c r="AR2984" i="1" s="1"/>
  <c r="AO2986" i="1"/>
  <c r="AS2984" i="1"/>
  <c r="AP2986" i="1" l="1"/>
  <c r="AQ2985" i="1" s="1"/>
  <c r="AR2985" i="1" s="1"/>
  <c r="AO2987" i="1"/>
  <c r="AS2985" i="1"/>
  <c r="AP2987" i="1" l="1"/>
  <c r="AQ2986" i="1" s="1"/>
  <c r="AR2986" i="1" s="1"/>
  <c r="AO2988" i="1"/>
  <c r="AS2986" i="1"/>
  <c r="AP2988" i="1" l="1"/>
  <c r="AQ2987" i="1" s="1"/>
  <c r="AR2987" i="1" s="1"/>
  <c r="AO2989" i="1"/>
  <c r="AS2987" i="1"/>
  <c r="AP2989" i="1" l="1"/>
  <c r="AQ2988" i="1" s="1"/>
  <c r="AR2988" i="1" s="1"/>
  <c r="AO2990" i="1"/>
  <c r="AS2988" i="1"/>
  <c r="AP2990" i="1" l="1"/>
  <c r="AQ2989" i="1" s="1"/>
  <c r="AR2989" i="1" s="1"/>
  <c r="AO2991" i="1"/>
  <c r="AS2989" i="1"/>
  <c r="AP2991" i="1" l="1"/>
  <c r="AQ2990" i="1" s="1"/>
  <c r="AR2990" i="1" s="1"/>
  <c r="AO2992" i="1"/>
  <c r="AS2990" i="1"/>
  <c r="AP2992" i="1" l="1"/>
  <c r="AQ2991" i="1" s="1"/>
  <c r="AR2991" i="1" s="1"/>
  <c r="AO2993" i="1"/>
  <c r="AS2991" i="1"/>
  <c r="AP2993" i="1" l="1"/>
  <c r="AQ2992" i="1" s="1"/>
  <c r="AR2992" i="1" s="1"/>
  <c r="AO2994" i="1"/>
  <c r="AS2992" i="1"/>
  <c r="AP2994" i="1" l="1"/>
  <c r="AQ2993" i="1" s="1"/>
  <c r="AR2993" i="1" s="1"/>
  <c r="AO2995" i="1"/>
  <c r="AS2993" i="1"/>
  <c r="AP2995" i="1" l="1"/>
  <c r="AQ2994" i="1" s="1"/>
  <c r="AR2994" i="1" s="1"/>
  <c r="AO2996" i="1"/>
  <c r="AS2994" i="1"/>
  <c r="AP2996" i="1" l="1"/>
  <c r="AQ2995" i="1" s="1"/>
  <c r="AR2995" i="1" s="1"/>
  <c r="AO2997" i="1"/>
  <c r="AS2995" i="1"/>
  <c r="AP2997" i="1" l="1"/>
  <c r="AQ2996" i="1" s="1"/>
  <c r="AR2996" i="1" s="1"/>
  <c r="AO2998" i="1"/>
  <c r="AS2996" i="1"/>
  <c r="AP2998" i="1" l="1"/>
  <c r="AQ2997" i="1" s="1"/>
  <c r="AR2997" i="1" s="1"/>
  <c r="AO2999" i="1"/>
  <c r="AS2997" i="1"/>
  <c r="AP2999" i="1" l="1"/>
  <c r="AQ2998" i="1" s="1"/>
  <c r="AR2998" i="1" s="1"/>
  <c r="AO3000" i="1"/>
  <c r="AS2998" i="1"/>
  <c r="AP3000" i="1" l="1"/>
  <c r="AQ2999" i="1" s="1"/>
  <c r="AR2999" i="1" s="1"/>
  <c r="AO3001" i="1"/>
  <c r="AS2999" i="1"/>
  <c r="AP3001" i="1" l="1"/>
  <c r="AQ3000" i="1" s="1"/>
  <c r="AR3000" i="1" s="1"/>
  <c r="AO3002" i="1"/>
  <c r="AS3000" i="1"/>
  <c r="AP3002" i="1" l="1"/>
  <c r="AQ3001" i="1" s="1"/>
  <c r="AR3001" i="1" s="1"/>
  <c r="AO3003" i="1"/>
  <c r="AS3001" i="1"/>
  <c r="AP3003" i="1" l="1"/>
  <c r="AQ3002" i="1" s="1"/>
  <c r="AR3002" i="1" s="1"/>
  <c r="AO3004" i="1"/>
  <c r="AS3002" i="1"/>
  <c r="AP3004" i="1" l="1"/>
  <c r="AQ3003" i="1" s="1"/>
  <c r="AR3003" i="1" s="1"/>
  <c r="AO3005" i="1"/>
  <c r="AS3003" i="1"/>
  <c r="AP3005" i="1" l="1"/>
  <c r="AQ3004" i="1" s="1"/>
  <c r="AR3004" i="1" s="1"/>
  <c r="AO3006" i="1"/>
  <c r="AS3004" i="1"/>
  <c r="AP3006" i="1" l="1"/>
  <c r="AQ3005" i="1" s="1"/>
  <c r="AR3005" i="1" s="1"/>
  <c r="AO3007" i="1"/>
  <c r="AS3005" i="1"/>
  <c r="AO3008" i="1" l="1"/>
  <c r="AP3007" i="1"/>
  <c r="AQ3006" i="1" s="1"/>
  <c r="AR3006" i="1" s="1"/>
  <c r="AS3006" i="1"/>
  <c r="AS3007" i="1" l="1"/>
  <c r="AP3008" i="1"/>
  <c r="AO3009" i="1"/>
  <c r="AP3009" i="1" l="1"/>
  <c r="AQ3008" i="1" s="1"/>
  <c r="AR3008" i="1" s="1"/>
  <c r="AO3010" i="1"/>
  <c r="AS3008" i="1"/>
  <c r="AQ3007" i="1"/>
  <c r="AR3007" i="1" s="1"/>
  <c r="AP3010" i="1" l="1"/>
  <c r="AO3011" i="1"/>
  <c r="AS3009" i="1"/>
  <c r="AS3010" i="1" l="1"/>
  <c r="AQ3009" i="1"/>
  <c r="AR3009" i="1" s="1"/>
  <c r="AP3011" i="1"/>
  <c r="AO3012" i="1"/>
  <c r="AP3012" i="1" l="1"/>
  <c r="AQ3011" i="1" s="1"/>
  <c r="AR3011" i="1" s="1"/>
  <c r="AO3013" i="1"/>
  <c r="AS3011" i="1"/>
  <c r="AQ3010" i="1"/>
  <c r="AR3010" i="1" s="1"/>
  <c r="AP3013" i="1" l="1"/>
  <c r="AQ3012" i="1" s="1"/>
  <c r="AR3012" i="1" s="1"/>
  <c r="AO3014" i="1"/>
  <c r="AS3012" i="1"/>
  <c r="AP3014" i="1" l="1"/>
  <c r="AQ3013" i="1" s="1"/>
  <c r="AR3013" i="1" s="1"/>
  <c r="AO3015" i="1"/>
  <c r="AS3013" i="1"/>
  <c r="AP3015" i="1" l="1"/>
  <c r="AQ3014" i="1" s="1"/>
  <c r="AR3014" i="1" s="1"/>
  <c r="AO3016" i="1"/>
  <c r="AS3014" i="1"/>
  <c r="AP3016" i="1" l="1"/>
  <c r="AQ3015" i="1" s="1"/>
  <c r="AR3015" i="1" s="1"/>
  <c r="AO3017" i="1"/>
  <c r="AS3015" i="1"/>
  <c r="AP3017" i="1" l="1"/>
  <c r="AQ3016" i="1" s="1"/>
  <c r="AR3016" i="1" s="1"/>
  <c r="AO3018" i="1"/>
  <c r="AS3016" i="1"/>
  <c r="AP3018" i="1" l="1"/>
  <c r="AQ3017" i="1" s="1"/>
  <c r="AR3017" i="1" s="1"/>
  <c r="AO3019" i="1"/>
  <c r="AS3017" i="1"/>
  <c r="AP3019" i="1" l="1"/>
  <c r="AQ3018" i="1" s="1"/>
  <c r="AR3018" i="1" s="1"/>
  <c r="AO3020" i="1"/>
  <c r="AS3018" i="1"/>
  <c r="AP3020" i="1" l="1"/>
  <c r="AQ3019" i="1" s="1"/>
  <c r="AR3019" i="1" s="1"/>
  <c r="AO3021" i="1"/>
  <c r="AS3019" i="1"/>
  <c r="AP3021" i="1" l="1"/>
  <c r="AQ3020" i="1" s="1"/>
  <c r="AR3020" i="1" s="1"/>
  <c r="AO3022" i="1"/>
  <c r="AS3020" i="1"/>
  <c r="AP3022" i="1" l="1"/>
  <c r="AQ3021" i="1" s="1"/>
  <c r="AR3021" i="1" s="1"/>
  <c r="AO3023" i="1"/>
  <c r="AS3021" i="1"/>
  <c r="AP3023" i="1" l="1"/>
  <c r="AQ3022" i="1" s="1"/>
  <c r="AR3022" i="1" s="1"/>
  <c r="AO3024" i="1"/>
  <c r="AS3022" i="1"/>
  <c r="AP3024" i="1" l="1"/>
  <c r="AQ3023" i="1" s="1"/>
  <c r="AR3023" i="1" s="1"/>
  <c r="AO3025" i="1"/>
  <c r="AS3023" i="1"/>
  <c r="AP3025" i="1" l="1"/>
  <c r="AQ3024" i="1" s="1"/>
  <c r="AR3024" i="1" s="1"/>
  <c r="AO3026" i="1"/>
  <c r="AS3024" i="1"/>
  <c r="AP3026" i="1" l="1"/>
  <c r="AQ3025" i="1" s="1"/>
  <c r="AR3025" i="1" s="1"/>
  <c r="AO3027" i="1"/>
  <c r="AS3025" i="1"/>
  <c r="AP3027" i="1" l="1"/>
  <c r="AQ3026" i="1" s="1"/>
  <c r="AR3026" i="1" s="1"/>
  <c r="AO3028" i="1"/>
  <c r="AS3026" i="1"/>
  <c r="AP3028" i="1" l="1"/>
  <c r="AQ3027" i="1" s="1"/>
  <c r="AR3027" i="1" s="1"/>
  <c r="AO3029" i="1"/>
  <c r="AS3027" i="1"/>
  <c r="AP3029" i="1" l="1"/>
  <c r="AQ3028" i="1" s="1"/>
  <c r="AR3028" i="1" s="1"/>
  <c r="AO3030" i="1"/>
  <c r="AS3028" i="1"/>
  <c r="AP3030" i="1" l="1"/>
  <c r="AQ3029" i="1" s="1"/>
  <c r="AR3029" i="1" s="1"/>
  <c r="AO3031" i="1"/>
  <c r="AS3029" i="1"/>
  <c r="AP3031" i="1" l="1"/>
  <c r="AQ3030" i="1" s="1"/>
  <c r="AR3030" i="1" s="1"/>
  <c r="AO3032" i="1"/>
  <c r="AS3030" i="1"/>
  <c r="AP3032" i="1" l="1"/>
  <c r="AQ3031" i="1" s="1"/>
  <c r="AR3031" i="1" s="1"/>
  <c r="AO3033" i="1"/>
  <c r="AS3031" i="1"/>
  <c r="AP3033" i="1" l="1"/>
  <c r="AQ3032" i="1" s="1"/>
  <c r="AR3032" i="1" s="1"/>
  <c r="AO3034" i="1"/>
  <c r="AS3032" i="1"/>
  <c r="AP3034" i="1" l="1"/>
  <c r="AQ3033" i="1" s="1"/>
  <c r="AR3033" i="1" s="1"/>
  <c r="AO3035" i="1"/>
  <c r="AS3033" i="1"/>
  <c r="AP3035" i="1" l="1"/>
  <c r="AQ3034" i="1" s="1"/>
  <c r="AR3034" i="1" s="1"/>
  <c r="AO3036" i="1"/>
  <c r="AS3034" i="1"/>
  <c r="AP3036" i="1" l="1"/>
  <c r="AQ3035" i="1" s="1"/>
  <c r="AR3035" i="1" s="1"/>
  <c r="AO3037" i="1"/>
  <c r="AS3035" i="1"/>
  <c r="AP3037" i="1" l="1"/>
  <c r="AQ3036" i="1" s="1"/>
  <c r="AR3036" i="1" s="1"/>
  <c r="AO3038" i="1"/>
  <c r="AS3036" i="1"/>
  <c r="AP3038" i="1" l="1"/>
  <c r="AQ3037" i="1" s="1"/>
  <c r="AR3037" i="1" s="1"/>
  <c r="AO3039" i="1"/>
  <c r="AS3037" i="1"/>
  <c r="AP3039" i="1" l="1"/>
  <c r="AQ3038" i="1" s="1"/>
  <c r="AR3038" i="1" s="1"/>
  <c r="AO3040" i="1"/>
  <c r="AS3038" i="1"/>
  <c r="AP3040" i="1" l="1"/>
  <c r="AQ3039" i="1" s="1"/>
  <c r="AR3039" i="1" s="1"/>
  <c r="AO3041" i="1"/>
  <c r="AS3039" i="1"/>
  <c r="AP3041" i="1" l="1"/>
  <c r="AQ3040" i="1" s="1"/>
  <c r="AR3040" i="1" s="1"/>
  <c r="AO3042" i="1"/>
  <c r="AS3040" i="1"/>
  <c r="AP3042" i="1" l="1"/>
  <c r="AQ3041" i="1" s="1"/>
  <c r="AR3041" i="1" s="1"/>
  <c r="AO3043" i="1"/>
  <c r="AS3041" i="1"/>
  <c r="AP3043" i="1" l="1"/>
  <c r="AQ3042" i="1" s="1"/>
  <c r="AR3042" i="1" s="1"/>
  <c r="AO3044" i="1"/>
  <c r="AS3042" i="1"/>
  <c r="AP3044" i="1" l="1"/>
  <c r="AQ3043" i="1" s="1"/>
  <c r="AR3043" i="1" s="1"/>
  <c r="AO3045" i="1"/>
  <c r="AS3043" i="1"/>
  <c r="AP3045" i="1" l="1"/>
  <c r="AQ3044" i="1" s="1"/>
  <c r="AR3044" i="1" s="1"/>
  <c r="AO3046" i="1"/>
  <c r="AS3044" i="1"/>
  <c r="AP3046" i="1" l="1"/>
  <c r="AQ3045" i="1" s="1"/>
  <c r="AR3045" i="1" s="1"/>
  <c r="AO3047" i="1"/>
  <c r="AS3045" i="1"/>
  <c r="AP3047" i="1" l="1"/>
  <c r="AQ3046" i="1" s="1"/>
  <c r="AR3046" i="1" s="1"/>
  <c r="AO3048" i="1"/>
  <c r="AS3046" i="1"/>
  <c r="AP3048" i="1" l="1"/>
  <c r="AQ3047" i="1" s="1"/>
  <c r="AR3047" i="1" s="1"/>
  <c r="AO3049" i="1"/>
  <c r="AS3047" i="1"/>
  <c r="AP3049" i="1" l="1"/>
  <c r="AQ3048" i="1" s="1"/>
  <c r="AR3048" i="1" s="1"/>
  <c r="AO3050" i="1"/>
  <c r="AS3048" i="1"/>
  <c r="AP3050" i="1" l="1"/>
  <c r="AQ3049" i="1" s="1"/>
  <c r="AR3049" i="1" s="1"/>
  <c r="AO3051" i="1"/>
  <c r="AS3049" i="1"/>
  <c r="AP3051" i="1" l="1"/>
  <c r="AQ3050" i="1" s="1"/>
  <c r="AR3050" i="1" s="1"/>
  <c r="AO3052" i="1"/>
  <c r="AS3050" i="1"/>
  <c r="AP3052" i="1" l="1"/>
  <c r="AQ3051" i="1" s="1"/>
  <c r="AR3051" i="1" s="1"/>
  <c r="AO3053" i="1"/>
  <c r="AS3051" i="1"/>
  <c r="AP3053" i="1" l="1"/>
  <c r="AQ3052" i="1" s="1"/>
  <c r="AR3052" i="1" s="1"/>
  <c r="AO3054" i="1"/>
  <c r="AS3052" i="1"/>
  <c r="AP3054" i="1" l="1"/>
  <c r="AQ3053" i="1" s="1"/>
  <c r="AR3053" i="1" s="1"/>
  <c r="AO3055" i="1"/>
  <c r="AS3053" i="1"/>
  <c r="AP3055" i="1" l="1"/>
  <c r="AQ3054" i="1" s="1"/>
  <c r="AR3054" i="1" s="1"/>
  <c r="AO3056" i="1"/>
  <c r="AS3054" i="1"/>
  <c r="AP3056" i="1" l="1"/>
  <c r="AQ3055" i="1" s="1"/>
  <c r="AR3055" i="1" s="1"/>
  <c r="AO3057" i="1"/>
  <c r="AS3055" i="1"/>
  <c r="AP3057" i="1" l="1"/>
  <c r="AQ3056" i="1" s="1"/>
  <c r="AR3056" i="1" s="1"/>
  <c r="AO3058" i="1"/>
  <c r="AS3056" i="1"/>
  <c r="AP3058" i="1" l="1"/>
  <c r="AQ3057" i="1" s="1"/>
  <c r="AR3057" i="1" s="1"/>
  <c r="AO3059" i="1"/>
  <c r="AS3057" i="1"/>
  <c r="AP3059" i="1" l="1"/>
  <c r="AQ3058" i="1" s="1"/>
  <c r="AR3058" i="1" s="1"/>
  <c r="AO3060" i="1"/>
  <c r="AS3058" i="1"/>
  <c r="AP3060" i="1" l="1"/>
  <c r="AQ3059" i="1" s="1"/>
  <c r="AR3059" i="1" s="1"/>
  <c r="AO3061" i="1"/>
  <c r="AS3059" i="1"/>
  <c r="AP3061" i="1" l="1"/>
  <c r="AQ3060" i="1" s="1"/>
  <c r="AR3060" i="1" s="1"/>
  <c r="AO3062" i="1"/>
  <c r="AS3060" i="1"/>
  <c r="AP3062" i="1" l="1"/>
  <c r="AQ3061" i="1" s="1"/>
  <c r="AR3061" i="1" s="1"/>
  <c r="AO3063" i="1"/>
  <c r="AS3061" i="1"/>
  <c r="AP3063" i="1" l="1"/>
  <c r="AQ3062" i="1" s="1"/>
  <c r="AR3062" i="1" s="1"/>
  <c r="AO3064" i="1"/>
  <c r="AS3062" i="1"/>
  <c r="AP3064" i="1" l="1"/>
  <c r="AQ3063" i="1" s="1"/>
  <c r="AR3063" i="1" s="1"/>
  <c r="AO3065" i="1"/>
  <c r="AS3063" i="1"/>
  <c r="AP3065" i="1" l="1"/>
  <c r="AQ3064" i="1" s="1"/>
  <c r="AR3064" i="1" s="1"/>
  <c r="AO3066" i="1"/>
  <c r="AS3064" i="1"/>
  <c r="AP3066" i="1" l="1"/>
  <c r="AQ3065" i="1" s="1"/>
  <c r="AR3065" i="1" s="1"/>
  <c r="AO3067" i="1"/>
  <c r="AS3065" i="1"/>
  <c r="AP3067" i="1" l="1"/>
  <c r="AQ3066" i="1" s="1"/>
  <c r="AR3066" i="1" s="1"/>
  <c r="AO3068" i="1"/>
  <c r="AS3066" i="1"/>
  <c r="AP3068" i="1" l="1"/>
  <c r="AQ3067" i="1" s="1"/>
  <c r="AR3067" i="1" s="1"/>
  <c r="AO3069" i="1"/>
  <c r="AS3067" i="1"/>
  <c r="AP3069" i="1" l="1"/>
  <c r="AQ3068" i="1" s="1"/>
  <c r="AR3068" i="1" s="1"/>
  <c r="AO3070" i="1"/>
  <c r="AS3068" i="1"/>
  <c r="AP3070" i="1" l="1"/>
  <c r="AQ3069" i="1" s="1"/>
  <c r="AR3069" i="1" s="1"/>
  <c r="AO3071" i="1"/>
  <c r="AS3069" i="1"/>
  <c r="AP3071" i="1" l="1"/>
  <c r="AQ3070" i="1" s="1"/>
  <c r="AR3070" i="1" s="1"/>
  <c r="AO3072" i="1"/>
  <c r="AS3070" i="1"/>
  <c r="AP3072" i="1" l="1"/>
  <c r="AQ3071" i="1" s="1"/>
  <c r="AR3071" i="1" s="1"/>
  <c r="AO3073" i="1"/>
  <c r="AS3071" i="1"/>
  <c r="AO3074" i="1" l="1"/>
  <c r="AP3073" i="1"/>
  <c r="AQ3072" i="1" s="1"/>
  <c r="AR3072" i="1" s="1"/>
  <c r="AS3072" i="1"/>
  <c r="AS3073" i="1" l="1"/>
  <c r="AP3074" i="1"/>
  <c r="AO3075" i="1"/>
  <c r="AP3075" i="1" l="1"/>
  <c r="AQ3074" i="1" s="1"/>
  <c r="AR3074" i="1" s="1"/>
  <c r="AO3076" i="1"/>
  <c r="AS3074" i="1"/>
  <c r="AQ3073" i="1"/>
  <c r="AR3073" i="1" s="1"/>
  <c r="AP3076" i="1" l="1"/>
  <c r="AQ3075" i="1" s="1"/>
  <c r="AR3075" i="1" s="1"/>
  <c r="AO3077" i="1"/>
  <c r="AS3075" i="1"/>
  <c r="AP3077" i="1" l="1"/>
  <c r="AQ3076" i="1" s="1"/>
  <c r="AR3076" i="1" s="1"/>
  <c r="AO3078" i="1"/>
  <c r="AS3076" i="1"/>
  <c r="AP3078" i="1" l="1"/>
  <c r="AQ3077" i="1" s="1"/>
  <c r="AR3077" i="1" s="1"/>
  <c r="AO3079" i="1"/>
  <c r="AS3077" i="1"/>
  <c r="AP3079" i="1" l="1"/>
  <c r="AQ3078" i="1" s="1"/>
  <c r="AR3078" i="1" s="1"/>
  <c r="AO3080" i="1"/>
  <c r="AS3078" i="1"/>
  <c r="AP3080" i="1" l="1"/>
  <c r="AQ3079" i="1" s="1"/>
  <c r="AR3079" i="1" s="1"/>
  <c r="AO3081" i="1"/>
  <c r="AS3079" i="1"/>
  <c r="AP3081" i="1" l="1"/>
  <c r="AQ3080" i="1" s="1"/>
  <c r="AR3080" i="1" s="1"/>
  <c r="AO3082" i="1"/>
  <c r="AS3080" i="1"/>
  <c r="AP3082" i="1" l="1"/>
  <c r="AQ3081" i="1" s="1"/>
  <c r="AR3081" i="1" s="1"/>
  <c r="AO3083" i="1"/>
  <c r="AS3081" i="1"/>
  <c r="AP3083" i="1" l="1"/>
  <c r="AQ3082" i="1" s="1"/>
  <c r="AR3082" i="1" s="1"/>
  <c r="AO3084" i="1"/>
  <c r="AS3082" i="1"/>
  <c r="AP3084" i="1" l="1"/>
  <c r="AQ3083" i="1" s="1"/>
  <c r="AR3083" i="1" s="1"/>
  <c r="AO3085" i="1"/>
  <c r="AS3083" i="1"/>
  <c r="AP3085" i="1" l="1"/>
  <c r="AQ3084" i="1" s="1"/>
  <c r="AR3084" i="1" s="1"/>
  <c r="AO3086" i="1"/>
  <c r="AS3084" i="1"/>
  <c r="AP3086" i="1" l="1"/>
  <c r="AQ3085" i="1" s="1"/>
  <c r="AR3085" i="1" s="1"/>
  <c r="AO3087" i="1"/>
  <c r="AS3085" i="1"/>
  <c r="AP3087" i="1" l="1"/>
  <c r="AQ3086" i="1" s="1"/>
  <c r="AR3086" i="1" s="1"/>
  <c r="AO3088" i="1"/>
  <c r="AS3086" i="1"/>
  <c r="AP3088" i="1" l="1"/>
  <c r="AQ3087" i="1" s="1"/>
  <c r="AR3087" i="1" s="1"/>
  <c r="AO3089" i="1"/>
  <c r="AS3087" i="1"/>
  <c r="AP3089" i="1" l="1"/>
  <c r="AQ3088" i="1" s="1"/>
  <c r="AR3088" i="1" s="1"/>
  <c r="AO3090" i="1"/>
  <c r="AS3088" i="1"/>
  <c r="AP3090" i="1" l="1"/>
  <c r="AQ3089" i="1" s="1"/>
  <c r="AR3089" i="1" s="1"/>
  <c r="AO3091" i="1"/>
  <c r="AS3089" i="1"/>
  <c r="AP3091" i="1" l="1"/>
  <c r="AQ3090" i="1" s="1"/>
  <c r="AR3090" i="1" s="1"/>
  <c r="AO3092" i="1"/>
  <c r="AS3090" i="1"/>
  <c r="AP3092" i="1" l="1"/>
  <c r="AQ3091" i="1" s="1"/>
  <c r="AO3093" i="1"/>
  <c r="AS3091" i="1"/>
  <c r="AR3091" i="1"/>
  <c r="AP3093" i="1" l="1"/>
  <c r="AQ3092" i="1" s="1"/>
  <c r="AR3092" i="1" s="1"/>
  <c r="AO3094" i="1"/>
  <c r="AS3092" i="1"/>
  <c r="AP3094" i="1" l="1"/>
  <c r="AQ3093" i="1" s="1"/>
  <c r="AR3093" i="1" s="1"/>
  <c r="AO3095" i="1"/>
  <c r="AS3093" i="1"/>
  <c r="AP3095" i="1" l="1"/>
  <c r="AQ3094" i="1" s="1"/>
  <c r="AR3094" i="1" s="1"/>
  <c r="AO3096" i="1"/>
  <c r="AS3094" i="1"/>
  <c r="AP3096" i="1" l="1"/>
  <c r="AQ3095" i="1" s="1"/>
  <c r="AR3095" i="1" s="1"/>
  <c r="AO3097" i="1"/>
  <c r="AS3095" i="1"/>
  <c r="AP3097" i="1" l="1"/>
  <c r="AQ3096" i="1" s="1"/>
  <c r="AR3096" i="1" s="1"/>
  <c r="AO3098" i="1"/>
  <c r="AS3096" i="1"/>
  <c r="AP3098" i="1" l="1"/>
  <c r="AQ3097" i="1" s="1"/>
  <c r="AR3097" i="1" s="1"/>
  <c r="AO3099" i="1"/>
  <c r="AS3097" i="1"/>
  <c r="AP3099" i="1" l="1"/>
  <c r="AQ3098" i="1" s="1"/>
  <c r="AR3098" i="1" s="1"/>
  <c r="AO3100" i="1"/>
  <c r="AS3098" i="1"/>
  <c r="AP3100" i="1" l="1"/>
  <c r="AQ3099" i="1" s="1"/>
  <c r="AR3099" i="1" s="1"/>
  <c r="AO3101" i="1"/>
  <c r="AS3099" i="1"/>
  <c r="AP3101" i="1" l="1"/>
  <c r="AQ3100" i="1" s="1"/>
  <c r="AR3100" i="1" s="1"/>
  <c r="AO3102" i="1"/>
  <c r="AS3100" i="1"/>
  <c r="AP3102" i="1" l="1"/>
  <c r="AQ3101" i="1" s="1"/>
  <c r="AR3101" i="1" s="1"/>
  <c r="AO3103" i="1"/>
  <c r="AS3101" i="1"/>
  <c r="AP3103" i="1" l="1"/>
  <c r="AQ3102" i="1" s="1"/>
  <c r="AR3102" i="1" s="1"/>
  <c r="AO3104" i="1"/>
  <c r="AS3102" i="1"/>
  <c r="AP3104" i="1" l="1"/>
  <c r="AQ3103" i="1" s="1"/>
  <c r="AR3103" i="1" s="1"/>
  <c r="AO3105" i="1"/>
  <c r="AS3103" i="1"/>
  <c r="AP3105" i="1" l="1"/>
  <c r="AQ3104" i="1" s="1"/>
  <c r="AR3104" i="1" s="1"/>
  <c r="AO3106" i="1"/>
  <c r="AS3104" i="1"/>
  <c r="AP3106" i="1" l="1"/>
  <c r="AQ3105" i="1" s="1"/>
  <c r="AR3105" i="1" s="1"/>
  <c r="AO3107" i="1"/>
  <c r="AS3105" i="1"/>
  <c r="AP3107" i="1" l="1"/>
  <c r="AQ3106" i="1" s="1"/>
  <c r="AR3106" i="1" s="1"/>
  <c r="AO3108" i="1"/>
  <c r="AS3106" i="1"/>
  <c r="AP3108" i="1" l="1"/>
  <c r="AQ3107" i="1" s="1"/>
  <c r="AR3107" i="1" s="1"/>
  <c r="AO3109" i="1"/>
  <c r="AS3107" i="1"/>
  <c r="AO3110" i="1" l="1"/>
  <c r="AP3109" i="1"/>
  <c r="AQ3108" i="1" s="1"/>
  <c r="AR3108" i="1" s="1"/>
  <c r="AS3108" i="1"/>
  <c r="AS3109" i="1" l="1"/>
  <c r="AP3110" i="1"/>
  <c r="AO3111" i="1"/>
  <c r="AP3111" i="1" l="1"/>
  <c r="AQ3110" i="1" s="1"/>
  <c r="AR3110" i="1" s="1"/>
  <c r="AO3112" i="1"/>
  <c r="AS3110" i="1"/>
  <c r="AQ3109" i="1"/>
  <c r="AR3109" i="1" s="1"/>
  <c r="AP3112" i="1" l="1"/>
  <c r="AQ3111" i="1" s="1"/>
  <c r="AR3111" i="1" s="1"/>
  <c r="AO3113" i="1"/>
  <c r="AS3111" i="1"/>
  <c r="AP3113" i="1" l="1"/>
  <c r="AQ3112" i="1" s="1"/>
  <c r="AR3112" i="1" s="1"/>
  <c r="AO3114" i="1"/>
  <c r="AS3112" i="1"/>
  <c r="AP3114" i="1" l="1"/>
  <c r="AQ3113" i="1" s="1"/>
  <c r="AR3113" i="1" s="1"/>
  <c r="AO3115" i="1"/>
  <c r="AS3113" i="1"/>
  <c r="AP3115" i="1" l="1"/>
  <c r="AQ3114" i="1" s="1"/>
  <c r="AR3114" i="1" s="1"/>
  <c r="AO3116" i="1"/>
  <c r="AS3114" i="1"/>
  <c r="AP3116" i="1" l="1"/>
  <c r="AO3117" i="1"/>
  <c r="AS3115" i="1"/>
  <c r="AQ3115" i="1"/>
  <c r="AR3115" i="1" s="1"/>
  <c r="AP3117" i="1" l="1"/>
  <c r="AQ3116" i="1" s="1"/>
  <c r="AR3116" i="1" s="1"/>
  <c r="AO3118" i="1"/>
  <c r="AS3116" i="1"/>
  <c r="AP3118" i="1" l="1"/>
  <c r="AQ3117" i="1" s="1"/>
  <c r="AR3117" i="1" s="1"/>
  <c r="AO3119" i="1"/>
  <c r="AS3117" i="1"/>
  <c r="AP3119" i="1" l="1"/>
  <c r="AQ3118" i="1" s="1"/>
  <c r="AR3118" i="1" s="1"/>
  <c r="AO3120" i="1"/>
  <c r="AS3118" i="1"/>
  <c r="AP3120" i="1" l="1"/>
  <c r="AQ3119" i="1" s="1"/>
  <c r="AR3119" i="1" s="1"/>
  <c r="AO3121" i="1"/>
  <c r="AS3119" i="1"/>
  <c r="AP3121" i="1" l="1"/>
  <c r="AQ3120" i="1" s="1"/>
  <c r="AR3120" i="1" s="1"/>
  <c r="AO3122" i="1"/>
  <c r="AS3120" i="1"/>
  <c r="AP3122" i="1" l="1"/>
  <c r="AQ3121" i="1" s="1"/>
  <c r="AR3121" i="1" s="1"/>
  <c r="AO3123" i="1"/>
  <c r="AS3121" i="1"/>
  <c r="AP3123" i="1" l="1"/>
  <c r="AQ3122" i="1" s="1"/>
  <c r="AR3122" i="1" s="1"/>
  <c r="AO3124" i="1"/>
  <c r="AS3122" i="1"/>
  <c r="AP3124" i="1" l="1"/>
  <c r="AQ3123" i="1" s="1"/>
  <c r="AR3123" i="1" s="1"/>
  <c r="AO3125" i="1"/>
  <c r="AS3123" i="1"/>
  <c r="AP3125" i="1" l="1"/>
  <c r="AQ3124" i="1" s="1"/>
  <c r="AR3124" i="1" s="1"/>
  <c r="AO3126" i="1"/>
  <c r="AS3124" i="1"/>
  <c r="AP3126" i="1" l="1"/>
  <c r="AQ3125" i="1" s="1"/>
  <c r="AR3125" i="1" s="1"/>
  <c r="AO3127" i="1"/>
  <c r="AS3125" i="1"/>
  <c r="AP3127" i="1" l="1"/>
  <c r="AQ3126" i="1" s="1"/>
  <c r="AR3126" i="1" s="1"/>
  <c r="AO3128" i="1"/>
  <c r="AS3126" i="1"/>
  <c r="AP3128" i="1" l="1"/>
  <c r="AQ3127" i="1" s="1"/>
  <c r="AR3127" i="1" s="1"/>
  <c r="AO3129" i="1"/>
  <c r="AS3127" i="1"/>
  <c r="AP3129" i="1" l="1"/>
  <c r="AQ3128" i="1" s="1"/>
  <c r="AR3128" i="1" s="1"/>
  <c r="AO3130" i="1"/>
  <c r="AS3128" i="1"/>
  <c r="AP3130" i="1" l="1"/>
  <c r="AQ3129" i="1" s="1"/>
  <c r="AR3129" i="1" s="1"/>
  <c r="AO3131" i="1"/>
  <c r="AS3129" i="1"/>
  <c r="AP3131" i="1" l="1"/>
  <c r="AQ3130" i="1" s="1"/>
  <c r="AR3130" i="1" s="1"/>
  <c r="AO3132" i="1"/>
  <c r="AS3130" i="1"/>
  <c r="AP3132" i="1" l="1"/>
  <c r="AQ3131" i="1" s="1"/>
  <c r="AR3131" i="1" s="1"/>
  <c r="AO3133" i="1"/>
  <c r="AS3131" i="1"/>
  <c r="AP3133" i="1" l="1"/>
  <c r="AQ3132" i="1" s="1"/>
  <c r="AR3132" i="1" s="1"/>
  <c r="AO3134" i="1"/>
  <c r="AS3132" i="1"/>
  <c r="AP3134" i="1" l="1"/>
  <c r="AQ3133" i="1" s="1"/>
  <c r="AR3133" i="1" s="1"/>
  <c r="AO3135" i="1"/>
  <c r="AS3133" i="1"/>
  <c r="AP3135" i="1" l="1"/>
  <c r="AQ3134" i="1" s="1"/>
  <c r="AR3134" i="1" s="1"/>
  <c r="AO3136" i="1"/>
  <c r="AS3134" i="1"/>
  <c r="AP3136" i="1" l="1"/>
  <c r="AQ3135" i="1" s="1"/>
  <c r="AR3135" i="1" s="1"/>
  <c r="AO3137" i="1"/>
  <c r="AS3135" i="1"/>
  <c r="AP3137" i="1" l="1"/>
  <c r="AQ3136" i="1" s="1"/>
  <c r="AR3136" i="1" s="1"/>
  <c r="AO3138" i="1"/>
  <c r="AS3136" i="1"/>
  <c r="AP3138" i="1" l="1"/>
  <c r="AQ3137" i="1" s="1"/>
  <c r="AR3137" i="1" s="1"/>
  <c r="AO3139" i="1"/>
  <c r="AS3137" i="1"/>
  <c r="AP3139" i="1" l="1"/>
  <c r="AQ3138" i="1" s="1"/>
  <c r="AR3138" i="1" s="1"/>
  <c r="AO3140" i="1"/>
  <c r="AS3138" i="1"/>
  <c r="AP3140" i="1" l="1"/>
  <c r="AQ3139" i="1" s="1"/>
  <c r="AR3139" i="1" s="1"/>
  <c r="AO3141" i="1"/>
  <c r="AS3139" i="1"/>
  <c r="AP3141" i="1" l="1"/>
  <c r="AQ3140" i="1" s="1"/>
  <c r="AR3140" i="1" s="1"/>
  <c r="AO3142" i="1"/>
  <c r="AS3140" i="1"/>
  <c r="AP3142" i="1" l="1"/>
  <c r="AQ3141" i="1" s="1"/>
  <c r="AR3141" i="1" s="1"/>
  <c r="AO3143" i="1"/>
  <c r="AS3141" i="1"/>
  <c r="AP3143" i="1" l="1"/>
  <c r="AQ3142" i="1" s="1"/>
  <c r="AR3142" i="1" s="1"/>
  <c r="AO3144" i="1"/>
  <c r="AS3142" i="1"/>
  <c r="AP3144" i="1" l="1"/>
  <c r="AQ3143" i="1" s="1"/>
  <c r="AR3143" i="1" s="1"/>
  <c r="AO3145" i="1"/>
  <c r="AS3143" i="1"/>
  <c r="AP3145" i="1" l="1"/>
  <c r="AQ3144" i="1" s="1"/>
  <c r="AR3144" i="1" s="1"/>
  <c r="AO3146" i="1"/>
  <c r="AS3144" i="1"/>
  <c r="AP3146" i="1" l="1"/>
  <c r="AQ3145" i="1" s="1"/>
  <c r="AR3145" i="1" s="1"/>
  <c r="AO3147" i="1"/>
  <c r="AS3145" i="1"/>
  <c r="AP3147" i="1" l="1"/>
  <c r="AQ3146" i="1" s="1"/>
  <c r="AR3146" i="1" s="1"/>
  <c r="AO3148" i="1"/>
  <c r="AS3146" i="1"/>
  <c r="AP3148" i="1" l="1"/>
  <c r="AQ3147" i="1" s="1"/>
  <c r="AR3147" i="1" s="1"/>
  <c r="AO3149" i="1"/>
  <c r="AS3147" i="1"/>
  <c r="AP3149" i="1" l="1"/>
  <c r="AQ3148" i="1" s="1"/>
  <c r="AR3148" i="1" s="1"/>
  <c r="AO3150" i="1"/>
  <c r="AS3148" i="1"/>
  <c r="AP3150" i="1" l="1"/>
  <c r="AQ3149" i="1" s="1"/>
  <c r="AR3149" i="1" s="1"/>
  <c r="AO3151" i="1"/>
  <c r="AS3149" i="1"/>
  <c r="AP3151" i="1" l="1"/>
  <c r="AQ3150" i="1" s="1"/>
  <c r="AR3150" i="1" s="1"/>
  <c r="AO3152" i="1"/>
  <c r="AS3150" i="1"/>
  <c r="AP3152" i="1" l="1"/>
  <c r="AQ3151" i="1" s="1"/>
  <c r="AR3151" i="1" s="1"/>
  <c r="AO3153" i="1"/>
  <c r="AS3151" i="1"/>
  <c r="AP3153" i="1" l="1"/>
  <c r="AQ3152" i="1" s="1"/>
  <c r="AR3152" i="1" s="1"/>
  <c r="AO3154" i="1"/>
  <c r="AS3152" i="1"/>
  <c r="AP3154" i="1" l="1"/>
  <c r="AQ3153" i="1" s="1"/>
  <c r="AR3153" i="1" s="1"/>
  <c r="AO3155" i="1"/>
  <c r="AS3153" i="1"/>
  <c r="AP3155" i="1" l="1"/>
  <c r="AQ3154" i="1" s="1"/>
  <c r="AR3154" i="1" s="1"/>
  <c r="AO3156" i="1"/>
  <c r="AS3154" i="1"/>
  <c r="AP3156" i="1" l="1"/>
  <c r="AQ3155" i="1" s="1"/>
  <c r="AR3155" i="1" s="1"/>
  <c r="AO3157" i="1"/>
  <c r="AS3155" i="1"/>
  <c r="AP3157" i="1" l="1"/>
  <c r="AQ3156" i="1" s="1"/>
  <c r="AR3156" i="1" s="1"/>
  <c r="AO3158" i="1"/>
  <c r="AS3156" i="1"/>
  <c r="AP3158" i="1" l="1"/>
  <c r="AQ3157" i="1" s="1"/>
  <c r="AR3157" i="1" s="1"/>
  <c r="AO3159" i="1"/>
  <c r="AS3157" i="1"/>
  <c r="AP3159" i="1" l="1"/>
  <c r="AQ3158" i="1" s="1"/>
  <c r="AR3158" i="1" s="1"/>
  <c r="AO3160" i="1"/>
  <c r="AS3158" i="1"/>
  <c r="AP3160" i="1" l="1"/>
  <c r="AQ3159" i="1" s="1"/>
  <c r="AR3159" i="1" s="1"/>
  <c r="AO3161" i="1"/>
  <c r="AS3159" i="1"/>
  <c r="AP3161" i="1" l="1"/>
  <c r="AQ3160" i="1" s="1"/>
  <c r="AR3160" i="1" s="1"/>
  <c r="AO3162" i="1"/>
  <c r="AS3160" i="1"/>
  <c r="AP3162" i="1" l="1"/>
  <c r="AQ3161" i="1" s="1"/>
  <c r="AR3161" i="1" s="1"/>
  <c r="AO3163" i="1"/>
  <c r="AS3161" i="1"/>
  <c r="AO3164" i="1" l="1"/>
  <c r="AP3163" i="1"/>
  <c r="AQ3162" i="1" s="1"/>
  <c r="AR3162" i="1" s="1"/>
  <c r="AS3162" i="1"/>
  <c r="AS3163" i="1" l="1"/>
  <c r="AP3164" i="1"/>
  <c r="AO3165" i="1"/>
  <c r="AP3165" i="1" l="1"/>
  <c r="AQ3164" i="1" s="1"/>
  <c r="AR3164" i="1" s="1"/>
  <c r="AO3166" i="1"/>
  <c r="AS3164" i="1"/>
  <c r="AQ3163" i="1"/>
  <c r="AR3163" i="1" s="1"/>
  <c r="AP3166" i="1" l="1"/>
  <c r="AQ3165" i="1" s="1"/>
  <c r="AR3165" i="1" s="1"/>
  <c r="AO3167" i="1"/>
  <c r="AS3165" i="1"/>
  <c r="AP3167" i="1" l="1"/>
  <c r="AQ3166" i="1" s="1"/>
  <c r="AR3166" i="1" s="1"/>
  <c r="AO3168" i="1"/>
  <c r="AS3166" i="1"/>
  <c r="AP3168" i="1" l="1"/>
  <c r="AQ3167" i="1" s="1"/>
  <c r="AR3167" i="1" s="1"/>
  <c r="AO3169" i="1"/>
  <c r="AS3167" i="1"/>
  <c r="AP3169" i="1" l="1"/>
  <c r="AQ3168" i="1" s="1"/>
  <c r="AR3168" i="1" s="1"/>
  <c r="AO3170" i="1"/>
  <c r="AS3168" i="1"/>
  <c r="AP3170" i="1" l="1"/>
  <c r="AQ3169" i="1" s="1"/>
  <c r="AR3169" i="1" s="1"/>
  <c r="AO3171" i="1"/>
  <c r="AS3169" i="1"/>
  <c r="AP3171" i="1" l="1"/>
  <c r="AQ3170" i="1" s="1"/>
  <c r="AR3170" i="1" s="1"/>
  <c r="AO3172" i="1"/>
  <c r="AS3170" i="1"/>
  <c r="AP3172" i="1" l="1"/>
  <c r="AQ3171" i="1" s="1"/>
  <c r="AR3171" i="1" s="1"/>
  <c r="AO3173" i="1"/>
  <c r="AS3171" i="1"/>
  <c r="AP3173" i="1" l="1"/>
  <c r="AQ3172" i="1" s="1"/>
  <c r="AR3172" i="1" s="1"/>
  <c r="AO3174" i="1"/>
  <c r="AS3172" i="1"/>
  <c r="AP3174" i="1" l="1"/>
  <c r="AQ3173" i="1" s="1"/>
  <c r="AR3173" i="1" s="1"/>
  <c r="AO3175" i="1"/>
  <c r="AS3173" i="1"/>
  <c r="AO3176" i="1" l="1"/>
  <c r="AP3175" i="1"/>
  <c r="AQ3174" i="1" s="1"/>
  <c r="AR3174" i="1" s="1"/>
  <c r="AS3174" i="1"/>
  <c r="AS3175" i="1" l="1"/>
  <c r="AP3176" i="1"/>
  <c r="AO3177" i="1"/>
  <c r="AP3177" i="1" l="1"/>
  <c r="AQ3176" i="1" s="1"/>
  <c r="AR3176" i="1" s="1"/>
  <c r="AO3178" i="1"/>
  <c r="AS3176" i="1"/>
  <c r="AQ3175" i="1"/>
  <c r="AR3175" i="1" s="1"/>
  <c r="AP3178" i="1" l="1"/>
  <c r="AQ3177" i="1" s="1"/>
  <c r="AR3177" i="1" s="1"/>
  <c r="AO3179" i="1"/>
  <c r="AS3177" i="1"/>
  <c r="AP3179" i="1" l="1"/>
  <c r="AQ3178" i="1" s="1"/>
  <c r="AR3178" i="1" s="1"/>
  <c r="AO3180" i="1"/>
  <c r="AS3178" i="1"/>
  <c r="AP3180" i="1" l="1"/>
  <c r="AQ3179" i="1" s="1"/>
  <c r="AR3179" i="1" s="1"/>
  <c r="AO3181" i="1"/>
  <c r="AS3179" i="1"/>
  <c r="AP3181" i="1" l="1"/>
  <c r="AQ3180" i="1" s="1"/>
  <c r="AR3180" i="1" s="1"/>
  <c r="AO3182" i="1"/>
  <c r="AS3180" i="1"/>
  <c r="AP3182" i="1" l="1"/>
  <c r="AQ3181" i="1" s="1"/>
  <c r="AR3181" i="1" s="1"/>
  <c r="AO3183" i="1"/>
  <c r="AS3181" i="1"/>
  <c r="AP3183" i="1" l="1"/>
  <c r="AQ3182" i="1" s="1"/>
  <c r="AR3182" i="1" s="1"/>
  <c r="AO3184" i="1"/>
  <c r="AS3182" i="1"/>
  <c r="AP3184" i="1" l="1"/>
  <c r="AQ3183" i="1" s="1"/>
  <c r="AR3183" i="1" s="1"/>
  <c r="AO3185" i="1"/>
  <c r="AS3183" i="1"/>
  <c r="AP3185" i="1" l="1"/>
  <c r="AQ3184" i="1" s="1"/>
  <c r="AR3184" i="1" s="1"/>
  <c r="AO3186" i="1"/>
  <c r="AS3184" i="1"/>
  <c r="AP3186" i="1" l="1"/>
  <c r="AQ3185" i="1" s="1"/>
  <c r="AR3185" i="1" s="1"/>
  <c r="AO3187" i="1"/>
  <c r="AS3185" i="1"/>
  <c r="AP3187" i="1" l="1"/>
  <c r="AQ3186" i="1" s="1"/>
  <c r="AR3186" i="1" s="1"/>
  <c r="AO3188" i="1"/>
  <c r="AS3186" i="1"/>
  <c r="AP3188" i="1" l="1"/>
  <c r="AQ3187" i="1" s="1"/>
  <c r="AR3187" i="1" s="1"/>
  <c r="AO3189" i="1"/>
  <c r="AS3187" i="1"/>
  <c r="AP3189" i="1" l="1"/>
  <c r="AQ3188" i="1" s="1"/>
  <c r="AR3188" i="1" s="1"/>
  <c r="AO3190" i="1"/>
  <c r="AS3188" i="1"/>
  <c r="AP3190" i="1" l="1"/>
  <c r="AQ3189" i="1" s="1"/>
  <c r="AR3189" i="1" s="1"/>
  <c r="AO3191" i="1"/>
  <c r="AS3189" i="1"/>
  <c r="AP3191" i="1" l="1"/>
  <c r="AQ3190" i="1" s="1"/>
  <c r="AR3190" i="1" s="1"/>
  <c r="AO3192" i="1"/>
  <c r="AS3190" i="1"/>
  <c r="AP3192" i="1" l="1"/>
  <c r="AQ3191" i="1" s="1"/>
  <c r="AR3191" i="1" s="1"/>
  <c r="AO3193" i="1"/>
  <c r="AS3191" i="1"/>
  <c r="AP3193" i="1" l="1"/>
  <c r="AQ3192" i="1" s="1"/>
  <c r="AR3192" i="1" s="1"/>
  <c r="AO3194" i="1"/>
  <c r="AS3192" i="1"/>
  <c r="AP3194" i="1" l="1"/>
  <c r="AQ3193" i="1" s="1"/>
  <c r="AR3193" i="1" s="1"/>
  <c r="AO3195" i="1"/>
  <c r="AS3193" i="1"/>
  <c r="AP3195" i="1" l="1"/>
  <c r="AQ3194" i="1" s="1"/>
  <c r="AR3194" i="1" s="1"/>
  <c r="AO3196" i="1"/>
  <c r="AS3194" i="1"/>
  <c r="AP3196" i="1" l="1"/>
  <c r="AQ3195" i="1" s="1"/>
  <c r="AR3195" i="1" s="1"/>
  <c r="AO3197" i="1"/>
  <c r="AS3195" i="1"/>
  <c r="AP3197" i="1" l="1"/>
  <c r="AQ3196" i="1" s="1"/>
  <c r="AR3196" i="1" s="1"/>
  <c r="AO3198" i="1"/>
  <c r="AS3196" i="1"/>
  <c r="AP3198" i="1" l="1"/>
  <c r="AQ3197" i="1" s="1"/>
  <c r="AR3197" i="1" s="1"/>
  <c r="AO3199" i="1"/>
  <c r="AS3197" i="1"/>
  <c r="AP3199" i="1" l="1"/>
  <c r="AQ3198" i="1" s="1"/>
  <c r="AR3198" i="1" s="1"/>
  <c r="AO3200" i="1"/>
  <c r="AS3198" i="1"/>
  <c r="AP3200" i="1" l="1"/>
  <c r="AQ3199" i="1" s="1"/>
  <c r="AR3199" i="1" s="1"/>
  <c r="AO3201" i="1"/>
  <c r="AS3199" i="1"/>
  <c r="AP3201" i="1" l="1"/>
  <c r="AQ3200" i="1" s="1"/>
  <c r="AR3200" i="1" s="1"/>
  <c r="AO3202" i="1"/>
  <c r="AS3200" i="1"/>
  <c r="AP3202" i="1" l="1"/>
  <c r="AQ3201" i="1" s="1"/>
  <c r="AR3201" i="1" s="1"/>
  <c r="AO3203" i="1"/>
  <c r="AS3201" i="1"/>
  <c r="AP3203" i="1" l="1"/>
  <c r="AQ3202" i="1" s="1"/>
  <c r="AR3202" i="1" s="1"/>
  <c r="AO3204" i="1"/>
  <c r="AS3202" i="1"/>
  <c r="AP3204" i="1" l="1"/>
  <c r="AQ3203" i="1" s="1"/>
  <c r="AR3203" i="1" s="1"/>
  <c r="AO3205" i="1"/>
  <c r="AS3203" i="1"/>
  <c r="AP3205" i="1" l="1"/>
  <c r="AQ3204" i="1" s="1"/>
  <c r="AR3204" i="1" s="1"/>
  <c r="AO3206" i="1"/>
  <c r="AS3204" i="1"/>
  <c r="AP3206" i="1" l="1"/>
  <c r="AQ3205" i="1" s="1"/>
  <c r="AR3205" i="1" s="1"/>
  <c r="AO3207" i="1"/>
  <c r="AS3205" i="1"/>
  <c r="AP3207" i="1" l="1"/>
  <c r="AQ3206" i="1" s="1"/>
  <c r="AR3206" i="1" s="1"/>
  <c r="AO3208" i="1"/>
  <c r="AS3206" i="1"/>
  <c r="AP3208" i="1" l="1"/>
  <c r="AQ3207" i="1" s="1"/>
  <c r="AR3207" i="1" s="1"/>
  <c r="AO3209" i="1"/>
  <c r="AS3207" i="1"/>
  <c r="AP3209" i="1" l="1"/>
  <c r="AQ3208" i="1" s="1"/>
  <c r="AR3208" i="1" s="1"/>
  <c r="AO3210" i="1"/>
  <c r="AS3208" i="1"/>
  <c r="AP3210" i="1" l="1"/>
  <c r="AQ3209" i="1" s="1"/>
  <c r="AR3209" i="1" s="1"/>
  <c r="AO3211" i="1"/>
  <c r="AS3209" i="1"/>
  <c r="AP3211" i="1" l="1"/>
  <c r="AQ3210" i="1" s="1"/>
  <c r="AR3210" i="1" s="1"/>
  <c r="AO3212" i="1"/>
  <c r="AS3210" i="1"/>
  <c r="AP3212" i="1" l="1"/>
  <c r="AQ3211" i="1" s="1"/>
  <c r="AR3211" i="1" s="1"/>
  <c r="AO3213" i="1"/>
  <c r="AS3211" i="1"/>
  <c r="AP3213" i="1" l="1"/>
  <c r="AQ3212" i="1" s="1"/>
  <c r="AR3212" i="1" s="1"/>
  <c r="AO3214" i="1"/>
  <c r="AS3212" i="1"/>
  <c r="AP3214" i="1" l="1"/>
  <c r="AQ3213" i="1" s="1"/>
  <c r="AR3213" i="1" s="1"/>
  <c r="AO3215" i="1"/>
  <c r="AS3213" i="1"/>
  <c r="AP3215" i="1" l="1"/>
  <c r="AQ3214" i="1" s="1"/>
  <c r="AR3214" i="1" s="1"/>
  <c r="AO3216" i="1"/>
  <c r="AS3214" i="1"/>
  <c r="AP3216" i="1" l="1"/>
  <c r="AQ3215" i="1" s="1"/>
  <c r="AR3215" i="1" s="1"/>
  <c r="AO3217" i="1"/>
  <c r="AS3215" i="1"/>
  <c r="AP3217" i="1" l="1"/>
  <c r="AQ3216" i="1" s="1"/>
  <c r="AR3216" i="1" s="1"/>
  <c r="AO3218" i="1"/>
  <c r="AS3216" i="1"/>
  <c r="AP3218" i="1" l="1"/>
  <c r="AQ3217" i="1" s="1"/>
  <c r="AR3217" i="1" s="1"/>
  <c r="AO3219" i="1"/>
  <c r="AS3217" i="1"/>
  <c r="AP3219" i="1" l="1"/>
  <c r="AQ3218" i="1" s="1"/>
  <c r="AR3218" i="1" s="1"/>
  <c r="AO3220" i="1"/>
  <c r="AS3218" i="1"/>
  <c r="AP3220" i="1" l="1"/>
  <c r="AQ3219" i="1" s="1"/>
  <c r="AR3219" i="1" s="1"/>
  <c r="AO3221" i="1"/>
  <c r="AS3219" i="1"/>
  <c r="AP3221" i="1" l="1"/>
  <c r="AQ3220" i="1" s="1"/>
  <c r="AR3220" i="1" s="1"/>
  <c r="AO3222" i="1"/>
  <c r="AS3220" i="1"/>
  <c r="AP3222" i="1" l="1"/>
  <c r="AQ3221" i="1" s="1"/>
  <c r="AR3221" i="1" s="1"/>
  <c r="AO3223" i="1"/>
  <c r="AS3221" i="1"/>
  <c r="AP3223" i="1" l="1"/>
  <c r="AQ3222" i="1" s="1"/>
  <c r="AR3222" i="1" s="1"/>
  <c r="AO3224" i="1"/>
  <c r="AS3222" i="1"/>
  <c r="AP3224" i="1" l="1"/>
  <c r="AQ3223" i="1" s="1"/>
  <c r="AR3223" i="1" s="1"/>
  <c r="AO3225" i="1"/>
  <c r="AS3223" i="1"/>
  <c r="AP3225" i="1" l="1"/>
  <c r="AQ3224" i="1" s="1"/>
  <c r="AR3224" i="1" s="1"/>
  <c r="AO3226" i="1"/>
  <c r="AS3224" i="1"/>
  <c r="AP3226" i="1" l="1"/>
  <c r="AQ3225" i="1" s="1"/>
  <c r="AR3225" i="1" s="1"/>
  <c r="AO3227" i="1"/>
  <c r="AS3225" i="1"/>
  <c r="AP3227" i="1" l="1"/>
  <c r="AQ3226" i="1" s="1"/>
  <c r="AR3226" i="1" s="1"/>
  <c r="AO3228" i="1"/>
  <c r="AS3226" i="1"/>
  <c r="AP3228" i="1" l="1"/>
  <c r="AQ3227" i="1" s="1"/>
  <c r="AR3227" i="1" s="1"/>
  <c r="AO3229" i="1"/>
  <c r="AS3227" i="1"/>
  <c r="AP3229" i="1" l="1"/>
  <c r="AO3230" i="1"/>
  <c r="AS3228" i="1"/>
  <c r="AQ3228" i="1"/>
  <c r="AR3228" i="1"/>
  <c r="AP3230" i="1" l="1"/>
  <c r="AQ3229" i="1" s="1"/>
  <c r="AR3229" i="1" s="1"/>
  <c r="AO3231" i="1"/>
  <c r="AS3229" i="1"/>
  <c r="AP3231" i="1" l="1"/>
  <c r="AQ3230" i="1" s="1"/>
  <c r="AR3230" i="1" s="1"/>
  <c r="AO3232" i="1"/>
  <c r="AS3230" i="1"/>
  <c r="AP3232" i="1" l="1"/>
  <c r="AQ3231" i="1" s="1"/>
  <c r="AR3231" i="1" s="1"/>
  <c r="AO3233" i="1"/>
  <c r="AS3231" i="1"/>
  <c r="AP3233" i="1" l="1"/>
  <c r="AQ3232" i="1" s="1"/>
  <c r="AR3232" i="1" s="1"/>
  <c r="AO3234" i="1"/>
  <c r="AS3232" i="1"/>
  <c r="AP3234" i="1" l="1"/>
  <c r="AQ3233" i="1" s="1"/>
  <c r="AR3233" i="1" s="1"/>
  <c r="AO3235" i="1"/>
  <c r="AS3233" i="1"/>
  <c r="AP3235" i="1" l="1"/>
  <c r="AQ3234" i="1" s="1"/>
  <c r="AR3234" i="1" s="1"/>
  <c r="AO3236" i="1"/>
  <c r="AS3234" i="1"/>
  <c r="AO3237" i="1" l="1"/>
  <c r="AP3236" i="1"/>
  <c r="AQ3235" i="1" s="1"/>
  <c r="AR3235" i="1" s="1"/>
  <c r="AS3235" i="1"/>
  <c r="AS3236" i="1" l="1"/>
  <c r="AP3237" i="1"/>
  <c r="AO3238" i="1"/>
  <c r="AP3238" i="1" l="1"/>
  <c r="AQ3237" i="1" s="1"/>
  <c r="AR3237" i="1" s="1"/>
  <c r="AO3239" i="1"/>
  <c r="AS3237" i="1"/>
  <c r="AQ3236" i="1"/>
  <c r="AR3236" i="1" s="1"/>
  <c r="AP3239" i="1" l="1"/>
  <c r="AQ3238" i="1" s="1"/>
  <c r="AR3238" i="1" s="1"/>
  <c r="AO3240" i="1"/>
  <c r="AS3238" i="1"/>
  <c r="AP3240" i="1" l="1"/>
  <c r="AQ3239" i="1" s="1"/>
  <c r="AR3239" i="1" s="1"/>
  <c r="AO3241" i="1"/>
  <c r="AS3239" i="1"/>
  <c r="AP3241" i="1" l="1"/>
  <c r="AQ3240" i="1" s="1"/>
  <c r="AR3240" i="1" s="1"/>
  <c r="AO3242" i="1"/>
  <c r="AS3240" i="1"/>
  <c r="AP3242" i="1" l="1"/>
  <c r="AQ3241" i="1" s="1"/>
  <c r="AR3241" i="1" s="1"/>
  <c r="AO3243" i="1"/>
  <c r="AS3241" i="1"/>
  <c r="AO3244" i="1" l="1"/>
  <c r="AP3243" i="1"/>
  <c r="AQ3242" i="1" s="1"/>
  <c r="AR3242" i="1" s="1"/>
  <c r="AS3242" i="1"/>
  <c r="AS3243" i="1" l="1"/>
  <c r="AP3244" i="1"/>
  <c r="AO3245" i="1"/>
  <c r="AP3245" i="1" l="1"/>
  <c r="AQ3244" i="1" s="1"/>
  <c r="AR3244" i="1" s="1"/>
  <c r="AO3246" i="1"/>
  <c r="AS3244" i="1"/>
  <c r="AQ3243" i="1"/>
  <c r="AR3243" i="1" s="1"/>
  <c r="AP3246" i="1" l="1"/>
  <c r="AQ3245" i="1" s="1"/>
  <c r="AR3245" i="1" s="1"/>
  <c r="AO3247" i="1"/>
  <c r="AS3245" i="1"/>
  <c r="AP3247" i="1" l="1"/>
  <c r="AQ3246" i="1" s="1"/>
  <c r="AR3246" i="1" s="1"/>
  <c r="AO3248" i="1"/>
  <c r="AS3246" i="1"/>
  <c r="AP3248" i="1" l="1"/>
  <c r="AQ3247" i="1" s="1"/>
  <c r="AR3247" i="1" s="1"/>
  <c r="AO3249" i="1"/>
  <c r="AS3247" i="1"/>
  <c r="AP3249" i="1" l="1"/>
  <c r="AQ3248" i="1" s="1"/>
  <c r="AR3248" i="1" s="1"/>
  <c r="AO3250" i="1"/>
  <c r="AS3248" i="1"/>
  <c r="AP3250" i="1" l="1"/>
  <c r="AQ3249" i="1" s="1"/>
  <c r="AR3249" i="1" s="1"/>
  <c r="AO3251" i="1"/>
  <c r="AS3249" i="1"/>
  <c r="AP3251" i="1" l="1"/>
  <c r="AQ3250" i="1" s="1"/>
  <c r="AR3250" i="1" s="1"/>
  <c r="AO3252" i="1"/>
  <c r="AS3250" i="1"/>
  <c r="AP3252" i="1" l="1"/>
  <c r="AQ3251" i="1" s="1"/>
  <c r="AR3251" i="1" s="1"/>
  <c r="AO3253" i="1"/>
  <c r="AS3251" i="1"/>
  <c r="AP3253" i="1" l="1"/>
  <c r="AQ3252" i="1" s="1"/>
  <c r="AR3252" i="1" s="1"/>
  <c r="AO3254" i="1"/>
  <c r="AS3252" i="1"/>
  <c r="AP3254" i="1" l="1"/>
  <c r="AQ3253" i="1" s="1"/>
  <c r="AR3253" i="1" s="1"/>
  <c r="AO3255" i="1"/>
  <c r="AS3253" i="1"/>
  <c r="AP3255" i="1" l="1"/>
  <c r="AQ3254" i="1" s="1"/>
  <c r="AR3254" i="1" s="1"/>
  <c r="AO3256" i="1"/>
  <c r="AS3254" i="1"/>
  <c r="AP3256" i="1" l="1"/>
  <c r="AQ3255" i="1" s="1"/>
  <c r="AR3255" i="1" s="1"/>
  <c r="AO3257" i="1"/>
  <c r="AS3255" i="1"/>
  <c r="AP3257" i="1" l="1"/>
  <c r="AQ3256" i="1" s="1"/>
  <c r="AR3256" i="1" s="1"/>
  <c r="AO3258" i="1"/>
  <c r="AS3256" i="1"/>
  <c r="AP3258" i="1" l="1"/>
  <c r="AQ3257" i="1" s="1"/>
  <c r="AR3257" i="1" s="1"/>
  <c r="AO3259" i="1"/>
  <c r="AS3257" i="1"/>
  <c r="AP3259" i="1" l="1"/>
  <c r="AQ3258" i="1" s="1"/>
  <c r="AR3258" i="1" s="1"/>
  <c r="AO3260" i="1"/>
  <c r="AS3258" i="1"/>
  <c r="AP3260" i="1" l="1"/>
  <c r="AQ3259" i="1" s="1"/>
  <c r="AR3259" i="1" s="1"/>
  <c r="AO3261" i="1"/>
  <c r="AS3259" i="1"/>
  <c r="AP3261" i="1" l="1"/>
  <c r="AQ3260" i="1" s="1"/>
  <c r="AR3260" i="1" s="1"/>
  <c r="AO3262" i="1"/>
  <c r="AS3260" i="1"/>
  <c r="AP3262" i="1" l="1"/>
  <c r="AQ3261" i="1" s="1"/>
  <c r="AR3261" i="1" s="1"/>
  <c r="AO3263" i="1"/>
  <c r="AS3261" i="1"/>
  <c r="AP3263" i="1" l="1"/>
  <c r="AQ3262" i="1" s="1"/>
  <c r="AR3262" i="1" s="1"/>
  <c r="AO3264" i="1"/>
  <c r="AS3262" i="1"/>
  <c r="AP3264" i="1" l="1"/>
  <c r="AQ3263" i="1" s="1"/>
  <c r="AR3263" i="1" s="1"/>
  <c r="AO3265" i="1"/>
  <c r="AS3263" i="1"/>
  <c r="AP3265" i="1" l="1"/>
  <c r="AQ3264" i="1" s="1"/>
  <c r="AR3264" i="1" s="1"/>
  <c r="AO3266" i="1"/>
  <c r="AS3264" i="1"/>
  <c r="AP3266" i="1" l="1"/>
  <c r="AO3267" i="1"/>
  <c r="AS3265" i="1"/>
  <c r="AQ3265" i="1"/>
  <c r="AR3265" i="1" s="1"/>
  <c r="AP3267" i="1" l="1"/>
  <c r="AQ3266" i="1" s="1"/>
  <c r="AR3266" i="1" s="1"/>
  <c r="AO3268" i="1"/>
  <c r="AS3266" i="1"/>
  <c r="AP3268" i="1" l="1"/>
  <c r="AQ3267" i="1" s="1"/>
  <c r="AR3267" i="1" s="1"/>
  <c r="AO3269" i="1"/>
  <c r="AS3267" i="1"/>
  <c r="AP3269" i="1" l="1"/>
  <c r="AQ3268" i="1" s="1"/>
  <c r="AR3268" i="1" s="1"/>
  <c r="AO3270" i="1"/>
  <c r="AS3268" i="1"/>
  <c r="AP3270" i="1" l="1"/>
  <c r="AQ3269" i="1" s="1"/>
  <c r="AR3269" i="1" s="1"/>
  <c r="AO3271" i="1"/>
  <c r="AS3269" i="1"/>
  <c r="AO3272" i="1" l="1"/>
  <c r="AP3271" i="1"/>
  <c r="AQ3270" i="1" s="1"/>
  <c r="AR3270" i="1" s="1"/>
  <c r="AS3270" i="1"/>
  <c r="AS3271" i="1" l="1"/>
  <c r="AP3272" i="1"/>
  <c r="AO3273" i="1"/>
  <c r="AP3273" i="1" l="1"/>
  <c r="AQ3272" i="1" s="1"/>
  <c r="AR3272" i="1" s="1"/>
  <c r="AO3274" i="1"/>
  <c r="AS3272" i="1"/>
  <c r="AQ3271" i="1"/>
  <c r="AR3271" i="1" s="1"/>
  <c r="AP3274" i="1" l="1"/>
  <c r="AQ3273" i="1" s="1"/>
  <c r="AR3273" i="1" s="1"/>
  <c r="AO3275" i="1"/>
  <c r="AS3273" i="1"/>
  <c r="AP3275" i="1" l="1"/>
  <c r="AQ3274" i="1" s="1"/>
  <c r="AR3274" i="1" s="1"/>
  <c r="AO3276" i="1"/>
  <c r="AS3274" i="1"/>
  <c r="AP3276" i="1" l="1"/>
  <c r="AQ3275" i="1" s="1"/>
  <c r="AR3275" i="1" s="1"/>
  <c r="AO3277" i="1"/>
  <c r="AS3275" i="1"/>
  <c r="AP3277" i="1" l="1"/>
  <c r="AO3278" i="1"/>
  <c r="AS3276" i="1"/>
  <c r="AQ3276" i="1"/>
  <c r="AR3276" i="1" s="1"/>
  <c r="AP3278" i="1" l="1"/>
  <c r="AQ3277" i="1" s="1"/>
  <c r="AR3277" i="1" s="1"/>
  <c r="AO3279" i="1"/>
  <c r="AS3277" i="1"/>
  <c r="AP3279" i="1" l="1"/>
  <c r="AQ3278" i="1" s="1"/>
  <c r="AR3278" i="1" s="1"/>
  <c r="AO3280" i="1"/>
  <c r="AS3278" i="1"/>
  <c r="AP3280" i="1" l="1"/>
  <c r="AQ3279" i="1" s="1"/>
  <c r="AR3279" i="1" s="1"/>
  <c r="AO3281" i="1"/>
  <c r="AS3279" i="1"/>
  <c r="AP3281" i="1" l="1"/>
  <c r="AQ3280" i="1" s="1"/>
  <c r="AR3280" i="1" s="1"/>
  <c r="AO3282" i="1"/>
  <c r="AS3280" i="1"/>
  <c r="AP3282" i="1" l="1"/>
  <c r="AQ3281" i="1" s="1"/>
  <c r="AR3281" i="1" s="1"/>
  <c r="AO3283" i="1"/>
  <c r="AS3281" i="1"/>
  <c r="AP3283" i="1" l="1"/>
  <c r="AQ3282" i="1" s="1"/>
  <c r="AR3282" i="1" s="1"/>
  <c r="AO3284" i="1"/>
  <c r="AS3282" i="1"/>
  <c r="AP3284" i="1" l="1"/>
  <c r="AQ3283" i="1" s="1"/>
  <c r="AR3283" i="1" s="1"/>
  <c r="AO3285" i="1"/>
  <c r="AS3283" i="1"/>
  <c r="AP3285" i="1" l="1"/>
  <c r="AQ3284" i="1" s="1"/>
  <c r="AR3284" i="1" s="1"/>
  <c r="AO3286" i="1"/>
  <c r="AS3284" i="1"/>
  <c r="AP3286" i="1" l="1"/>
  <c r="AQ3285" i="1" s="1"/>
  <c r="AR3285" i="1" s="1"/>
  <c r="AO3287" i="1"/>
  <c r="AS3285" i="1"/>
  <c r="AP3287" i="1" l="1"/>
  <c r="AQ3286" i="1" s="1"/>
  <c r="AR3286" i="1" s="1"/>
  <c r="AO3288" i="1"/>
  <c r="AS3286" i="1"/>
  <c r="AP3288" i="1" l="1"/>
  <c r="AQ3287" i="1" s="1"/>
  <c r="AR3287" i="1" s="1"/>
  <c r="AO3289" i="1"/>
  <c r="AS3287" i="1"/>
  <c r="AP3289" i="1" l="1"/>
  <c r="AQ3288" i="1" s="1"/>
  <c r="AR3288" i="1" s="1"/>
  <c r="AO3290" i="1"/>
  <c r="AS3288" i="1"/>
  <c r="AP3290" i="1" l="1"/>
  <c r="AQ3289" i="1" s="1"/>
  <c r="AR3289" i="1" s="1"/>
  <c r="AO3291" i="1"/>
  <c r="AS3289" i="1"/>
  <c r="AP3291" i="1" l="1"/>
  <c r="AQ3290" i="1" s="1"/>
  <c r="AR3290" i="1" s="1"/>
  <c r="AO3292" i="1"/>
  <c r="AS3290" i="1"/>
  <c r="AP3292" i="1" l="1"/>
  <c r="AQ3291" i="1" s="1"/>
  <c r="AR3291" i="1" s="1"/>
  <c r="AO3293" i="1"/>
  <c r="AS3291" i="1"/>
  <c r="AP3293" i="1" l="1"/>
  <c r="AQ3292" i="1" s="1"/>
  <c r="AR3292" i="1" s="1"/>
  <c r="AO3294" i="1"/>
  <c r="AS3292" i="1"/>
  <c r="AP3294" i="1" l="1"/>
  <c r="AQ3293" i="1" s="1"/>
  <c r="AR3293" i="1" s="1"/>
  <c r="AO3295" i="1"/>
  <c r="AS3293" i="1"/>
  <c r="AP3295" i="1" l="1"/>
  <c r="AQ3294" i="1" s="1"/>
  <c r="AR3294" i="1" s="1"/>
  <c r="AO3296" i="1"/>
  <c r="AS3294" i="1"/>
  <c r="AP3296" i="1" l="1"/>
  <c r="AQ3295" i="1" s="1"/>
  <c r="AR3295" i="1" s="1"/>
  <c r="AO3297" i="1"/>
  <c r="AS3295" i="1"/>
  <c r="AP3297" i="1" l="1"/>
  <c r="AQ3296" i="1" s="1"/>
  <c r="AR3296" i="1" s="1"/>
  <c r="AO3298" i="1"/>
  <c r="AS3296" i="1"/>
  <c r="AP3298" i="1" l="1"/>
  <c r="AQ3297" i="1" s="1"/>
  <c r="AR3297" i="1" s="1"/>
  <c r="AO3299" i="1"/>
  <c r="AS3297" i="1"/>
  <c r="AP3299" i="1" l="1"/>
  <c r="AQ3298" i="1" s="1"/>
  <c r="AR3298" i="1" s="1"/>
  <c r="AO3300" i="1"/>
  <c r="AS3298" i="1"/>
  <c r="AP3300" i="1" l="1"/>
  <c r="AQ3299" i="1" s="1"/>
  <c r="AR3299" i="1" s="1"/>
  <c r="AO3301" i="1"/>
  <c r="AS3299" i="1"/>
  <c r="AP3301" i="1" l="1"/>
  <c r="AQ3300" i="1" s="1"/>
  <c r="AR3300" i="1" s="1"/>
  <c r="AO3302" i="1"/>
  <c r="AS3300" i="1"/>
  <c r="AP3302" i="1" l="1"/>
  <c r="AQ3301" i="1" s="1"/>
  <c r="AR3301" i="1" s="1"/>
  <c r="AO3303" i="1"/>
  <c r="AS3301" i="1"/>
  <c r="AP3303" i="1" l="1"/>
  <c r="AQ3302" i="1" s="1"/>
  <c r="AR3302" i="1" s="1"/>
  <c r="AO3304" i="1"/>
  <c r="AS3302" i="1"/>
  <c r="AP3304" i="1" l="1"/>
  <c r="AQ3303" i="1" s="1"/>
  <c r="AR3303" i="1" s="1"/>
  <c r="AO3305" i="1"/>
  <c r="AS3303" i="1"/>
  <c r="AP3305" i="1" l="1"/>
  <c r="AQ3304" i="1" s="1"/>
  <c r="AR3304" i="1" s="1"/>
  <c r="AO3306" i="1"/>
  <c r="AS3304" i="1"/>
  <c r="AP3306" i="1" l="1"/>
  <c r="AQ3305" i="1" s="1"/>
  <c r="AR3305" i="1" s="1"/>
  <c r="AO3307" i="1"/>
  <c r="AS3305" i="1"/>
  <c r="AP3307" i="1" l="1"/>
  <c r="AQ3306" i="1" s="1"/>
  <c r="AR3306" i="1" s="1"/>
  <c r="AO3308" i="1"/>
  <c r="AS3306" i="1"/>
  <c r="AP3308" i="1" l="1"/>
  <c r="AQ3307" i="1" s="1"/>
  <c r="AR3307" i="1" s="1"/>
  <c r="AO3309" i="1"/>
  <c r="AS3307" i="1"/>
  <c r="AP3309" i="1" l="1"/>
  <c r="AQ3308" i="1" s="1"/>
  <c r="AR3308" i="1" s="1"/>
  <c r="AO3310" i="1"/>
  <c r="AS3308" i="1"/>
  <c r="AP3310" i="1" l="1"/>
  <c r="AQ3309" i="1" s="1"/>
  <c r="AR3309" i="1" s="1"/>
  <c r="AO3311" i="1"/>
  <c r="AS3309" i="1"/>
  <c r="AP3311" i="1" l="1"/>
  <c r="AQ3310" i="1" s="1"/>
  <c r="AR3310" i="1" s="1"/>
  <c r="AO3312" i="1"/>
  <c r="AS3310" i="1"/>
  <c r="AP3312" i="1" l="1"/>
  <c r="AQ3311" i="1" s="1"/>
  <c r="AR3311" i="1" s="1"/>
  <c r="AO3313" i="1"/>
  <c r="AS3311" i="1"/>
  <c r="AP3313" i="1" l="1"/>
  <c r="AQ3312" i="1" s="1"/>
  <c r="AR3312" i="1" s="1"/>
  <c r="AO3314" i="1"/>
  <c r="AS3312" i="1"/>
  <c r="AP3314" i="1" l="1"/>
  <c r="AQ3313" i="1" s="1"/>
  <c r="AR3313" i="1" s="1"/>
  <c r="AO3315" i="1"/>
  <c r="AS3313" i="1"/>
  <c r="AP3315" i="1" l="1"/>
  <c r="AQ3314" i="1" s="1"/>
  <c r="AR3314" i="1" s="1"/>
  <c r="AO3316" i="1"/>
  <c r="AS3314" i="1"/>
  <c r="AP3316" i="1" l="1"/>
  <c r="AQ3315" i="1" s="1"/>
  <c r="AR3315" i="1" s="1"/>
  <c r="AO3317" i="1"/>
  <c r="AS3315" i="1"/>
  <c r="AP3317" i="1" l="1"/>
  <c r="AQ3316" i="1" s="1"/>
  <c r="AR3316" i="1" s="1"/>
  <c r="AO3318" i="1"/>
  <c r="AS3316" i="1"/>
  <c r="AP3318" i="1" l="1"/>
  <c r="AQ3317" i="1" s="1"/>
  <c r="AR3317" i="1" s="1"/>
  <c r="AO3319" i="1"/>
  <c r="AS3317" i="1"/>
  <c r="AO3320" i="1" l="1"/>
  <c r="AP3319" i="1"/>
  <c r="AQ3318" i="1" s="1"/>
  <c r="AR3318" i="1" s="1"/>
  <c r="AS3318" i="1"/>
  <c r="AS3319" i="1" l="1"/>
  <c r="AP3320" i="1"/>
  <c r="AO3321" i="1"/>
  <c r="AP3321" i="1" l="1"/>
  <c r="AQ3320" i="1" s="1"/>
  <c r="AR3320" i="1" s="1"/>
  <c r="AO3322" i="1"/>
  <c r="AS3320" i="1"/>
  <c r="AQ3319" i="1"/>
  <c r="AR3319" i="1" s="1"/>
  <c r="AP3322" i="1" l="1"/>
  <c r="AQ3321" i="1" s="1"/>
  <c r="AR3321" i="1" s="1"/>
  <c r="AO3323" i="1"/>
  <c r="AS3321" i="1"/>
  <c r="AP3323" i="1" l="1"/>
  <c r="AQ3322" i="1" s="1"/>
  <c r="AR3322" i="1" s="1"/>
  <c r="AO3324" i="1"/>
  <c r="AS3322" i="1"/>
  <c r="AP3324" i="1" l="1"/>
  <c r="AQ3323" i="1" s="1"/>
  <c r="AR3323" i="1" s="1"/>
  <c r="AO3325" i="1"/>
  <c r="AS3323" i="1"/>
  <c r="AP3325" i="1" l="1"/>
  <c r="AQ3324" i="1" s="1"/>
  <c r="AR3324" i="1" s="1"/>
  <c r="AO3326" i="1"/>
  <c r="AS3324" i="1"/>
  <c r="AP3326" i="1" l="1"/>
  <c r="AQ3325" i="1" s="1"/>
  <c r="AR3325" i="1" s="1"/>
  <c r="AO3327" i="1"/>
  <c r="AS3325" i="1"/>
  <c r="AP3327" i="1" l="1"/>
  <c r="AQ3326" i="1" s="1"/>
  <c r="AR3326" i="1" s="1"/>
  <c r="AO3328" i="1"/>
  <c r="AS3326" i="1"/>
  <c r="AP3328" i="1" l="1"/>
  <c r="AQ3327" i="1" s="1"/>
  <c r="AR3327" i="1" s="1"/>
  <c r="AO3329" i="1"/>
  <c r="AS3327" i="1"/>
  <c r="AP3329" i="1" l="1"/>
  <c r="AQ3328" i="1" s="1"/>
  <c r="AR3328" i="1" s="1"/>
  <c r="AO3330" i="1"/>
  <c r="AS3328" i="1"/>
  <c r="AP3330" i="1" l="1"/>
  <c r="AQ3329" i="1" s="1"/>
  <c r="AR3329" i="1" s="1"/>
  <c r="AO3331" i="1"/>
  <c r="AS3329" i="1"/>
  <c r="AP3331" i="1" l="1"/>
  <c r="AQ3330" i="1" s="1"/>
  <c r="AR3330" i="1" s="1"/>
  <c r="AO3332" i="1"/>
  <c r="AS3330" i="1"/>
  <c r="AP3332" i="1" l="1"/>
  <c r="AQ3331" i="1" s="1"/>
  <c r="AR3331" i="1" s="1"/>
  <c r="AO3333" i="1"/>
  <c r="AS3331" i="1"/>
  <c r="AP3333" i="1" l="1"/>
  <c r="AQ3332" i="1" s="1"/>
  <c r="AR3332" i="1" s="1"/>
  <c r="AO3334" i="1"/>
  <c r="AS3332" i="1"/>
  <c r="AP3334" i="1" l="1"/>
  <c r="AQ3333" i="1" s="1"/>
  <c r="AR3333" i="1" s="1"/>
  <c r="AO3335" i="1"/>
  <c r="AS3333" i="1"/>
  <c r="AP3335" i="1" l="1"/>
  <c r="AQ3334" i="1" s="1"/>
  <c r="AR3334" i="1" s="1"/>
  <c r="AO3336" i="1"/>
  <c r="AS3334" i="1"/>
  <c r="AP3336" i="1" l="1"/>
  <c r="AQ3335" i="1" s="1"/>
  <c r="AR3335" i="1" s="1"/>
  <c r="AO3337" i="1"/>
  <c r="AS3335" i="1"/>
  <c r="AP3337" i="1" l="1"/>
  <c r="AQ3336" i="1" s="1"/>
  <c r="AR3336" i="1" s="1"/>
  <c r="AO3338" i="1"/>
  <c r="AS3336" i="1"/>
  <c r="AP3338" i="1" l="1"/>
  <c r="AQ3337" i="1" s="1"/>
  <c r="AR3337" i="1" s="1"/>
  <c r="AO3339" i="1"/>
  <c r="AS3337" i="1"/>
  <c r="AP3339" i="1" l="1"/>
  <c r="AQ3338" i="1" s="1"/>
  <c r="AR3338" i="1" s="1"/>
  <c r="AO3340" i="1"/>
  <c r="AS3338" i="1"/>
  <c r="AP3340" i="1" l="1"/>
  <c r="AQ3339" i="1" s="1"/>
  <c r="AR3339" i="1" s="1"/>
  <c r="AO3341" i="1"/>
  <c r="AS3339" i="1"/>
  <c r="AP3341" i="1" l="1"/>
  <c r="AQ3340" i="1" s="1"/>
  <c r="AR3340" i="1" s="1"/>
  <c r="AO3342" i="1"/>
  <c r="AS3340" i="1"/>
  <c r="AP3342" i="1" l="1"/>
  <c r="AQ3341" i="1" s="1"/>
  <c r="AR3341" i="1" s="1"/>
  <c r="AO3343" i="1"/>
  <c r="AS3341" i="1"/>
  <c r="AO3344" i="1" l="1"/>
  <c r="AP3343" i="1"/>
  <c r="AQ3342" i="1" s="1"/>
  <c r="AR3342" i="1" s="1"/>
  <c r="AS3342" i="1"/>
  <c r="AS3343" i="1" l="1"/>
  <c r="AP3344" i="1"/>
  <c r="AO3345" i="1"/>
  <c r="AP3345" i="1" l="1"/>
  <c r="AQ3344" i="1" s="1"/>
  <c r="AR3344" i="1" s="1"/>
  <c r="AO3346" i="1"/>
  <c r="AS3344" i="1"/>
  <c r="AQ3343" i="1"/>
  <c r="AR3343" i="1" s="1"/>
  <c r="AP3346" i="1" l="1"/>
  <c r="AQ3345" i="1" s="1"/>
  <c r="AR3345" i="1" s="1"/>
  <c r="AO3347" i="1"/>
  <c r="AS3345" i="1"/>
  <c r="AP3347" i="1" l="1"/>
  <c r="AQ3346" i="1" s="1"/>
  <c r="AR3346" i="1" s="1"/>
  <c r="AO3348" i="1"/>
  <c r="AS3346" i="1"/>
  <c r="AP3348" i="1" l="1"/>
  <c r="AQ3347" i="1" s="1"/>
  <c r="AR3347" i="1" s="1"/>
  <c r="AO3349" i="1"/>
  <c r="AS3347" i="1"/>
  <c r="AP3349" i="1" l="1"/>
  <c r="AQ3348" i="1" s="1"/>
  <c r="AR3348" i="1" s="1"/>
  <c r="AO3350" i="1"/>
  <c r="AS3348" i="1"/>
  <c r="AP3350" i="1" l="1"/>
  <c r="AQ3349" i="1" s="1"/>
  <c r="AR3349" i="1" s="1"/>
  <c r="AO3351" i="1"/>
  <c r="AS3349" i="1"/>
  <c r="AP3351" i="1" l="1"/>
  <c r="AQ3350" i="1" s="1"/>
  <c r="AR3350" i="1" s="1"/>
  <c r="AO3352" i="1"/>
  <c r="AS3350" i="1"/>
  <c r="AP3352" i="1" l="1"/>
  <c r="AQ3351" i="1" s="1"/>
  <c r="AR3351" i="1" s="1"/>
  <c r="AO3353" i="1"/>
  <c r="AS3351" i="1"/>
  <c r="AP3353" i="1" l="1"/>
  <c r="AQ3352" i="1" s="1"/>
  <c r="AR3352" i="1" s="1"/>
  <c r="AO3354" i="1"/>
  <c r="AS3352" i="1"/>
  <c r="AP3354" i="1" l="1"/>
  <c r="AQ3353" i="1" s="1"/>
  <c r="AR3353" i="1" s="1"/>
  <c r="AO3355" i="1"/>
  <c r="AS3353" i="1"/>
  <c r="AP3355" i="1" l="1"/>
  <c r="AQ3354" i="1" s="1"/>
  <c r="AR3354" i="1" s="1"/>
  <c r="AO3356" i="1"/>
  <c r="AS3354" i="1"/>
  <c r="AP3356" i="1" l="1"/>
  <c r="AQ3355" i="1" s="1"/>
  <c r="AR3355" i="1" s="1"/>
  <c r="AO3357" i="1"/>
  <c r="AS3355" i="1"/>
  <c r="AP3357" i="1" l="1"/>
  <c r="AQ3356" i="1" s="1"/>
  <c r="AR3356" i="1" s="1"/>
  <c r="AO3358" i="1"/>
  <c r="AS3356" i="1"/>
  <c r="AP3358" i="1" l="1"/>
  <c r="AQ3357" i="1" s="1"/>
  <c r="AR3357" i="1" s="1"/>
  <c r="AO3359" i="1"/>
  <c r="AS3357" i="1"/>
  <c r="AP3359" i="1" l="1"/>
  <c r="AQ3358" i="1" s="1"/>
  <c r="AR3358" i="1" s="1"/>
  <c r="AO3360" i="1"/>
  <c r="AS3358" i="1"/>
  <c r="AP3360" i="1" l="1"/>
  <c r="AQ3359" i="1" s="1"/>
  <c r="AR3359" i="1" s="1"/>
  <c r="AO3361" i="1"/>
  <c r="AS3359" i="1"/>
  <c r="AP3361" i="1" l="1"/>
  <c r="AQ3360" i="1" s="1"/>
  <c r="AR3360" i="1" s="1"/>
  <c r="AO3362" i="1"/>
  <c r="AS3360" i="1"/>
  <c r="AP3362" i="1" l="1"/>
  <c r="AQ3361" i="1" s="1"/>
  <c r="AR3361" i="1" s="1"/>
  <c r="AO3363" i="1"/>
  <c r="AS3361" i="1"/>
  <c r="AP3363" i="1" l="1"/>
  <c r="AQ3362" i="1" s="1"/>
  <c r="AR3362" i="1" s="1"/>
  <c r="AO3364" i="1"/>
  <c r="AS3362" i="1"/>
  <c r="AP3364" i="1" l="1"/>
  <c r="AQ3363" i="1" s="1"/>
  <c r="AR3363" i="1" s="1"/>
  <c r="AO3365" i="1"/>
  <c r="AS3363" i="1"/>
  <c r="AP3365" i="1" l="1"/>
  <c r="AQ3364" i="1" s="1"/>
  <c r="AR3364" i="1" s="1"/>
  <c r="AO3366" i="1"/>
  <c r="AS3364" i="1"/>
  <c r="AP3366" i="1" l="1"/>
  <c r="AQ3365" i="1" s="1"/>
  <c r="AR3365" i="1" s="1"/>
  <c r="AO3367" i="1"/>
  <c r="AS3365" i="1"/>
  <c r="AP3367" i="1" l="1"/>
  <c r="AQ3366" i="1" s="1"/>
  <c r="AR3366" i="1" s="1"/>
  <c r="AO3368" i="1"/>
  <c r="AS3366" i="1"/>
  <c r="AP3368" i="1" l="1"/>
  <c r="AQ3367" i="1" s="1"/>
  <c r="AR3367" i="1" s="1"/>
  <c r="AO3369" i="1"/>
  <c r="AS3367" i="1"/>
  <c r="AP3369" i="1" l="1"/>
  <c r="AQ3368" i="1" s="1"/>
  <c r="AR3368" i="1" s="1"/>
  <c r="AO3370" i="1"/>
  <c r="AS3368" i="1"/>
  <c r="AP3370" i="1" l="1"/>
  <c r="AQ3369" i="1" s="1"/>
  <c r="AR3369" i="1" s="1"/>
  <c r="AO3371" i="1"/>
  <c r="AS3369" i="1"/>
  <c r="AP3371" i="1" l="1"/>
  <c r="AQ3370" i="1" s="1"/>
  <c r="AR3370" i="1" s="1"/>
  <c r="AO3372" i="1"/>
  <c r="AS3370" i="1"/>
  <c r="AP3372" i="1" l="1"/>
  <c r="AQ3371" i="1" s="1"/>
  <c r="AR3371" i="1" s="1"/>
  <c r="AO3373" i="1"/>
  <c r="AS3371" i="1"/>
  <c r="AP3373" i="1" l="1"/>
  <c r="AQ3372" i="1" s="1"/>
  <c r="AR3372" i="1" s="1"/>
  <c r="AO3374" i="1"/>
  <c r="AS3372" i="1"/>
  <c r="AP3374" i="1" l="1"/>
  <c r="AQ3373" i="1" s="1"/>
  <c r="AR3373" i="1" s="1"/>
  <c r="AO3375" i="1"/>
  <c r="AS3373" i="1"/>
  <c r="AP3375" i="1" l="1"/>
  <c r="AQ3374" i="1" s="1"/>
  <c r="AR3374" i="1" s="1"/>
  <c r="AO3376" i="1"/>
  <c r="AS3374" i="1"/>
  <c r="AP3376" i="1" l="1"/>
  <c r="AQ3375" i="1" s="1"/>
  <c r="AR3375" i="1" s="1"/>
  <c r="AO3377" i="1"/>
  <c r="AS3375" i="1"/>
  <c r="AP3377" i="1" l="1"/>
  <c r="AQ3376" i="1" s="1"/>
  <c r="AR3376" i="1" s="1"/>
  <c r="AO3378" i="1"/>
  <c r="AS3376" i="1"/>
  <c r="AP3378" i="1" l="1"/>
  <c r="AQ3377" i="1" s="1"/>
  <c r="AR3377" i="1" s="1"/>
  <c r="AO3379" i="1"/>
  <c r="AS3377" i="1"/>
  <c r="AP3379" i="1" l="1"/>
  <c r="AQ3378" i="1" s="1"/>
  <c r="AR3378" i="1" s="1"/>
  <c r="AO3380" i="1"/>
  <c r="AS3378" i="1"/>
  <c r="AP3380" i="1" l="1"/>
  <c r="AQ3379" i="1" s="1"/>
  <c r="AR3379" i="1" s="1"/>
  <c r="AO3381" i="1"/>
  <c r="AS3379" i="1"/>
  <c r="AP3381" i="1" l="1"/>
  <c r="AQ3380" i="1" s="1"/>
  <c r="AR3380" i="1" s="1"/>
  <c r="AO3382" i="1"/>
  <c r="AS3380" i="1"/>
  <c r="AP3382" i="1" l="1"/>
  <c r="AQ3381" i="1" s="1"/>
  <c r="AR3381" i="1" s="1"/>
  <c r="AO3383" i="1"/>
  <c r="AS3381" i="1"/>
  <c r="AP3383" i="1" l="1"/>
  <c r="AQ3382" i="1" s="1"/>
  <c r="AR3382" i="1" s="1"/>
  <c r="AO3384" i="1"/>
  <c r="AS3382" i="1"/>
  <c r="AP3384" i="1" l="1"/>
  <c r="AQ3383" i="1" s="1"/>
  <c r="AR3383" i="1" s="1"/>
  <c r="AO3385" i="1"/>
  <c r="AS3383" i="1"/>
  <c r="AP3385" i="1" l="1"/>
  <c r="AQ3384" i="1" s="1"/>
  <c r="AR3384" i="1" s="1"/>
  <c r="AO3386" i="1"/>
  <c r="AS3384" i="1"/>
  <c r="AP3386" i="1" l="1"/>
  <c r="AQ3385" i="1" s="1"/>
  <c r="AR3385" i="1" s="1"/>
  <c r="AO3387" i="1"/>
  <c r="AS3385" i="1"/>
  <c r="AP3387" i="1" l="1"/>
  <c r="AQ3386" i="1" s="1"/>
  <c r="AR3386" i="1" s="1"/>
  <c r="AO3388" i="1"/>
  <c r="AS3386" i="1"/>
  <c r="AP3388" i="1" l="1"/>
  <c r="AQ3387" i="1" s="1"/>
  <c r="AR3387" i="1" s="1"/>
  <c r="AO3389" i="1"/>
  <c r="AS3387" i="1"/>
  <c r="AP3389" i="1" l="1"/>
  <c r="AQ3388" i="1" s="1"/>
  <c r="AR3388" i="1" s="1"/>
  <c r="AO3390" i="1"/>
  <c r="AS3388" i="1"/>
  <c r="AP3390" i="1" l="1"/>
  <c r="AQ3389" i="1" s="1"/>
  <c r="AR3389" i="1" s="1"/>
  <c r="AO3391" i="1"/>
  <c r="AS3389" i="1"/>
  <c r="AP3391" i="1" l="1"/>
  <c r="AQ3390" i="1" s="1"/>
  <c r="AR3390" i="1" s="1"/>
  <c r="AO3392" i="1"/>
  <c r="AS3390" i="1"/>
  <c r="AP3392" i="1" l="1"/>
  <c r="AQ3391" i="1" s="1"/>
  <c r="AR3391" i="1" s="1"/>
  <c r="AO3393" i="1"/>
  <c r="AS3391" i="1"/>
  <c r="AP3393" i="1" l="1"/>
  <c r="AQ3392" i="1" s="1"/>
  <c r="AR3392" i="1" s="1"/>
  <c r="AO3394" i="1"/>
  <c r="AS3392" i="1"/>
  <c r="AP3394" i="1" l="1"/>
  <c r="AQ3393" i="1" s="1"/>
  <c r="AR3393" i="1" s="1"/>
  <c r="AO3395" i="1"/>
  <c r="AS3393" i="1"/>
  <c r="AP3395" i="1" l="1"/>
  <c r="AQ3394" i="1" s="1"/>
  <c r="AR3394" i="1" s="1"/>
  <c r="AO3396" i="1"/>
  <c r="AS3394" i="1"/>
  <c r="AP3396" i="1" l="1"/>
  <c r="AQ3395" i="1" s="1"/>
  <c r="AR3395" i="1" s="1"/>
  <c r="AO3397" i="1"/>
  <c r="AS3395" i="1"/>
  <c r="AP3397" i="1" l="1"/>
  <c r="AQ3396" i="1" s="1"/>
  <c r="AR3396" i="1" s="1"/>
  <c r="AO3398" i="1"/>
  <c r="AS3396" i="1"/>
  <c r="AP3398" i="1" l="1"/>
  <c r="AQ3397" i="1" s="1"/>
  <c r="AR3397" i="1" s="1"/>
  <c r="AO3399" i="1"/>
  <c r="AS3397" i="1"/>
  <c r="AP3399" i="1" l="1"/>
  <c r="AQ3398" i="1" s="1"/>
  <c r="AR3398" i="1" s="1"/>
  <c r="AO3400" i="1"/>
  <c r="AS3398" i="1"/>
  <c r="AP3400" i="1" l="1"/>
  <c r="AQ3399" i="1" s="1"/>
  <c r="AR3399" i="1" s="1"/>
  <c r="AO3401" i="1"/>
  <c r="AS3399" i="1"/>
  <c r="AP3401" i="1" l="1"/>
  <c r="AQ3400" i="1" s="1"/>
  <c r="AR3400" i="1" s="1"/>
  <c r="AO3402" i="1"/>
  <c r="AS3400" i="1"/>
  <c r="AP3402" i="1" l="1"/>
  <c r="AQ3401" i="1" s="1"/>
  <c r="AR3401" i="1" s="1"/>
  <c r="AO3403" i="1"/>
  <c r="AS3401" i="1"/>
  <c r="AP3403" i="1" l="1"/>
  <c r="AQ3402" i="1" s="1"/>
  <c r="AR3402" i="1" s="1"/>
  <c r="AO3404" i="1"/>
  <c r="AS3402" i="1"/>
  <c r="AP3404" i="1" l="1"/>
  <c r="AQ3403" i="1" s="1"/>
  <c r="AR3403" i="1" s="1"/>
  <c r="AO3405" i="1"/>
  <c r="AS3403" i="1"/>
  <c r="AP3405" i="1" l="1"/>
  <c r="AQ3404" i="1" s="1"/>
  <c r="AR3404" i="1" s="1"/>
  <c r="AO3406" i="1"/>
  <c r="AS3404" i="1"/>
  <c r="AP3406" i="1" l="1"/>
  <c r="AQ3405" i="1" s="1"/>
  <c r="AR3405" i="1" s="1"/>
  <c r="AO3407" i="1"/>
  <c r="AS3405" i="1"/>
  <c r="AP3407" i="1" l="1"/>
  <c r="AQ3406" i="1" s="1"/>
  <c r="AR3406" i="1" s="1"/>
  <c r="AO3408" i="1"/>
  <c r="AS3406" i="1"/>
  <c r="AP3408" i="1" l="1"/>
  <c r="AQ3407" i="1" s="1"/>
  <c r="AR3407" i="1" s="1"/>
  <c r="AO3409" i="1"/>
  <c r="AS3407" i="1"/>
  <c r="AP3409" i="1" l="1"/>
  <c r="AQ3408" i="1" s="1"/>
  <c r="AR3408" i="1" s="1"/>
  <c r="AO3410" i="1"/>
  <c r="AS3408" i="1"/>
  <c r="AP3410" i="1" l="1"/>
  <c r="AQ3409" i="1" s="1"/>
  <c r="AR3409" i="1" s="1"/>
  <c r="AO3411" i="1"/>
  <c r="AS3409" i="1"/>
  <c r="AP3411" i="1" l="1"/>
  <c r="AQ3410" i="1" s="1"/>
  <c r="AR3410" i="1" s="1"/>
  <c r="AO3412" i="1"/>
  <c r="AS3410" i="1"/>
  <c r="AP3412" i="1" l="1"/>
  <c r="AQ3411" i="1" s="1"/>
  <c r="AR3411" i="1" s="1"/>
  <c r="AO3413" i="1"/>
  <c r="AS3411" i="1"/>
  <c r="AP3413" i="1" l="1"/>
  <c r="AQ3412" i="1" s="1"/>
  <c r="AR3412" i="1" s="1"/>
  <c r="AO3414" i="1"/>
  <c r="AS3412" i="1"/>
  <c r="AP3414" i="1" l="1"/>
  <c r="AQ3413" i="1" s="1"/>
  <c r="AR3413" i="1" s="1"/>
  <c r="AO3415" i="1"/>
  <c r="AS3413" i="1"/>
  <c r="AP3415" i="1" l="1"/>
  <c r="AO3416" i="1"/>
  <c r="AS3414" i="1"/>
  <c r="AQ3414" i="1"/>
  <c r="AR3414" i="1" s="1"/>
  <c r="AP3416" i="1" l="1"/>
  <c r="AQ3415" i="1" s="1"/>
  <c r="AR3415" i="1" s="1"/>
  <c r="AO3417" i="1"/>
  <c r="AS3415" i="1"/>
  <c r="AP3417" i="1" l="1"/>
  <c r="AQ3416" i="1" s="1"/>
  <c r="AR3416" i="1" s="1"/>
  <c r="AO3418" i="1"/>
  <c r="AS3416" i="1"/>
  <c r="AP3418" i="1" l="1"/>
  <c r="AQ3417" i="1" s="1"/>
  <c r="AR3417" i="1" s="1"/>
  <c r="AO3419" i="1"/>
  <c r="AS3417" i="1"/>
  <c r="AP3419" i="1" l="1"/>
  <c r="AQ3418" i="1" s="1"/>
  <c r="AR3418" i="1" s="1"/>
  <c r="AO3420" i="1"/>
  <c r="AS3418" i="1"/>
  <c r="AP3420" i="1" l="1"/>
  <c r="AQ3419" i="1" s="1"/>
  <c r="AR3419" i="1" s="1"/>
  <c r="AO3421" i="1"/>
  <c r="AS3419" i="1"/>
  <c r="AP3421" i="1" l="1"/>
  <c r="AQ3420" i="1" s="1"/>
  <c r="AR3420" i="1" s="1"/>
  <c r="AO3422" i="1"/>
  <c r="AS3420" i="1"/>
  <c r="AP3422" i="1" l="1"/>
  <c r="AQ3421" i="1" s="1"/>
  <c r="AR3421" i="1" s="1"/>
  <c r="AO3423" i="1"/>
  <c r="AS3421" i="1"/>
  <c r="AP3423" i="1" l="1"/>
  <c r="AQ3422" i="1" s="1"/>
  <c r="AR3422" i="1" s="1"/>
  <c r="AO3424" i="1"/>
  <c r="AS3422" i="1"/>
  <c r="AP3424" i="1" l="1"/>
  <c r="AQ3423" i="1" s="1"/>
  <c r="AR3423" i="1" s="1"/>
  <c r="AO3425" i="1"/>
  <c r="AS3423" i="1"/>
  <c r="AP3425" i="1" l="1"/>
  <c r="AQ3424" i="1" s="1"/>
  <c r="AR3424" i="1" s="1"/>
  <c r="AO3426" i="1"/>
  <c r="AS3424" i="1"/>
  <c r="AP3426" i="1" l="1"/>
  <c r="AQ3425" i="1" s="1"/>
  <c r="AR3425" i="1" s="1"/>
  <c r="AO3427" i="1"/>
  <c r="AS3425" i="1"/>
  <c r="AP3427" i="1" l="1"/>
  <c r="AQ3426" i="1" s="1"/>
  <c r="AR3426" i="1" s="1"/>
  <c r="AO3428" i="1"/>
  <c r="AS3426" i="1"/>
  <c r="AP3428" i="1" l="1"/>
  <c r="AQ3427" i="1" s="1"/>
  <c r="AR3427" i="1" s="1"/>
  <c r="AO3429" i="1"/>
  <c r="AS3427" i="1"/>
  <c r="AP3429" i="1" l="1"/>
  <c r="AQ3428" i="1" s="1"/>
  <c r="AR3428" i="1" s="1"/>
  <c r="AO3430" i="1"/>
  <c r="AS3428" i="1"/>
  <c r="AP3430" i="1" l="1"/>
  <c r="AQ3429" i="1" s="1"/>
  <c r="AR3429" i="1" s="1"/>
  <c r="AO3431" i="1"/>
  <c r="AS3429" i="1"/>
  <c r="AP3431" i="1" l="1"/>
  <c r="AQ3430" i="1" s="1"/>
  <c r="AR3430" i="1" s="1"/>
  <c r="AO3432" i="1"/>
  <c r="AS3430" i="1"/>
  <c r="AP3432" i="1" l="1"/>
  <c r="AQ3431" i="1" s="1"/>
  <c r="AR3431" i="1" s="1"/>
  <c r="AO3433" i="1"/>
  <c r="AS3431" i="1"/>
  <c r="AP3433" i="1" l="1"/>
  <c r="AQ3432" i="1" s="1"/>
  <c r="AR3432" i="1" s="1"/>
  <c r="AO3434" i="1"/>
  <c r="AS3432" i="1"/>
  <c r="AP3434" i="1" l="1"/>
  <c r="AQ3433" i="1" s="1"/>
  <c r="AR3433" i="1" s="1"/>
  <c r="AO3435" i="1"/>
  <c r="AS3433" i="1"/>
  <c r="AP3435" i="1" l="1"/>
  <c r="AQ3434" i="1" s="1"/>
  <c r="AR3434" i="1" s="1"/>
  <c r="AO3436" i="1"/>
  <c r="AS3434" i="1"/>
  <c r="AP3436" i="1" l="1"/>
  <c r="AQ3435" i="1" s="1"/>
  <c r="AR3435" i="1" s="1"/>
  <c r="AO3437" i="1"/>
  <c r="AS3435" i="1"/>
  <c r="AP3437" i="1" l="1"/>
  <c r="AQ3436" i="1" s="1"/>
  <c r="AR3436" i="1" s="1"/>
  <c r="AO3438" i="1"/>
  <c r="AS3436" i="1"/>
  <c r="AP3438" i="1" l="1"/>
  <c r="AQ3437" i="1" s="1"/>
  <c r="AR3437" i="1" s="1"/>
  <c r="AO3439" i="1"/>
  <c r="AS3437" i="1"/>
  <c r="AP3439" i="1" l="1"/>
  <c r="AQ3438" i="1" s="1"/>
  <c r="AR3438" i="1" s="1"/>
  <c r="AO3440" i="1"/>
  <c r="AS3438" i="1"/>
  <c r="AP3440" i="1" l="1"/>
  <c r="AQ3439" i="1" s="1"/>
  <c r="AR3439" i="1" s="1"/>
  <c r="AO3441" i="1"/>
  <c r="AS3439" i="1"/>
  <c r="AP3441" i="1" l="1"/>
  <c r="AQ3440" i="1" s="1"/>
  <c r="AR3440" i="1" s="1"/>
  <c r="AO3442" i="1"/>
  <c r="AS3440" i="1"/>
  <c r="AP3442" i="1" l="1"/>
  <c r="AQ3441" i="1" s="1"/>
  <c r="AR3441" i="1" s="1"/>
  <c r="AO3443" i="1"/>
  <c r="AS3441" i="1"/>
  <c r="AP3443" i="1" l="1"/>
  <c r="AQ3442" i="1" s="1"/>
  <c r="AR3442" i="1" s="1"/>
  <c r="AO3444" i="1"/>
  <c r="AS3442" i="1"/>
  <c r="AP3444" i="1" l="1"/>
  <c r="AQ3443" i="1" s="1"/>
  <c r="AR3443" i="1" s="1"/>
  <c r="AO3445" i="1"/>
  <c r="AS3443" i="1"/>
  <c r="AP3445" i="1" l="1"/>
  <c r="AQ3444" i="1" s="1"/>
  <c r="AR3444" i="1" s="1"/>
  <c r="AO3446" i="1"/>
  <c r="AS3444" i="1"/>
  <c r="AP3446" i="1" l="1"/>
  <c r="AQ3445" i="1" s="1"/>
  <c r="AR3445" i="1" s="1"/>
  <c r="AO3447" i="1"/>
  <c r="AS3445" i="1"/>
  <c r="AP3447" i="1" l="1"/>
  <c r="AQ3446" i="1" s="1"/>
  <c r="AR3446" i="1" s="1"/>
  <c r="AO3448" i="1"/>
  <c r="AS3446" i="1"/>
  <c r="AP3448" i="1" l="1"/>
  <c r="AQ3447" i="1" s="1"/>
  <c r="AR3447" i="1" s="1"/>
  <c r="AO3449" i="1"/>
  <c r="AS3447" i="1"/>
  <c r="AP3449" i="1" l="1"/>
  <c r="AQ3448" i="1" s="1"/>
  <c r="AR3448" i="1" s="1"/>
  <c r="AO3450" i="1"/>
  <c r="AS3448" i="1"/>
  <c r="AP3450" i="1" l="1"/>
  <c r="AQ3449" i="1" s="1"/>
  <c r="AR3449" i="1" s="1"/>
  <c r="AO3451" i="1"/>
  <c r="AS3449" i="1"/>
  <c r="AP3451" i="1" l="1"/>
  <c r="AQ3450" i="1" s="1"/>
  <c r="AR3450" i="1" s="1"/>
  <c r="AO3452" i="1"/>
  <c r="AS3450" i="1"/>
  <c r="AP3452" i="1" l="1"/>
  <c r="AQ3451" i="1" s="1"/>
  <c r="AR3451" i="1" s="1"/>
  <c r="AO3453" i="1"/>
  <c r="AS3451" i="1"/>
  <c r="AP3453" i="1" l="1"/>
  <c r="AQ3452" i="1" s="1"/>
  <c r="AR3452" i="1" s="1"/>
  <c r="AO3454" i="1"/>
  <c r="AS3452" i="1"/>
  <c r="AP3454" i="1" l="1"/>
  <c r="AQ3453" i="1" s="1"/>
  <c r="AR3453" i="1" s="1"/>
  <c r="AO3455" i="1"/>
  <c r="AS3453" i="1"/>
  <c r="AP3455" i="1" l="1"/>
  <c r="AQ3454" i="1" s="1"/>
  <c r="AR3454" i="1" s="1"/>
  <c r="AO3456" i="1"/>
  <c r="AS3454" i="1"/>
  <c r="AP3456" i="1" l="1"/>
  <c r="AQ3455" i="1" s="1"/>
  <c r="AR3455" i="1" s="1"/>
  <c r="AO3457" i="1"/>
  <c r="AS3455" i="1"/>
  <c r="AP3457" i="1" l="1"/>
  <c r="AQ3456" i="1" s="1"/>
  <c r="AR3456" i="1" s="1"/>
  <c r="AO3458" i="1"/>
  <c r="AS3456" i="1"/>
  <c r="AP3458" i="1" l="1"/>
  <c r="AQ3457" i="1" s="1"/>
  <c r="AR3457" i="1" s="1"/>
  <c r="AO3459" i="1"/>
  <c r="AS3457" i="1"/>
  <c r="AO3460" i="1" l="1"/>
  <c r="AP3459" i="1"/>
  <c r="AS3458" i="1"/>
  <c r="AQ3458" i="1"/>
  <c r="AR3458" i="1" s="1"/>
  <c r="AS3459" i="1" l="1"/>
  <c r="AP3460" i="1"/>
  <c r="AO3461" i="1"/>
  <c r="AP3461" i="1" l="1"/>
  <c r="AQ3460" i="1" s="1"/>
  <c r="AR3460" i="1" s="1"/>
  <c r="AO3462" i="1"/>
  <c r="AS3460" i="1"/>
  <c r="AQ3459" i="1"/>
  <c r="AR3459" i="1" s="1"/>
  <c r="AP3462" i="1" l="1"/>
  <c r="AQ3461" i="1" s="1"/>
  <c r="AR3461" i="1" s="1"/>
  <c r="AO3463" i="1"/>
  <c r="AS3461" i="1"/>
  <c r="AP3463" i="1" l="1"/>
  <c r="AQ3462" i="1" s="1"/>
  <c r="AR3462" i="1" s="1"/>
  <c r="AO3464" i="1"/>
  <c r="AS3462" i="1"/>
  <c r="AP3464" i="1" l="1"/>
  <c r="AQ3463" i="1" s="1"/>
  <c r="AR3463" i="1" s="1"/>
  <c r="AO3465" i="1"/>
  <c r="AS3463" i="1"/>
  <c r="AP3465" i="1" l="1"/>
  <c r="AQ3464" i="1" s="1"/>
  <c r="AR3464" i="1" s="1"/>
  <c r="AO3466" i="1"/>
  <c r="AS3464" i="1"/>
  <c r="AP3466" i="1" l="1"/>
  <c r="AQ3465" i="1" s="1"/>
  <c r="AR3465" i="1" s="1"/>
  <c r="AO3467" i="1"/>
  <c r="AS3465" i="1"/>
  <c r="AP3467" i="1" l="1"/>
  <c r="AQ3466" i="1" s="1"/>
  <c r="AR3466" i="1" s="1"/>
  <c r="AO3468" i="1"/>
  <c r="AS3466" i="1"/>
  <c r="AP3468" i="1" l="1"/>
  <c r="AQ3467" i="1" s="1"/>
  <c r="AR3467" i="1" s="1"/>
  <c r="AO3469" i="1"/>
  <c r="AS3467" i="1"/>
  <c r="AP3469" i="1" l="1"/>
  <c r="AQ3468" i="1" s="1"/>
  <c r="AR3468" i="1" s="1"/>
  <c r="AO3470" i="1"/>
  <c r="AS3468" i="1"/>
  <c r="AP3470" i="1" l="1"/>
  <c r="AQ3469" i="1" s="1"/>
  <c r="AR3469" i="1" s="1"/>
  <c r="AO3471" i="1"/>
  <c r="AS3469" i="1"/>
  <c r="AP3471" i="1" l="1"/>
  <c r="AQ3470" i="1" s="1"/>
  <c r="AR3470" i="1" s="1"/>
  <c r="AO3472" i="1"/>
  <c r="AS3470" i="1"/>
  <c r="AP3472" i="1" l="1"/>
  <c r="AQ3471" i="1" s="1"/>
  <c r="AR3471" i="1" s="1"/>
  <c r="AO3473" i="1"/>
  <c r="AS3471" i="1"/>
  <c r="AP3473" i="1" l="1"/>
  <c r="AQ3472" i="1" s="1"/>
  <c r="AR3472" i="1" s="1"/>
  <c r="AO3474" i="1"/>
  <c r="AS3472" i="1"/>
  <c r="AP3474" i="1" l="1"/>
  <c r="AQ3473" i="1" s="1"/>
  <c r="AR3473" i="1" s="1"/>
  <c r="AO3475" i="1"/>
  <c r="AS3473" i="1"/>
  <c r="AP3475" i="1" l="1"/>
  <c r="AQ3474" i="1" s="1"/>
  <c r="AR3474" i="1" s="1"/>
  <c r="AO3476" i="1"/>
  <c r="AS3474" i="1"/>
  <c r="AP3476" i="1" l="1"/>
  <c r="AQ3475" i="1" s="1"/>
  <c r="AR3475" i="1" s="1"/>
  <c r="AO3477" i="1"/>
  <c r="AS3475" i="1"/>
  <c r="AP3477" i="1" l="1"/>
  <c r="AQ3476" i="1" s="1"/>
  <c r="AR3476" i="1" s="1"/>
  <c r="AO3478" i="1"/>
  <c r="AS3476" i="1"/>
  <c r="AP3478" i="1" l="1"/>
  <c r="AQ3477" i="1" s="1"/>
  <c r="AR3477" i="1" s="1"/>
  <c r="AO3479" i="1"/>
  <c r="AS3477" i="1"/>
  <c r="AP3479" i="1" l="1"/>
  <c r="AQ3478" i="1" s="1"/>
  <c r="AR3478" i="1" s="1"/>
  <c r="AO3480" i="1"/>
  <c r="AS3478" i="1"/>
  <c r="AP3480" i="1" l="1"/>
  <c r="AQ3479" i="1" s="1"/>
  <c r="AR3479" i="1" s="1"/>
  <c r="AO3481" i="1"/>
  <c r="AS3479" i="1"/>
  <c r="AP3481" i="1" l="1"/>
  <c r="AQ3480" i="1" s="1"/>
  <c r="AR3480" i="1" s="1"/>
  <c r="AO3482" i="1"/>
  <c r="AS3480" i="1"/>
  <c r="AP3482" i="1" l="1"/>
  <c r="AQ3481" i="1" s="1"/>
  <c r="AR3481" i="1" s="1"/>
  <c r="AO3483" i="1"/>
  <c r="AS3481" i="1"/>
  <c r="AP3483" i="1" l="1"/>
  <c r="AQ3482" i="1" s="1"/>
  <c r="AR3482" i="1" s="1"/>
  <c r="AO3484" i="1"/>
  <c r="AS3482" i="1"/>
  <c r="AP3484" i="1" l="1"/>
  <c r="AQ3483" i="1" s="1"/>
  <c r="AR3483" i="1" s="1"/>
  <c r="AO3485" i="1"/>
  <c r="AS3483" i="1"/>
  <c r="AP3485" i="1" l="1"/>
  <c r="AQ3484" i="1" s="1"/>
  <c r="AR3484" i="1" s="1"/>
  <c r="AO3486" i="1"/>
  <c r="AS3484" i="1"/>
  <c r="AP3486" i="1" l="1"/>
  <c r="AQ3485" i="1" s="1"/>
  <c r="AR3485" i="1" s="1"/>
  <c r="AO3487" i="1"/>
  <c r="AS3485" i="1"/>
  <c r="AP3487" i="1" l="1"/>
  <c r="AQ3486" i="1" s="1"/>
  <c r="AR3486" i="1" s="1"/>
  <c r="AO3488" i="1"/>
  <c r="AS3486" i="1"/>
  <c r="AP3488" i="1" l="1"/>
  <c r="AQ3487" i="1" s="1"/>
  <c r="AR3487" i="1" s="1"/>
  <c r="AO3489" i="1"/>
  <c r="AS3487" i="1"/>
  <c r="AP3489" i="1" l="1"/>
  <c r="AQ3488" i="1" s="1"/>
  <c r="AR3488" i="1" s="1"/>
  <c r="AO3490" i="1"/>
  <c r="AS3488" i="1"/>
  <c r="AP3490" i="1" l="1"/>
  <c r="AQ3489" i="1" s="1"/>
  <c r="AR3489" i="1" s="1"/>
  <c r="AO3491" i="1"/>
  <c r="AS3489" i="1"/>
  <c r="AP3491" i="1" l="1"/>
  <c r="AQ3490" i="1" s="1"/>
  <c r="AR3490" i="1" s="1"/>
  <c r="AO3492" i="1"/>
  <c r="AS3490" i="1"/>
  <c r="AP3492" i="1" l="1"/>
  <c r="AQ3491" i="1" s="1"/>
  <c r="AR3491" i="1" s="1"/>
  <c r="AO3493" i="1"/>
  <c r="AS3491" i="1"/>
  <c r="AP3493" i="1" l="1"/>
  <c r="AQ3492" i="1" s="1"/>
  <c r="AR3492" i="1" s="1"/>
  <c r="AO3494" i="1"/>
  <c r="AS3492" i="1"/>
  <c r="AP3494" i="1" l="1"/>
  <c r="AQ3493" i="1" s="1"/>
  <c r="AR3493" i="1" s="1"/>
  <c r="AO3495" i="1"/>
  <c r="AS3493" i="1"/>
  <c r="AO3496" i="1" l="1"/>
  <c r="AP3495" i="1"/>
  <c r="AQ3494" i="1" s="1"/>
  <c r="AR3494" i="1" s="1"/>
  <c r="AS3494" i="1"/>
  <c r="AS3495" i="1" l="1"/>
  <c r="AP3496" i="1"/>
  <c r="AO3497" i="1"/>
  <c r="AP3497" i="1" l="1"/>
  <c r="AQ3496" i="1" s="1"/>
  <c r="AR3496" i="1" s="1"/>
  <c r="AO3498" i="1"/>
  <c r="AS3496" i="1"/>
  <c r="AQ3495" i="1"/>
  <c r="AR3495" i="1" s="1"/>
  <c r="AP3498" i="1" l="1"/>
  <c r="AQ3497" i="1" s="1"/>
  <c r="AR3497" i="1" s="1"/>
  <c r="AO3499" i="1"/>
  <c r="AS3497" i="1"/>
  <c r="AP3499" i="1" l="1"/>
  <c r="AQ3498" i="1" s="1"/>
  <c r="AR3498" i="1" s="1"/>
  <c r="AO3500" i="1"/>
  <c r="AS3498" i="1"/>
  <c r="AP3500" i="1" l="1"/>
  <c r="AQ3499" i="1" s="1"/>
  <c r="AR3499" i="1" s="1"/>
  <c r="AO3501" i="1"/>
  <c r="AS3499" i="1"/>
  <c r="AP3501" i="1" l="1"/>
  <c r="AQ3500" i="1" s="1"/>
  <c r="AR3500" i="1" s="1"/>
  <c r="AO3502" i="1"/>
  <c r="AS3500" i="1"/>
  <c r="AP3502" i="1" l="1"/>
  <c r="AQ3501" i="1" s="1"/>
  <c r="AR3501" i="1" s="1"/>
  <c r="AO3503" i="1"/>
  <c r="AS3501" i="1"/>
  <c r="AP3503" i="1" l="1"/>
  <c r="AQ3502" i="1" s="1"/>
  <c r="AR3502" i="1" s="1"/>
  <c r="AO3504" i="1"/>
  <c r="AS3502" i="1"/>
  <c r="AP3504" i="1" l="1"/>
  <c r="AQ3503" i="1" s="1"/>
  <c r="AR3503" i="1" s="1"/>
  <c r="AO3505" i="1"/>
  <c r="AS3503" i="1"/>
  <c r="AP3505" i="1" l="1"/>
  <c r="AQ3504" i="1" s="1"/>
  <c r="AR3504" i="1" s="1"/>
  <c r="AO3506" i="1"/>
  <c r="AS3504" i="1"/>
  <c r="AP3506" i="1" l="1"/>
  <c r="AQ3505" i="1" s="1"/>
  <c r="AR3505" i="1" s="1"/>
  <c r="AO3507" i="1"/>
  <c r="AS3505" i="1"/>
  <c r="AP3507" i="1" l="1"/>
  <c r="AQ3506" i="1" s="1"/>
  <c r="AR3506" i="1" s="1"/>
  <c r="AO3508" i="1"/>
  <c r="AS3506" i="1"/>
  <c r="AP3508" i="1" l="1"/>
  <c r="AQ3507" i="1" s="1"/>
  <c r="AR3507" i="1" s="1"/>
  <c r="AO3509" i="1"/>
  <c r="AS3507" i="1"/>
  <c r="AP3509" i="1" l="1"/>
  <c r="AQ3508" i="1" s="1"/>
  <c r="AR3508" i="1" s="1"/>
  <c r="AO3510" i="1"/>
  <c r="AS3508" i="1"/>
  <c r="AP3510" i="1" l="1"/>
  <c r="AQ3509" i="1" s="1"/>
  <c r="AR3509" i="1" s="1"/>
  <c r="AO3511" i="1"/>
  <c r="AS3509" i="1"/>
  <c r="AP3511" i="1" l="1"/>
  <c r="AQ3510" i="1" s="1"/>
  <c r="AR3510" i="1" s="1"/>
  <c r="AO3512" i="1"/>
  <c r="AS3510" i="1"/>
  <c r="AP3512" i="1" l="1"/>
  <c r="AQ3511" i="1" s="1"/>
  <c r="AR3511" i="1" s="1"/>
  <c r="AO3513" i="1"/>
  <c r="AS3511" i="1"/>
  <c r="AP3513" i="1" l="1"/>
  <c r="AQ3512" i="1" s="1"/>
  <c r="AR3512" i="1" s="1"/>
  <c r="AO3514" i="1"/>
  <c r="AS3512" i="1"/>
  <c r="AP3514" i="1" l="1"/>
  <c r="AQ3513" i="1" s="1"/>
  <c r="AR3513" i="1" s="1"/>
  <c r="AO3515" i="1"/>
  <c r="AS3513" i="1"/>
  <c r="AP3515" i="1" l="1"/>
  <c r="AQ3514" i="1" s="1"/>
  <c r="AR3514" i="1" s="1"/>
  <c r="AO3516" i="1"/>
  <c r="AS3514" i="1"/>
  <c r="AP3516" i="1" l="1"/>
  <c r="AQ3515" i="1" s="1"/>
  <c r="AR3515" i="1" s="1"/>
  <c r="AO3517" i="1"/>
  <c r="AS3515" i="1"/>
  <c r="AP3517" i="1" l="1"/>
  <c r="AQ3516" i="1" s="1"/>
  <c r="AR3516" i="1" s="1"/>
  <c r="AO3518" i="1"/>
  <c r="AS3516" i="1"/>
  <c r="AP3518" i="1" l="1"/>
  <c r="AQ3517" i="1" s="1"/>
  <c r="AR3517" i="1" s="1"/>
  <c r="AO3519" i="1"/>
  <c r="AS3517" i="1"/>
  <c r="AP3519" i="1" l="1"/>
  <c r="AQ3518" i="1" s="1"/>
  <c r="AR3518" i="1" s="1"/>
  <c r="AO3520" i="1"/>
  <c r="AS3518" i="1"/>
  <c r="AP3520" i="1" l="1"/>
  <c r="AQ3519" i="1" s="1"/>
  <c r="AR3519" i="1" s="1"/>
  <c r="AO3521" i="1"/>
  <c r="AS3519" i="1"/>
  <c r="AP3521" i="1" l="1"/>
  <c r="AQ3520" i="1" s="1"/>
  <c r="AR3520" i="1" s="1"/>
  <c r="AO3522" i="1"/>
  <c r="AS3520" i="1"/>
  <c r="AP3522" i="1" l="1"/>
  <c r="AQ3521" i="1" s="1"/>
  <c r="AR3521" i="1" s="1"/>
  <c r="AO3523" i="1"/>
  <c r="AS3521" i="1"/>
  <c r="AO3524" i="1" l="1"/>
  <c r="AP3523" i="1"/>
  <c r="AQ3522" i="1" s="1"/>
  <c r="AR3522" i="1" s="1"/>
  <c r="AS3522" i="1"/>
  <c r="AS3523" i="1" l="1"/>
  <c r="AP3524" i="1"/>
  <c r="AO3525" i="1"/>
  <c r="AP3525" i="1" l="1"/>
  <c r="AQ3524" i="1" s="1"/>
  <c r="AR3524" i="1" s="1"/>
  <c r="AO3526" i="1"/>
  <c r="AS3524" i="1"/>
  <c r="AQ3523" i="1"/>
  <c r="AR3523" i="1" s="1"/>
  <c r="AP3526" i="1" l="1"/>
  <c r="AQ3525" i="1" s="1"/>
  <c r="AR3525" i="1" s="1"/>
  <c r="AO3527" i="1"/>
  <c r="AS3525" i="1"/>
  <c r="AP3527" i="1" l="1"/>
  <c r="AQ3526" i="1" s="1"/>
  <c r="AR3526" i="1" s="1"/>
  <c r="AO3528" i="1"/>
  <c r="AS3526" i="1"/>
  <c r="AP3528" i="1" l="1"/>
  <c r="AQ3527" i="1" s="1"/>
  <c r="AR3527" i="1" s="1"/>
  <c r="AO3529" i="1"/>
  <c r="AS3527" i="1"/>
  <c r="AP3529" i="1" l="1"/>
  <c r="AQ3528" i="1" s="1"/>
  <c r="AR3528" i="1" s="1"/>
  <c r="AO3530" i="1"/>
  <c r="AS3528" i="1"/>
  <c r="AP3530" i="1" l="1"/>
  <c r="AQ3529" i="1" s="1"/>
  <c r="AR3529" i="1" s="1"/>
  <c r="AO3531" i="1"/>
  <c r="AS3529" i="1"/>
  <c r="AP3531" i="1" l="1"/>
  <c r="AQ3530" i="1" s="1"/>
  <c r="AR3530" i="1" s="1"/>
  <c r="AO3532" i="1"/>
  <c r="AS3530" i="1"/>
  <c r="AP3532" i="1" l="1"/>
  <c r="AQ3531" i="1" s="1"/>
  <c r="AR3531" i="1" s="1"/>
  <c r="AO3533" i="1"/>
  <c r="AS3531" i="1"/>
  <c r="AP3533" i="1" l="1"/>
  <c r="AQ3532" i="1" s="1"/>
  <c r="AR3532" i="1" s="1"/>
  <c r="AO3534" i="1"/>
  <c r="AS3532" i="1"/>
  <c r="AP3534" i="1" l="1"/>
  <c r="AQ3533" i="1" s="1"/>
  <c r="AR3533" i="1" s="1"/>
  <c r="AO3535" i="1"/>
  <c r="AS3533" i="1"/>
  <c r="AO3536" i="1" l="1"/>
  <c r="AP3535" i="1"/>
  <c r="AQ3534" i="1" s="1"/>
  <c r="AR3534" i="1" s="1"/>
  <c r="AS3534" i="1"/>
  <c r="AS3535" i="1" l="1"/>
  <c r="AP3536" i="1"/>
  <c r="AO3537" i="1"/>
  <c r="AP3537" i="1" l="1"/>
  <c r="AQ3536" i="1" s="1"/>
  <c r="AR3536" i="1" s="1"/>
  <c r="AO3538" i="1"/>
  <c r="AS3536" i="1"/>
  <c r="AQ3535" i="1"/>
  <c r="AR3535" i="1" s="1"/>
  <c r="AP3538" i="1" l="1"/>
  <c r="AQ3537" i="1" s="1"/>
  <c r="AR3537" i="1" s="1"/>
  <c r="AO3539" i="1"/>
  <c r="AS3537" i="1"/>
  <c r="AP3539" i="1" l="1"/>
  <c r="AQ3538" i="1" s="1"/>
  <c r="AR3538" i="1" s="1"/>
  <c r="AO3540" i="1"/>
  <c r="AS3538" i="1"/>
  <c r="AP3540" i="1" l="1"/>
  <c r="AQ3539" i="1" s="1"/>
  <c r="AR3539" i="1" s="1"/>
  <c r="AO3541" i="1"/>
  <c r="AS3539" i="1"/>
  <c r="AP3541" i="1" l="1"/>
  <c r="AQ3540" i="1" s="1"/>
  <c r="AR3540" i="1" s="1"/>
  <c r="AO3542" i="1"/>
  <c r="AS3540" i="1"/>
  <c r="AP3542" i="1" l="1"/>
  <c r="AQ3541" i="1" s="1"/>
  <c r="AR3541" i="1" s="1"/>
  <c r="AO3543" i="1"/>
  <c r="AS3541" i="1"/>
  <c r="AP3543" i="1" l="1"/>
  <c r="AQ3542" i="1" s="1"/>
  <c r="AR3542" i="1" s="1"/>
  <c r="AO3544" i="1"/>
  <c r="AS3542" i="1"/>
  <c r="AP3544" i="1" l="1"/>
  <c r="AQ3543" i="1" s="1"/>
  <c r="AR3543" i="1" s="1"/>
  <c r="AO3545" i="1"/>
  <c r="AS3543" i="1"/>
  <c r="AP3545" i="1" l="1"/>
  <c r="AQ3544" i="1" s="1"/>
  <c r="AR3544" i="1" s="1"/>
  <c r="AO3546" i="1"/>
  <c r="AS3544" i="1"/>
  <c r="AP3546" i="1" l="1"/>
  <c r="AQ3545" i="1" s="1"/>
  <c r="AR3545" i="1" s="1"/>
  <c r="AO3547" i="1"/>
  <c r="AS3545" i="1"/>
  <c r="AP3547" i="1" l="1"/>
  <c r="AQ3546" i="1" s="1"/>
  <c r="AR3546" i="1" s="1"/>
  <c r="AO3548" i="1"/>
  <c r="AS3546" i="1"/>
  <c r="AP3548" i="1" l="1"/>
  <c r="AQ3547" i="1" s="1"/>
  <c r="AR3547" i="1" s="1"/>
  <c r="AO3549" i="1"/>
  <c r="AS3547" i="1"/>
  <c r="AP3549" i="1" l="1"/>
  <c r="AQ3548" i="1" s="1"/>
  <c r="AR3548" i="1" s="1"/>
  <c r="AO3550" i="1"/>
  <c r="AS3548" i="1"/>
  <c r="AP3550" i="1" l="1"/>
  <c r="AQ3549" i="1" s="1"/>
  <c r="AR3549" i="1" s="1"/>
  <c r="AO3551" i="1"/>
  <c r="AS3549" i="1"/>
  <c r="AP3551" i="1" l="1"/>
  <c r="AQ3550" i="1" s="1"/>
  <c r="AR3550" i="1" s="1"/>
  <c r="AO3552" i="1"/>
  <c r="AS3550" i="1"/>
  <c r="AP3552" i="1" l="1"/>
  <c r="AQ3551" i="1" s="1"/>
  <c r="AR3551" i="1" s="1"/>
  <c r="AO3553" i="1"/>
  <c r="AS3551" i="1"/>
  <c r="AP3553" i="1" l="1"/>
  <c r="AQ3552" i="1" s="1"/>
  <c r="AR3552" i="1" s="1"/>
  <c r="AO3554" i="1"/>
  <c r="AS3552" i="1"/>
  <c r="AP3554" i="1" l="1"/>
  <c r="AQ3553" i="1" s="1"/>
  <c r="AR3553" i="1" s="1"/>
  <c r="AO3555" i="1"/>
  <c r="AS3553" i="1"/>
  <c r="AP3555" i="1" l="1"/>
  <c r="AQ3554" i="1" s="1"/>
  <c r="AR3554" i="1" s="1"/>
  <c r="AO3556" i="1"/>
  <c r="AS3554" i="1"/>
  <c r="AP3556" i="1" l="1"/>
  <c r="AQ3555" i="1" s="1"/>
  <c r="AR3555" i="1" s="1"/>
  <c r="AO3557" i="1"/>
  <c r="AS3555" i="1"/>
  <c r="AP3557" i="1" l="1"/>
  <c r="AQ3556" i="1" s="1"/>
  <c r="AR3556" i="1" s="1"/>
  <c r="AO3558" i="1"/>
  <c r="AS3556" i="1"/>
  <c r="AP3558" i="1" l="1"/>
  <c r="AQ3557" i="1" s="1"/>
  <c r="AR3557" i="1" s="1"/>
  <c r="AO3559" i="1"/>
  <c r="AS3557" i="1"/>
  <c r="AP3559" i="1" l="1"/>
  <c r="AQ3558" i="1" s="1"/>
  <c r="AR3558" i="1" s="1"/>
  <c r="AO3560" i="1"/>
  <c r="AS3558" i="1"/>
  <c r="AP3560" i="1" l="1"/>
  <c r="AQ3559" i="1" s="1"/>
  <c r="AR3559" i="1" s="1"/>
  <c r="AO3561" i="1"/>
  <c r="AS3559" i="1"/>
  <c r="AP3561" i="1" l="1"/>
  <c r="AQ3560" i="1" s="1"/>
  <c r="AR3560" i="1" s="1"/>
  <c r="AO3562" i="1"/>
  <c r="AS3560" i="1"/>
  <c r="AP3562" i="1" l="1"/>
  <c r="AQ3561" i="1" s="1"/>
  <c r="AR3561" i="1" s="1"/>
  <c r="AO3563" i="1"/>
  <c r="AS3561" i="1"/>
  <c r="AP3563" i="1" l="1"/>
  <c r="AQ3562" i="1" s="1"/>
  <c r="AR3562" i="1" s="1"/>
  <c r="AO3564" i="1"/>
  <c r="AS3562" i="1"/>
  <c r="AP3564" i="1" l="1"/>
  <c r="AQ3563" i="1" s="1"/>
  <c r="AR3563" i="1" s="1"/>
  <c r="AO3565" i="1"/>
  <c r="AS3563" i="1"/>
  <c r="AP3565" i="1" l="1"/>
  <c r="AQ3564" i="1" s="1"/>
  <c r="AR3564" i="1" s="1"/>
  <c r="AO3566" i="1"/>
  <c r="AS3564" i="1"/>
  <c r="AP3566" i="1" l="1"/>
  <c r="AQ3565" i="1" s="1"/>
  <c r="AR3565" i="1" s="1"/>
  <c r="AO3567" i="1"/>
  <c r="AS3565" i="1"/>
  <c r="AP3567" i="1" l="1"/>
  <c r="AQ3566" i="1" s="1"/>
  <c r="AR3566" i="1" s="1"/>
  <c r="AO3568" i="1"/>
  <c r="AS3566" i="1"/>
  <c r="AP3568" i="1" l="1"/>
  <c r="AQ3567" i="1" s="1"/>
  <c r="AR3567" i="1" s="1"/>
  <c r="AO3569" i="1"/>
  <c r="AS3567" i="1"/>
  <c r="AP3569" i="1" l="1"/>
  <c r="AQ3568" i="1" s="1"/>
  <c r="AR3568" i="1" s="1"/>
  <c r="AO3570" i="1"/>
  <c r="AS3568" i="1"/>
  <c r="AP3570" i="1" l="1"/>
  <c r="AQ3569" i="1" s="1"/>
  <c r="AR3569" i="1" s="1"/>
  <c r="AO3571" i="1"/>
  <c r="AS3569" i="1"/>
  <c r="AP3571" i="1" l="1"/>
  <c r="AQ3570" i="1" s="1"/>
  <c r="AR3570" i="1" s="1"/>
  <c r="AO3572" i="1"/>
  <c r="AS3570" i="1"/>
  <c r="AP3572" i="1" l="1"/>
  <c r="AQ3571" i="1" s="1"/>
  <c r="AR3571" i="1" s="1"/>
  <c r="AO3573" i="1"/>
  <c r="AS3571" i="1"/>
  <c r="AP3573" i="1" l="1"/>
  <c r="AQ3572" i="1" s="1"/>
  <c r="AR3572" i="1" s="1"/>
  <c r="AO3574" i="1"/>
  <c r="AS3572" i="1"/>
  <c r="AP3574" i="1" l="1"/>
  <c r="AQ3573" i="1" s="1"/>
  <c r="AR3573" i="1" s="1"/>
  <c r="AO3575" i="1"/>
  <c r="AS3573" i="1"/>
  <c r="AP3575" i="1" l="1"/>
  <c r="AQ3574" i="1" s="1"/>
  <c r="AR3574" i="1" s="1"/>
  <c r="AO3576" i="1"/>
  <c r="AS3574" i="1"/>
  <c r="AP3576" i="1" l="1"/>
  <c r="AQ3575" i="1" s="1"/>
  <c r="AR3575" i="1" s="1"/>
  <c r="AO3577" i="1"/>
  <c r="AS3575" i="1"/>
  <c r="AP3577" i="1" l="1"/>
  <c r="AQ3576" i="1" s="1"/>
  <c r="AR3576" i="1" s="1"/>
  <c r="AO3578" i="1"/>
  <c r="AS3576" i="1"/>
  <c r="AP3578" i="1" l="1"/>
  <c r="AQ3577" i="1" s="1"/>
  <c r="AR3577" i="1" s="1"/>
  <c r="AO3579" i="1"/>
  <c r="AS3577" i="1"/>
  <c r="AP3579" i="1" l="1"/>
  <c r="AQ3578" i="1" s="1"/>
  <c r="AR3578" i="1" s="1"/>
  <c r="AO3580" i="1"/>
  <c r="AS3578" i="1"/>
  <c r="AP3580" i="1" l="1"/>
  <c r="AQ3579" i="1" s="1"/>
  <c r="AR3579" i="1" s="1"/>
  <c r="AO3581" i="1"/>
  <c r="AS3579" i="1"/>
  <c r="AP3581" i="1" l="1"/>
  <c r="AQ3580" i="1" s="1"/>
  <c r="AR3580" i="1" s="1"/>
  <c r="AO3582" i="1"/>
  <c r="AS3580" i="1"/>
  <c r="AP3582" i="1" l="1"/>
  <c r="AQ3581" i="1" s="1"/>
  <c r="AR3581" i="1" s="1"/>
  <c r="AO3583" i="1"/>
  <c r="AS3581" i="1"/>
  <c r="AP3583" i="1" l="1"/>
  <c r="AQ3582" i="1" s="1"/>
  <c r="AR3582" i="1" s="1"/>
  <c r="AO3584" i="1"/>
  <c r="AS3582" i="1"/>
  <c r="AP3584" i="1" l="1"/>
  <c r="AQ3583" i="1" s="1"/>
  <c r="AR3583" i="1" s="1"/>
  <c r="AO3585" i="1"/>
  <c r="AS3583" i="1"/>
  <c r="AP3585" i="1" l="1"/>
  <c r="AQ3584" i="1" s="1"/>
  <c r="AR3584" i="1" s="1"/>
  <c r="AO3586" i="1"/>
  <c r="AS3584" i="1"/>
  <c r="AP3586" i="1" l="1"/>
  <c r="AQ3585" i="1" s="1"/>
  <c r="AR3585" i="1" s="1"/>
  <c r="AO3587" i="1"/>
  <c r="AS3585" i="1"/>
  <c r="AP3587" i="1" l="1"/>
  <c r="AQ3586" i="1" s="1"/>
  <c r="AR3586" i="1" s="1"/>
  <c r="AO3588" i="1"/>
  <c r="AS3586" i="1"/>
  <c r="AP3588" i="1" l="1"/>
  <c r="AQ3587" i="1" s="1"/>
  <c r="AR3587" i="1" s="1"/>
  <c r="AO3589" i="1"/>
  <c r="AS3587" i="1"/>
  <c r="AP3589" i="1" l="1"/>
  <c r="AQ3588" i="1" s="1"/>
  <c r="AR3588" i="1" s="1"/>
  <c r="AO3590" i="1"/>
  <c r="AS3588" i="1"/>
  <c r="AP3590" i="1" l="1"/>
  <c r="AQ3589" i="1" s="1"/>
  <c r="AR3589" i="1" s="1"/>
  <c r="AO3591" i="1"/>
  <c r="AS3589" i="1"/>
  <c r="AP3591" i="1" l="1"/>
  <c r="AQ3590" i="1" s="1"/>
  <c r="AR3590" i="1" s="1"/>
  <c r="AO3592" i="1"/>
  <c r="AS3590" i="1"/>
  <c r="AP3592" i="1" l="1"/>
  <c r="AQ3591" i="1" s="1"/>
  <c r="AR3591" i="1" s="1"/>
  <c r="AO3593" i="1"/>
  <c r="AS3591" i="1"/>
  <c r="AP3593" i="1" l="1"/>
  <c r="AQ3592" i="1" s="1"/>
  <c r="AR3592" i="1" s="1"/>
  <c r="AO3594" i="1"/>
  <c r="AS3592" i="1"/>
  <c r="AP3594" i="1" l="1"/>
  <c r="AQ3593" i="1" s="1"/>
  <c r="AR3593" i="1" s="1"/>
  <c r="AO3595" i="1"/>
  <c r="AS3593" i="1"/>
  <c r="AP3595" i="1" l="1"/>
  <c r="AQ3594" i="1" s="1"/>
  <c r="AR3594" i="1" s="1"/>
  <c r="AO3596" i="1"/>
  <c r="AS3594" i="1"/>
  <c r="AP3596" i="1" l="1"/>
  <c r="AQ3595" i="1" s="1"/>
  <c r="AR3595" i="1" s="1"/>
  <c r="AO3597" i="1"/>
  <c r="AS3595" i="1"/>
  <c r="AP3597" i="1" l="1"/>
  <c r="AQ3596" i="1" s="1"/>
  <c r="AR3596" i="1" s="1"/>
  <c r="AO3598" i="1"/>
  <c r="AS3596" i="1"/>
  <c r="AP3598" i="1" l="1"/>
  <c r="AQ3597" i="1" s="1"/>
  <c r="AR3597" i="1" s="1"/>
  <c r="AO3599" i="1"/>
  <c r="AS3597" i="1"/>
  <c r="AP3599" i="1" l="1"/>
  <c r="AQ3598" i="1" s="1"/>
  <c r="AR3598" i="1" s="1"/>
  <c r="AO3600" i="1"/>
  <c r="AS3598" i="1"/>
  <c r="AP3600" i="1" l="1"/>
  <c r="AQ3599" i="1" s="1"/>
  <c r="AR3599" i="1" s="1"/>
  <c r="AO3601" i="1"/>
  <c r="AS3599" i="1"/>
  <c r="AP3601" i="1" l="1"/>
  <c r="AQ3600" i="1" s="1"/>
  <c r="AR3600" i="1" s="1"/>
  <c r="AO3602" i="1"/>
  <c r="AS3600" i="1"/>
  <c r="AP3602" i="1" l="1"/>
  <c r="AQ3601" i="1" s="1"/>
  <c r="AR3601" i="1" s="1"/>
  <c r="AO3603" i="1"/>
  <c r="AS3601" i="1"/>
  <c r="AP3603" i="1" l="1"/>
  <c r="AQ3602" i="1" s="1"/>
  <c r="AR3602" i="1" s="1"/>
  <c r="AO3604" i="1"/>
  <c r="AS3602" i="1"/>
  <c r="AP3604" i="1" l="1"/>
  <c r="AQ3603" i="1" s="1"/>
  <c r="AR3603" i="1" s="1"/>
  <c r="AO3605" i="1"/>
  <c r="AS3603" i="1"/>
  <c r="AP3605" i="1" l="1"/>
  <c r="AQ3604" i="1" s="1"/>
  <c r="AR3604" i="1" s="1"/>
  <c r="AO3606" i="1"/>
  <c r="AS3604" i="1"/>
  <c r="AP3606" i="1" l="1"/>
  <c r="AQ3605" i="1" s="1"/>
  <c r="AR3605" i="1" s="1"/>
  <c r="AO3607" i="1"/>
  <c r="AS3605" i="1"/>
  <c r="AP3607" i="1" l="1"/>
  <c r="AQ3606" i="1" s="1"/>
  <c r="AR3606" i="1" s="1"/>
  <c r="AO3608" i="1"/>
  <c r="AS3606" i="1"/>
  <c r="AP3608" i="1" l="1"/>
  <c r="AQ3607" i="1" s="1"/>
  <c r="AR3607" i="1" s="1"/>
  <c r="AO3609" i="1"/>
  <c r="AS3607" i="1"/>
  <c r="AP3609" i="1" l="1"/>
  <c r="AQ3608" i="1" s="1"/>
  <c r="AR3608" i="1" s="1"/>
  <c r="AO3610" i="1"/>
  <c r="AS3608" i="1"/>
  <c r="AP3610" i="1" l="1"/>
  <c r="AQ3609" i="1" s="1"/>
  <c r="AR3609" i="1" s="1"/>
  <c r="AO3611" i="1"/>
  <c r="AS3609" i="1"/>
  <c r="AP3611" i="1" l="1"/>
  <c r="AQ3610" i="1" s="1"/>
  <c r="AR3610" i="1" s="1"/>
  <c r="AO3612" i="1"/>
  <c r="AS3610" i="1"/>
  <c r="AP3612" i="1" l="1"/>
  <c r="AQ3611" i="1" s="1"/>
  <c r="AR3611" i="1" s="1"/>
  <c r="AO3613" i="1"/>
  <c r="AS3611" i="1"/>
  <c r="AP3613" i="1" l="1"/>
  <c r="AQ3612" i="1" s="1"/>
  <c r="AO3614" i="1"/>
  <c r="AS3612" i="1"/>
  <c r="AR3612" i="1"/>
  <c r="AP3614" i="1" l="1"/>
  <c r="AQ3613" i="1" s="1"/>
  <c r="AR3613" i="1" s="1"/>
  <c r="AO3615" i="1"/>
  <c r="AS3613" i="1"/>
  <c r="AP3615" i="1" l="1"/>
  <c r="AQ3614" i="1" s="1"/>
  <c r="AR3614" i="1" s="1"/>
  <c r="AO3616" i="1"/>
  <c r="AS3614" i="1"/>
  <c r="AP3616" i="1" l="1"/>
  <c r="AQ3615" i="1" s="1"/>
  <c r="AR3615" i="1" s="1"/>
  <c r="AO3617" i="1"/>
  <c r="AS3615" i="1"/>
  <c r="AP3617" i="1" l="1"/>
  <c r="AQ3616" i="1" s="1"/>
  <c r="AR3616" i="1" s="1"/>
  <c r="AO3618" i="1"/>
  <c r="AS3616" i="1"/>
  <c r="AP3618" i="1" l="1"/>
  <c r="AQ3617" i="1" s="1"/>
  <c r="AR3617" i="1" s="1"/>
  <c r="AO3619" i="1"/>
  <c r="AS3617" i="1"/>
  <c r="AP3619" i="1" l="1"/>
  <c r="AQ3618" i="1" s="1"/>
  <c r="AR3618" i="1" s="1"/>
  <c r="AO3620" i="1"/>
  <c r="AS3618" i="1"/>
  <c r="AP3620" i="1" l="1"/>
  <c r="AQ3619" i="1" s="1"/>
  <c r="AR3619" i="1" s="1"/>
  <c r="AO3621" i="1"/>
  <c r="AS3619" i="1"/>
  <c r="AP3621" i="1" l="1"/>
  <c r="AQ3620" i="1" s="1"/>
  <c r="AR3620" i="1" s="1"/>
  <c r="AO3622" i="1"/>
  <c r="AS3620" i="1"/>
  <c r="AP3622" i="1" l="1"/>
  <c r="AQ3621" i="1" s="1"/>
  <c r="AR3621" i="1" s="1"/>
  <c r="AO3623" i="1"/>
  <c r="AS3621" i="1"/>
  <c r="AP3623" i="1" l="1"/>
  <c r="AQ3622" i="1" s="1"/>
  <c r="AR3622" i="1" s="1"/>
  <c r="AO3624" i="1"/>
  <c r="AS3622" i="1"/>
  <c r="AP3624" i="1" l="1"/>
  <c r="AQ3623" i="1" s="1"/>
  <c r="AR3623" i="1" s="1"/>
  <c r="AO3625" i="1"/>
  <c r="AS3623" i="1"/>
  <c r="AP3625" i="1" l="1"/>
  <c r="AQ3624" i="1" s="1"/>
  <c r="AR3624" i="1" s="1"/>
  <c r="AO3626" i="1"/>
  <c r="AS3624" i="1"/>
  <c r="AP3626" i="1" l="1"/>
  <c r="AQ3625" i="1" s="1"/>
  <c r="AR3625" i="1" s="1"/>
  <c r="AO3627" i="1"/>
  <c r="AS3625" i="1"/>
  <c r="AP3627" i="1" l="1"/>
  <c r="AQ3626" i="1" s="1"/>
  <c r="AR3626" i="1" s="1"/>
  <c r="AO3628" i="1"/>
  <c r="AS3626" i="1"/>
  <c r="AP3628" i="1" l="1"/>
  <c r="AQ3627" i="1" s="1"/>
  <c r="AR3627" i="1" s="1"/>
  <c r="AO3629" i="1"/>
  <c r="AS3627" i="1"/>
  <c r="AP3629" i="1" l="1"/>
  <c r="AQ3628" i="1" s="1"/>
  <c r="AR3628" i="1" s="1"/>
  <c r="AO3630" i="1"/>
  <c r="AS3628" i="1"/>
  <c r="AP3630" i="1" l="1"/>
  <c r="AQ3629" i="1" s="1"/>
  <c r="AR3629" i="1" s="1"/>
  <c r="AO3631" i="1"/>
  <c r="AS3629" i="1"/>
  <c r="AP3631" i="1" l="1"/>
  <c r="AQ3630" i="1" s="1"/>
  <c r="AO3632" i="1"/>
  <c r="AS3630" i="1"/>
  <c r="AR3630" i="1"/>
  <c r="AP3632" i="1" l="1"/>
  <c r="AQ3631" i="1" s="1"/>
  <c r="AR3631" i="1" s="1"/>
  <c r="AO3633" i="1"/>
  <c r="AS3631" i="1"/>
  <c r="AP3633" i="1" l="1"/>
  <c r="AQ3632" i="1" s="1"/>
  <c r="AR3632" i="1" s="1"/>
  <c r="AO3634" i="1"/>
  <c r="AS3632" i="1"/>
  <c r="AP3634" i="1" l="1"/>
  <c r="AQ3633" i="1" s="1"/>
  <c r="AR3633" i="1" s="1"/>
  <c r="AO3635" i="1"/>
  <c r="AS3633" i="1"/>
  <c r="AP3635" i="1" l="1"/>
  <c r="AQ3634" i="1" s="1"/>
  <c r="AR3634" i="1" s="1"/>
  <c r="AO3636" i="1"/>
  <c r="AS3634" i="1"/>
  <c r="AP3636" i="1" l="1"/>
  <c r="AO3637" i="1"/>
  <c r="AS3635" i="1"/>
  <c r="AS3636" i="1" l="1"/>
  <c r="AQ3635" i="1"/>
  <c r="AR3635" i="1" s="1"/>
  <c r="AP3637" i="1"/>
  <c r="AO3638" i="1"/>
  <c r="AP3638" i="1" l="1"/>
  <c r="AQ3637" i="1" s="1"/>
  <c r="AR3637" i="1" s="1"/>
  <c r="AO3639" i="1"/>
  <c r="AS3637" i="1"/>
  <c r="AQ3636" i="1"/>
  <c r="AR3636" i="1" s="1"/>
  <c r="AP3639" i="1" l="1"/>
  <c r="AQ3638" i="1" s="1"/>
  <c r="AR3638" i="1" s="1"/>
  <c r="AO3640" i="1"/>
  <c r="AS3638" i="1"/>
  <c r="AP3640" i="1" l="1"/>
  <c r="AQ3639" i="1" s="1"/>
  <c r="AR3639" i="1" s="1"/>
  <c r="AO3641" i="1"/>
  <c r="AS3639" i="1"/>
  <c r="AP3641" i="1" l="1"/>
  <c r="AQ3640" i="1" s="1"/>
  <c r="AR3640" i="1" s="1"/>
  <c r="AO3642" i="1"/>
  <c r="AS3640" i="1"/>
  <c r="AP3642" i="1" l="1"/>
  <c r="AQ3641" i="1" s="1"/>
  <c r="AR3641" i="1" s="1"/>
  <c r="AO3643" i="1"/>
  <c r="AS3641" i="1"/>
  <c r="AP3643" i="1" l="1"/>
  <c r="AQ3642" i="1" s="1"/>
  <c r="AR3642" i="1" s="1"/>
  <c r="AO3644" i="1"/>
  <c r="AS3642" i="1"/>
  <c r="AP3644" i="1" l="1"/>
  <c r="AQ3643" i="1" s="1"/>
  <c r="AO3645" i="1"/>
  <c r="AS3643" i="1"/>
  <c r="AR3643" i="1"/>
  <c r="AP3645" i="1" l="1"/>
  <c r="AQ3644" i="1" s="1"/>
  <c r="AR3644" i="1" s="1"/>
  <c r="AO3646" i="1"/>
  <c r="AS3644" i="1"/>
  <c r="AP3646" i="1" l="1"/>
  <c r="AQ3645" i="1" s="1"/>
  <c r="AR3645" i="1" s="1"/>
  <c r="AO3647" i="1"/>
  <c r="AS3645" i="1"/>
  <c r="AP3647" i="1" l="1"/>
  <c r="AQ3646" i="1" s="1"/>
  <c r="AR3646" i="1" s="1"/>
  <c r="AO3648" i="1"/>
  <c r="AS3646" i="1"/>
  <c r="AP3648" i="1" l="1"/>
  <c r="AQ3647" i="1" s="1"/>
  <c r="AR3647" i="1" s="1"/>
  <c r="AO3649" i="1"/>
  <c r="AS3647" i="1"/>
  <c r="AP3649" i="1" l="1"/>
  <c r="AQ3648" i="1" s="1"/>
  <c r="AR3648" i="1" s="1"/>
  <c r="AO3650" i="1"/>
  <c r="AS3648" i="1"/>
  <c r="AP3650" i="1" l="1"/>
  <c r="AQ3649" i="1" s="1"/>
  <c r="AR3649" i="1" s="1"/>
  <c r="AO3651" i="1"/>
  <c r="AS3649" i="1"/>
  <c r="AP3651" i="1" l="1"/>
  <c r="AQ3650" i="1" s="1"/>
  <c r="AR3650" i="1" s="1"/>
  <c r="AO3652" i="1"/>
  <c r="AS3650" i="1"/>
  <c r="AP3652" i="1" l="1"/>
  <c r="AQ3651" i="1" s="1"/>
  <c r="AR3651" i="1" s="1"/>
  <c r="AO3653" i="1"/>
  <c r="AS3651" i="1"/>
  <c r="AP3653" i="1" l="1"/>
  <c r="AQ3652" i="1" s="1"/>
  <c r="AR3652" i="1" s="1"/>
  <c r="AO3654" i="1"/>
  <c r="AS3652" i="1"/>
  <c r="AP3654" i="1" l="1"/>
  <c r="AQ3653" i="1" s="1"/>
  <c r="AR3653" i="1" s="1"/>
  <c r="AO3655" i="1"/>
  <c r="AS3653" i="1"/>
  <c r="AP3655" i="1" l="1"/>
  <c r="AQ3654" i="1" s="1"/>
  <c r="AR3654" i="1" s="1"/>
  <c r="AO3656" i="1"/>
  <c r="AS3654" i="1"/>
  <c r="AO3657" i="1" l="1"/>
  <c r="AP3656" i="1"/>
  <c r="AQ3655" i="1" s="1"/>
  <c r="AR3655" i="1" s="1"/>
  <c r="AS3655" i="1"/>
  <c r="AS3656" i="1" l="1"/>
  <c r="AP3657" i="1"/>
  <c r="AO3658" i="1"/>
  <c r="AP3658" i="1" l="1"/>
  <c r="AQ3657" i="1" s="1"/>
  <c r="AR3657" i="1" s="1"/>
  <c r="AO3659" i="1"/>
  <c r="AS3657" i="1"/>
  <c r="AQ3656" i="1"/>
  <c r="AR3656" i="1" s="1"/>
  <c r="AP3659" i="1" l="1"/>
  <c r="AQ3658" i="1" s="1"/>
  <c r="AR3658" i="1" s="1"/>
  <c r="AO3660" i="1"/>
  <c r="AS3658" i="1"/>
  <c r="AP3660" i="1" l="1"/>
  <c r="AQ3659" i="1" s="1"/>
  <c r="AR3659" i="1" s="1"/>
  <c r="AO3661" i="1"/>
  <c r="AS3659" i="1"/>
  <c r="AP3661" i="1" l="1"/>
  <c r="AQ3660" i="1" s="1"/>
  <c r="AO3662" i="1"/>
  <c r="AS3660" i="1"/>
  <c r="AR3660" i="1"/>
  <c r="AP3662" i="1" l="1"/>
  <c r="AQ3661" i="1" s="1"/>
  <c r="AR3661" i="1" s="1"/>
  <c r="AO3663" i="1"/>
  <c r="AS3661" i="1"/>
  <c r="AP3663" i="1" l="1"/>
  <c r="AQ3662" i="1" s="1"/>
  <c r="AR3662" i="1" s="1"/>
  <c r="AO3664" i="1"/>
  <c r="AS3662" i="1"/>
  <c r="AP3664" i="1" l="1"/>
  <c r="AQ3663" i="1" s="1"/>
  <c r="AR3663" i="1" s="1"/>
  <c r="AO3665" i="1"/>
  <c r="AS3663" i="1"/>
  <c r="AP3665" i="1" l="1"/>
  <c r="AQ3664" i="1" s="1"/>
  <c r="AR3664" i="1" s="1"/>
  <c r="AO3666" i="1"/>
  <c r="AS3664" i="1"/>
  <c r="AP3666" i="1" l="1"/>
  <c r="AQ3665" i="1" s="1"/>
  <c r="AR3665" i="1" s="1"/>
  <c r="AO3667" i="1"/>
  <c r="AS3665" i="1"/>
  <c r="AP3667" i="1" l="1"/>
  <c r="AQ3666" i="1" s="1"/>
  <c r="AR3666" i="1" s="1"/>
  <c r="AO3668" i="1"/>
  <c r="AS3666" i="1"/>
  <c r="AP3668" i="1" l="1"/>
  <c r="AQ3667" i="1" s="1"/>
  <c r="AR3667" i="1" s="1"/>
  <c r="AO3669" i="1"/>
  <c r="AS3667" i="1"/>
  <c r="AP3669" i="1" l="1"/>
  <c r="AQ3668" i="1" s="1"/>
  <c r="AR3668" i="1" s="1"/>
  <c r="AO3670" i="1"/>
  <c r="AS3668" i="1"/>
  <c r="AP3670" i="1" l="1"/>
  <c r="AQ3669" i="1" s="1"/>
  <c r="AR3669" i="1" s="1"/>
  <c r="AO3671" i="1"/>
  <c r="AS3669" i="1"/>
  <c r="AP3671" i="1" l="1"/>
  <c r="AQ3670" i="1" s="1"/>
  <c r="AO3672" i="1"/>
  <c r="AR3670" i="1"/>
  <c r="AS3670" i="1"/>
  <c r="AP3672" i="1" l="1"/>
  <c r="AQ3671" i="1" s="1"/>
  <c r="AR3671" i="1" s="1"/>
  <c r="AO3673" i="1"/>
  <c r="AS3671" i="1"/>
  <c r="AP3673" i="1" l="1"/>
  <c r="AQ3672" i="1" s="1"/>
  <c r="AR3672" i="1" s="1"/>
  <c r="AO3674" i="1"/>
  <c r="AS3672" i="1"/>
  <c r="AP3674" i="1" l="1"/>
  <c r="AQ3673" i="1" s="1"/>
  <c r="AR3673" i="1" s="1"/>
  <c r="AO3675" i="1"/>
  <c r="AS3673" i="1"/>
  <c r="AP3675" i="1" l="1"/>
  <c r="AQ3674" i="1" s="1"/>
  <c r="AR3674" i="1" s="1"/>
  <c r="AO3676" i="1"/>
  <c r="AS3674" i="1"/>
  <c r="AP3676" i="1" l="1"/>
  <c r="AQ3675" i="1" s="1"/>
  <c r="AR3675" i="1" s="1"/>
  <c r="AO3677" i="1"/>
  <c r="AS3675" i="1"/>
  <c r="AP3677" i="1" l="1"/>
  <c r="AQ3676" i="1" s="1"/>
  <c r="AR3676" i="1" s="1"/>
  <c r="AO3678" i="1"/>
  <c r="AS3676" i="1"/>
  <c r="AP3678" i="1" l="1"/>
  <c r="AQ3677" i="1" s="1"/>
  <c r="AR3677" i="1" s="1"/>
  <c r="AO3679" i="1"/>
  <c r="AS3677" i="1"/>
  <c r="AP3679" i="1" l="1"/>
  <c r="AQ3678" i="1" s="1"/>
  <c r="AR3678" i="1" s="1"/>
  <c r="AO3680" i="1"/>
  <c r="AS3678" i="1"/>
  <c r="AP3680" i="1" l="1"/>
  <c r="AQ3679" i="1" s="1"/>
  <c r="AR3679" i="1" s="1"/>
  <c r="AO3681" i="1"/>
  <c r="AS3679" i="1"/>
  <c r="AP3681" i="1" l="1"/>
  <c r="AQ3680" i="1" s="1"/>
  <c r="AR3680" i="1" s="1"/>
  <c r="AO3682" i="1"/>
  <c r="AS3680" i="1"/>
  <c r="AP3682" i="1" l="1"/>
  <c r="AQ3681" i="1" s="1"/>
  <c r="AR3681" i="1" s="1"/>
  <c r="AO3683" i="1"/>
  <c r="AS3681" i="1"/>
  <c r="AP3683" i="1" l="1"/>
  <c r="AQ3682" i="1" s="1"/>
  <c r="AR3682" i="1" s="1"/>
  <c r="AO3684" i="1"/>
  <c r="AS3682" i="1"/>
  <c r="AP3684" i="1" l="1"/>
  <c r="AQ3683" i="1" s="1"/>
  <c r="AR3683" i="1" s="1"/>
  <c r="AO3685" i="1"/>
  <c r="AS3683" i="1"/>
  <c r="AP3685" i="1" l="1"/>
  <c r="AQ3684" i="1" s="1"/>
  <c r="AR3684" i="1" s="1"/>
  <c r="AO3686" i="1"/>
  <c r="AS3684" i="1"/>
  <c r="AP3686" i="1" l="1"/>
  <c r="AQ3685" i="1" s="1"/>
  <c r="AR3685" i="1" s="1"/>
  <c r="AO3687" i="1"/>
  <c r="AS3685" i="1"/>
  <c r="AP3687" i="1" l="1"/>
  <c r="AQ3686" i="1" s="1"/>
  <c r="AR3686" i="1" s="1"/>
  <c r="AO3688" i="1"/>
  <c r="AS3686" i="1"/>
  <c r="AP3688" i="1" l="1"/>
  <c r="AQ3687" i="1" s="1"/>
  <c r="AR3687" i="1" s="1"/>
  <c r="AO3689" i="1"/>
  <c r="AS3687" i="1"/>
  <c r="AP3689" i="1" l="1"/>
  <c r="AQ3688" i="1" s="1"/>
  <c r="AR3688" i="1" s="1"/>
  <c r="AO3690" i="1"/>
  <c r="AS3688" i="1"/>
  <c r="AP3690" i="1" l="1"/>
  <c r="AQ3689" i="1" s="1"/>
  <c r="AR3689" i="1" s="1"/>
  <c r="AO3691" i="1"/>
  <c r="AS3689" i="1"/>
  <c r="AP3691" i="1" l="1"/>
  <c r="AQ3690" i="1" s="1"/>
  <c r="AR3690" i="1" s="1"/>
  <c r="AO3692" i="1"/>
  <c r="AS3690" i="1"/>
  <c r="AP3692" i="1" l="1"/>
  <c r="AQ3691" i="1" s="1"/>
  <c r="AR3691" i="1" s="1"/>
  <c r="AO3693" i="1"/>
  <c r="AS3691" i="1"/>
  <c r="AP3693" i="1" l="1"/>
  <c r="AQ3692" i="1" s="1"/>
  <c r="AR3692" i="1" s="1"/>
  <c r="AO3694" i="1"/>
  <c r="AS3692" i="1"/>
  <c r="AP3694" i="1" l="1"/>
  <c r="AQ3693" i="1" s="1"/>
  <c r="AR3693" i="1" s="1"/>
  <c r="AO3695" i="1"/>
  <c r="AS3693" i="1"/>
  <c r="AP3695" i="1" l="1"/>
  <c r="AQ3694" i="1" s="1"/>
  <c r="AR3694" i="1" s="1"/>
  <c r="AO3696" i="1"/>
  <c r="AS3694" i="1"/>
  <c r="AP3696" i="1" l="1"/>
  <c r="AQ3695" i="1" s="1"/>
  <c r="AR3695" i="1" s="1"/>
  <c r="AO3697" i="1"/>
  <c r="AS3695" i="1"/>
  <c r="AP3697" i="1" l="1"/>
  <c r="AQ3696" i="1" s="1"/>
  <c r="AR3696" i="1" s="1"/>
  <c r="AO3698" i="1"/>
  <c r="AS3696" i="1"/>
  <c r="AP3698" i="1" l="1"/>
  <c r="AQ3697" i="1" s="1"/>
  <c r="AR3697" i="1" s="1"/>
  <c r="AO3699" i="1"/>
  <c r="AS3697" i="1"/>
  <c r="AP3699" i="1" l="1"/>
  <c r="AQ3698" i="1" s="1"/>
  <c r="AR3698" i="1" s="1"/>
  <c r="AO3700" i="1"/>
  <c r="AS3698" i="1"/>
  <c r="AP3700" i="1" l="1"/>
  <c r="AQ3699" i="1" s="1"/>
  <c r="AR3699" i="1" s="1"/>
  <c r="AO3701" i="1"/>
  <c r="AS3699" i="1"/>
  <c r="AP3701" i="1" l="1"/>
  <c r="AQ3700" i="1" s="1"/>
  <c r="AR3700" i="1" s="1"/>
  <c r="AO3702" i="1"/>
  <c r="AS3700" i="1"/>
  <c r="AP3702" i="1" l="1"/>
  <c r="AQ3701" i="1" s="1"/>
  <c r="AR3701" i="1" s="1"/>
  <c r="AO3703" i="1"/>
  <c r="AS3701" i="1"/>
  <c r="AP3703" i="1" l="1"/>
  <c r="AQ3702" i="1" s="1"/>
  <c r="AR3702" i="1" s="1"/>
  <c r="AO3704" i="1"/>
  <c r="AS3702" i="1"/>
  <c r="AP3704" i="1" l="1"/>
  <c r="AQ3703" i="1" s="1"/>
  <c r="AR3703" i="1" s="1"/>
  <c r="AO3705" i="1"/>
  <c r="AS3703" i="1"/>
  <c r="AP3705" i="1" l="1"/>
  <c r="AQ3704" i="1" s="1"/>
  <c r="AR3704" i="1" s="1"/>
  <c r="AO3706" i="1"/>
  <c r="AS3704" i="1"/>
  <c r="AP3706" i="1" l="1"/>
  <c r="AQ3705" i="1" s="1"/>
  <c r="AR3705" i="1" s="1"/>
  <c r="AO3707" i="1"/>
  <c r="AS3705" i="1"/>
  <c r="AP3707" i="1" l="1"/>
  <c r="AQ3706" i="1" s="1"/>
  <c r="AR3706" i="1" s="1"/>
  <c r="AO3708" i="1"/>
  <c r="AS3706" i="1"/>
  <c r="AP3708" i="1" l="1"/>
  <c r="AQ3707" i="1" s="1"/>
  <c r="AR3707" i="1" s="1"/>
  <c r="AO3709" i="1"/>
  <c r="AS3707" i="1"/>
  <c r="AP3709" i="1" l="1"/>
  <c r="AQ3708" i="1" s="1"/>
  <c r="AR3708" i="1" s="1"/>
  <c r="AO3710" i="1"/>
  <c r="AS3708" i="1"/>
  <c r="AP3710" i="1" l="1"/>
  <c r="AQ3709" i="1" s="1"/>
  <c r="AR3709" i="1" s="1"/>
  <c r="AO3711" i="1"/>
  <c r="AS3709" i="1"/>
  <c r="AP3711" i="1" l="1"/>
  <c r="AQ3710" i="1" s="1"/>
  <c r="AR3710" i="1" s="1"/>
  <c r="AO3712" i="1"/>
  <c r="AS3710" i="1"/>
  <c r="AP3712" i="1" l="1"/>
  <c r="AQ3711" i="1" s="1"/>
  <c r="AR3711" i="1" s="1"/>
  <c r="AO3713" i="1"/>
  <c r="AS3711" i="1"/>
  <c r="AP3713" i="1" l="1"/>
  <c r="AQ3712" i="1" s="1"/>
  <c r="AR3712" i="1" s="1"/>
  <c r="AO3714" i="1"/>
  <c r="AS3712" i="1"/>
  <c r="AP3714" i="1" l="1"/>
  <c r="AQ3713" i="1" s="1"/>
  <c r="AR3713" i="1" s="1"/>
  <c r="AO3715" i="1"/>
  <c r="AS3713" i="1"/>
  <c r="AP3715" i="1" l="1"/>
  <c r="AQ3714" i="1" s="1"/>
  <c r="AR3714" i="1" s="1"/>
  <c r="AO3716" i="1"/>
  <c r="AS3714" i="1"/>
  <c r="AP3716" i="1" l="1"/>
  <c r="AQ3715" i="1" s="1"/>
  <c r="AR3715" i="1" s="1"/>
  <c r="AO3717" i="1"/>
  <c r="AS3715" i="1"/>
  <c r="AP3717" i="1" l="1"/>
  <c r="AQ3716" i="1" s="1"/>
  <c r="AR3716" i="1" s="1"/>
  <c r="AO3718" i="1"/>
  <c r="AS3716" i="1"/>
  <c r="AP3718" i="1" l="1"/>
  <c r="AQ3717" i="1" s="1"/>
  <c r="AR3717" i="1" s="1"/>
  <c r="AO3719" i="1"/>
  <c r="AS3717" i="1"/>
  <c r="AP3719" i="1" l="1"/>
  <c r="AQ3718" i="1" s="1"/>
  <c r="AR3718" i="1" s="1"/>
  <c r="AO3720" i="1"/>
  <c r="AS3718" i="1"/>
  <c r="AP3720" i="1" l="1"/>
  <c r="AQ3719" i="1" s="1"/>
  <c r="AR3719" i="1" s="1"/>
  <c r="AO3721" i="1"/>
  <c r="AS3719" i="1"/>
  <c r="AP3721" i="1" l="1"/>
  <c r="AQ3720" i="1" s="1"/>
  <c r="AR3720" i="1" s="1"/>
  <c r="AO3722" i="1"/>
  <c r="AS3720" i="1"/>
  <c r="AP3722" i="1" l="1"/>
  <c r="AQ3721" i="1" s="1"/>
  <c r="AR3721" i="1" s="1"/>
  <c r="AO3723" i="1"/>
  <c r="AS3721" i="1"/>
  <c r="AP3723" i="1" l="1"/>
  <c r="AQ3722" i="1" s="1"/>
  <c r="AR3722" i="1" s="1"/>
  <c r="AO3724" i="1"/>
  <c r="AS3722" i="1"/>
  <c r="AP3724" i="1" l="1"/>
  <c r="AQ3723" i="1" s="1"/>
  <c r="AR3723" i="1" s="1"/>
  <c r="AO3725" i="1"/>
  <c r="AS3723" i="1"/>
  <c r="AP3725" i="1" l="1"/>
  <c r="AQ3724" i="1" s="1"/>
  <c r="AR3724" i="1" s="1"/>
  <c r="AO3726" i="1"/>
  <c r="AS3724" i="1"/>
  <c r="AP3726" i="1" l="1"/>
  <c r="AQ3725" i="1" s="1"/>
  <c r="AR3725" i="1" s="1"/>
  <c r="AO3727" i="1"/>
  <c r="AS3725" i="1"/>
  <c r="AP3727" i="1" l="1"/>
  <c r="AQ3726" i="1" s="1"/>
  <c r="AR3726" i="1" s="1"/>
  <c r="AO3728" i="1"/>
  <c r="AS3726" i="1"/>
  <c r="AP3728" i="1" l="1"/>
  <c r="AQ3727" i="1" s="1"/>
  <c r="AR3727" i="1" s="1"/>
  <c r="AO3729" i="1"/>
  <c r="AS3727" i="1"/>
  <c r="AP3729" i="1" l="1"/>
  <c r="AQ3728" i="1" s="1"/>
  <c r="AR3728" i="1" s="1"/>
  <c r="AO3730" i="1"/>
  <c r="AS3728" i="1"/>
  <c r="AP3730" i="1" l="1"/>
  <c r="AQ3729" i="1" s="1"/>
  <c r="AR3729" i="1" s="1"/>
  <c r="AO3731" i="1"/>
  <c r="AS3729" i="1"/>
  <c r="AP3731" i="1" l="1"/>
  <c r="AQ3730" i="1" s="1"/>
  <c r="AR3730" i="1" s="1"/>
  <c r="AO3732" i="1"/>
  <c r="AS3730" i="1"/>
  <c r="AP3732" i="1" l="1"/>
  <c r="AQ3731" i="1" s="1"/>
  <c r="AR3731" i="1" s="1"/>
  <c r="AO3733" i="1"/>
  <c r="AS3731" i="1"/>
  <c r="AP3733" i="1" l="1"/>
  <c r="AQ3732" i="1" s="1"/>
  <c r="AR3732" i="1" s="1"/>
  <c r="AO3734" i="1"/>
  <c r="AS3732" i="1"/>
  <c r="AP3734" i="1" l="1"/>
  <c r="AQ3733" i="1" s="1"/>
  <c r="AR3733" i="1" s="1"/>
  <c r="AO3735" i="1"/>
  <c r="AS3733" i="1"/>
  <c r="AP3735" i="1" l="1"/>
  <c r="AQ3734" i="1" s="1"/>
  <c r="AR3734" i="1" s="1"/>
  <c r="AO3736" i="1"/>
  <c r="AS3734" i="1"/>
  <c r="AP3736" i="1" l="1"/>
  <c r="AQ3735" i="1" s="1"/>
  <c r="AR3735" i="1" s="1"/>
  <c r="AO3737" i="1"/>
  <c r="AS3735" i="1"/>
  <c r="AP3737" i="1" l="1"/>
  <c r="AQ3736" i="1" s="1"/>
  <c r="AR3736" i="1" s="1"/>
  <c r="AO3738" i="1"/>
  <c r="AS3736" i="1"/>
  <c r="AP3738" i="1" l="1"/>
  <c r="AQ3737" i="1" s="1"/>
  <c r="AR3737" i="1" s="1"/>
  <c r="AO3739" i="1"/>
  <c r="AS3737" i="1"/>
  <c r="AP3739" i="1" l="1"/>
  <c r="AQ3738" i="1" s="1"/>
  <c r="AR3738" i="1" s="1"/>
  <c r="AO3740" i="1"/>
  <c r="AS3738" i="1"/>
  <c r="AP3740" i="1" l="1"/>
  <c r="AO3741" i="1"/>
  <c r="AS3739" i="1"/>
  <c r="AQ3739" i="1"/>
  <c r="AR3739" i="1"/>
  <c r="AO3742" i="1" l="1"/>
  <c r="AP3741" i="1"/>
  <c r="AQ3740" i="1" s="1"/>
  <c r="AR3740" i="1" s="1"/>
  <c r="AS3740" i="1"/>
  <c r="AS3741" i="1" l="1"/>
  <c r="AP3742" i="1"/>
  <c r="AO3743" i="1"/>
  <c r="AP3743" i="1" l="1"/>
  <c r="AQ3742" i="1" s="1"/>
  <c r="AR3742" i="1" s="1"/>
  <c r="AO3744" i="1"/>
  <c r="AS3742" i="1"/>
  <c r="AQ3741" i="1"/>
  <c r="AR3741" i="1" s="1"/>
  <c r="AP3744" i="1" l="1"/>
  <c r="AQ3743" i="1" s="1"/>
  <c r="AR3743" i="1" s="1"/>
  <c r="AO3745" i="1"/>
  <c r="AS3743" i="1"/>
  <c r="AP3745" i="1" l="1"/>
  <c r="AQ3744" i="1" s="1"/>
  <c r="AR3744" i="1" s="1"/>
  <c r="AO3746" i="1"/>
  <c r="AS3744" i="1"/>
  <c r="AP3746" i="1" l="1"/>
  <c r="AQ3745" i="1" s="1"/>
  <c r="AR3745" i="1" s="1"/>
  <c r="AO3747" i="1"/>
  <c r="AS3745" i="1"/>
  <c r="AP3747" i="1" l="1"/>
  <c r="AQ3746" i="1" s="1"/>
  <c r="AR3746" i="1" s="1"/>
  <c r="AO3748" i="1"/>
  <c r="AS3746" i="1"/>
  <c r="AP3748" i="1" l="1"/>
  <c r="AQ3747" i="1" s="1"/>
  <c r="AR3747" i="1" s="1"/>
  <c r="AO3749" i="1"/>
  <c r="AS3747" i="1"/>
  <c r="AP3749" i="1" l="1"/>
  <c r="AQ3748" i="1" s="1"/>
  <c r="AR3748" i="1" s="1"/>
  <c r="AO3750" i="1"/>
  <c r="AS3748" i="1"/>
  <c r="AP3750" i="1" l="1"/>
  <c r="AQ3749" i="1" s="1"/>
  <c r="AR3749" i="1" s="1"/>
  <c r="AO3751" i="1"/>
  <c r="AS3749" i="1"/>
  <c r="AP3751" i="1" l="1"/>
  <c r="AQ3750" i="1" s="1"/>
  <c r="AR3750" i="1" s="1"/>
  <c r="AO3752" i="1"/>
  <c r="AS3750" i="1"/>
  <c r="AP3752" i="1" l="1"/>
  <c r="AQ3751" i="1" s="1"/>
  <c r="AR3751" i="1" s="1"/>
  <c r="AO3753" i="1"/>
  <c r="AS3751" i="1"/>
  <c r="AP3753" i="1" l="1"/>
  <c r="AQ3752" i="1" s="1"/>
  <c r="AR3752" i="1" s="1"/>
  <c r="AO3754" i="1"/>
  <c r="AS3752" i="1"/>
  <c r="AP3754" i="1" l="1"/>
  <c r="AQ3753" i="1" s="1"/>
  <c r="AR3753" i="1" s="1"/>
  <c r="AO3755" i="1"/>
  <c r="AS3753" i="1"/>
  <c r="AP3755" i="1" l="1"/>
  <c r="AQ3754" i="1" s="1"/>
  <c r="AR3754" i="1" s="1"/>
  <c r="AO3756" i="1"/>
  <c r="AS3754" i="1"/>
  <c r="AP3756" i="1" l="1"/>
  <c r="AQ3755" i="1" s="1"/>
  <c r="AR3755" i="1" s="1"/>
  <c r="AO3757" i="1"/>
  <c r="AS3755" i="1"/>
  <c r="AP3757" i="1" l="1"/>
  <c r="AO3758" i="1"/>
  <c r="AS3756" i="1"/>
  <c r="AQ3756" i="1"/>
  <c r="AR3756" i="1" s="1"/>
  <c r="AP3758" i="1" l="1"/>
  <c r="AQ3757" i="1" s="1"/>
  <c r="AR3757" i="1" s="1"/>
  <c r="AO3759" i="1"/>
  <c r="AS3757" i="1"/>
  <c r="AP3759" i="1" l="1"/>
  <c r="AQ3758" i="1" s="1"/>
  <c r="AR3758" i="1" s="1"/>
  <c r="AO3760" i="1"/>
  <c r="AS3758" i="1"/>
  <c r="AP3760" i="1" l="1"/>
  <c r="AQ3759" i="1" s="1"/>
  <c r="AR3759" i="1" s="1"/>
  <c r="AO3761" i="1"/>
  <c r="AS3759" i="1"/>
  <c r="AP3761" i="1" l="1"/>
  <c r="AQ3760" i="1" s="1"/>
  <c r="AR3760" i="1" s="1"/>
  <c r="AO3762" i="1"/>
  <c r="AS3760" i="1"/>
  <c r="AP3762" i="1" l="1"/>
  <c r="AQ3761" i="1" s="1"/>
  <c r="AR3761" i="1" s="1"/>
  <c r="AO3763" i="1"/>
  <c r="AS3761" i="1"/>
  <c r="AP3763" i="1" l="1"/>
  <c r="AQ3762" i="1" s="1"/>
  <c r="AR3762" i="1" s="1"/>
  <c r="AO3764" i="1"/>
  <c r="AS3762" i="1"/>
  <c r="AP3764" i="1" l="1"/>
  <c r="AQ3763" i="1" s="1"/>
  <c r="AR3763" i="1" s="1"/>
  <c r="AO3765" i="1"/>
  <c r="AS3763" i="1"/>
  <c r="AP3765" i="1" l="1"/>
  <c r="AQ3764" i="1" s="1"/>
  <c r="AR3764" i="1" s="1"/>
  <c r="AO3766" i="1"/>
  <c r="AS3764" i="1"/>
  <c r="AP3766" i="1" l="1"/>
  <c r="AQ3765" i="1" s="1"/>
  <c r="AR3765" i="1" s="1"/>
  <c r="AO3767" i="1"/>
  <c r="AS3765" i="1"/>
  <c r="AP3767" i="1" l="1"/>
  <c r="AQ3766" i="1" s="1"/>
  <c r="AR3766" i="1" s="1"/>
  <c r="AO3768" i="1"/>
  <c r="AS3766" i="1"/>
  <c r="AP3768" i="1" l="1"/>
  <c r="AQ3767" i="1" s="1"/>
  <c r="AR3767" i="1" s="1"/>
  <c r="AO3769" i="1"/>
  <c r="AS3767" i="1"/>
  <c r="AP3769" i="1" l="1"/>
  <c r="AQ3768" i="1" s="1"/>
  <c r="AR3768" i="1" s="1"/>
  <c r="AO3770" i="1"/>
  <c r="AS3768" i="1"/>
  <c r="AP3770" i="1" l="1"/>
  <c r="AQ3769" i="1" s="1"/>
  <c r="AR3769" i="1" s="1"/>
  <c r="AO3771" i="1"/>
  <c r="AS3769" i="1"/>
  <c r="AP3771" i="1" l="1"/>
  <c r="AQ3770" i="1" s="1"/>
  <c r="AR3770" i="1" s="1"/>
  <c r="AO3772" i="1"/>
  <c r="AS3770" i="1"/>
  <c r="AP3772" i="1" l="1"/>
  <c r="AQ3771" i="1" s="1"/>
  <c r="AR3771" i="1" s="1"/>
  <c r="AO3773" i="1"/>
  <c r="AS3771" i="1"/>
  <c r="AP3773" i="1" l="1"/>
  <c r="AQ3772" i="1" s="1"/>
  <c r="AR3772" i="1" s="1"/>
  <c r="AO3774" i="1"/>
  <c r="AS3772" i="1"/>
  <c r="AP3774" i="1" l="1"/>
  <c r="AQ3773" i="1" s="1"/>
  <c r="AR3773" i="1" s="1"/>
  <c r="AO3775" i="1"/>
  <c r="AS3773" i="1"/>
  <c r="AP3775" i="1" l="1"/>
  <c r="AQ3774" i="1" s="1"/>
  <c r="AR3774" i="1" s="1"/>
  <c r="AO3776" i="1"/>
  <c r="AS3774" i="1"/>
  <c r="AP3776" i="1" l="1"/>
  <c r="AQ3775" i="1" s="1"/>
  <c r="AR3775" i="1" s="1"/>
  <c r="AO3777" i="1"/>
  <c r="AS3775" i="1"/>
  <c r="AP3777" i="1" l="1"/>
  <c r="AQ3776" i="1" s="1"/>
  <c r="AR3776" i="1" s="1"/>
  <c r="AO3778" i="1"/>
  <c r="AS3776" i="1"/>
  <c r="AP3778" i="1" l="1"/>
  <c r="AQ3777" i="1" s="1"/>
  <c r="AR3777" i="1" s="1"/>
  <c r="AO3779" i="1"/>
  <c r="AS3777" i="1"/>
  <c r="AP3779" i="1" l="1"/>
  <c r="AQ3778" i="1" s="1"/>
  <c r="AR3778" i="1" s="1"/>
  <c r="AO3780" i="1"/>
  <c r="AS3778" i="1"/>
  <c r="AP3780" i="1" l="1"/>
  <c r="AQ3779" i="1" s="1"/>
  <c r="AR3779" i="1" s="1"/>
  <c r="AO3781" i="1"/>
  <c r="AS3779" i="1"/>
  <c r="AP3781" i="1" l="1"/>
  <c r="AQ3780" i="1" s="1"/>
  <c r="AR3780" i="1" s="1"/>
  <c r="AO3782" i="1"/>
  <c r="AS3780" i="1"/>
  <c r="AP3782" i="1" l="1"/>
  <c r="AQ3781" i="1" s="1"/>
  <c r="AR3781" i="1" s="1"/>
  <c r="AO3783" i="1"/>
  <c r="AS3781" i="1"/>
  <c r="AP3783" i="1" l="1"/>
  <c r="AQ3782" i="1" s="1"/>
  <c r="AR3782" i="1" s="1"/>
  <c r="AO3784" i="1"/>
  <c r="AS3782" i="1"/>
  <c r="AP3784" i="1" l="1"/>
  <c r="AQ3783" i="1" s="1"/>
  <c r="AR3783" i="1" s="1"/>
  <c r="AO3785" i="1"/>
  <c r="AS3783" i="1"/>
  <c r="AP3785" i="1" l="1"/>
  <c r="AQ3784" i="1" s="1"/>
  <c r="AR3784" i="1" s="1"/>
  <c r="AO3786" i="1"/>
  <c r="AS3784" i="1"/>
  <c r="AP3786" i="1" l="1"/>
  <c r="AQ3785" i="1" s="1"/>
  <c r="AR3785" i="1" s="1"/>
  <c r="AO3787" i="1"/>
  <c r="AS3785" i="1"/>
  <c r="AP3787" i="1" l="1"/>
  <c r="AQ3786" i="1" s="1"/>
  <c r="AR3786" i="1" s="1"/>
  <c r="AO3788" i="1"/>
  <c r="AS3786" i="1"/>
  <c r="AP3788" i="1" l="1"/>
  <c r="AQ3787" i="1" s="1"/>
  <c r="AR3787" i="1" s="1"/>
  <c r="AO3789" i="1"/>
  <c r="AS3787" i="1"/>
  <c r="AP3789" i="1" l="1"/>
  <c r="AQ3788" i="1" s="1"/>
  <c r="AR3788" i="1" s="1"/>
  <c r="AO3790" i="1"/>
  <c r="AS3788" i="1"/>
  <c r="AP3790" i="1" l="1"/>
  <c r="AQ3789" i="1" s="1"/>
  <c r="AR3789" i="1" s="1"/>
  <c r="AO3791" i="1"/>
  <c r="AS3789" i="1"/>
  <c r="AP3791" i="1" l="1"/>
  <c r="AQ3790" i="1" s="1"/>
  <c r="AR3790" i="1" s="1"/>
  <c r="AO3792" i="1"/>
  <c r="AS3790" i="1"/>
  <c r="AP3792" i="1" l="1"/>
  <c r="AQ3791" i="1" s="1"/>
  <c r="AR3791" i="1" s="1"/>
  <c r="AO3793" i="1"/>
  <c r="AS3791" i="1"/>
  <c r="AP3793" i="1" l="1"/>
  <c r="AQ3792" i="1" s="1"/>
  <c r="AR3792" i="1" s="1"/>
  <c r="AO3794" i="1"/>
  <c r="AS3792" i="1"/>
  <c r="AP3794" i="1" l="1"/>
  <c r="AQ3793" i="1" s="1"/>
  <c r="AR3793" i="1" s="1"/>
  <c r="AO3795" i="1"/>
  <c r="AS3793" i="1"/>
  <c r="AP3795" i="1" l="1"/>
  <c r="AQ3794" i="1" s="1"/>
  <c r="AR3794" i="1" s="1"/>
  <c r="AO3796" i="1"/>
  <c r="AS3794" i="1"/>
  <c r="AP3796" i="1" l="1"/>
  <c r="AQ3795" i="1" s="1"/>
  <c r="AR3795" i="1" s="1"/>
  <c r="AO3797" i="1"/>
  <c r="AS3795" i="1"/>
  <c r="AP3797" i="1" l="1"/>
  <c r="AQ3796" i="1" s="1"/>
  <c r="AR3796" i="1" s="1"/>
  <c r="AO3798" i="1"/>
  <c r="AS3796" i="1"/>
  <c r="AP3798" i="1" l="1"/>
  <c r="AQ3797" i="1" s="1"/>
  <c r="AR3797" i="1" s="1"/>
  <c r="AO3799" i="1"/>
  <c r="AS3797" i="1"/>
  <c r="AP3799" i="1" l="1"/>
  <c r="AQ3798" i="1" s="1"/>
  <c r="AR3798" i="1" s="1"/>
  <c r="AO3800" i="1"/>
  <c r="AS3798" i="1"/>
  <c r="AP3800" i="1" l="1"/>
  <c r="AQ3799" i="1" s="1"/>
  <c r="AR3799" i="1" s="1"/>
  <c r="AO3801" i="1"/>
  <c r="AS3799" i="1"/>
  <c r="AP3801" i="1" l="1"/>
  <c r="AQ3800" i="1" s="1"/>
  <c r="AR3800" i="1" s="1"/>
  <c r="AO3802" i="1"/>
  <c r="AS3800" i="1"/>
  <c r="AP3802" i="1" l="1"/>
  <c r="AQ3801" i="1" s="1"/>
  <c r="AR3801" i="1" s="1"/>
  <c r="AO3803" i="1"/>
  <c r="AS3801" i="1"/>
  <c r="AP3803" i="1" l="1"/>
  <c r="AQ3802" i="1" s="1"/>
  <c r="AR3802" i="1" s="1"/>
  <c r="AO3804" i="1"/>
  <c r="AS3802" i="1"/>
  <c r="AP3804" i="1" l="1"/>
  <c r="AQ3803" i="1" s="1"/>
  <c r="AR3803" i="1" s="1"/>
  <c r="AO3805" i="1"/>
  <c r="AS3803" i="1"/>
  <c r="AP3805" i="1" l="1"/>
  <c r="AQ3804" i="1" s="1"/>
  <c r="AR3804" i="1" s="1"/>
  <c r="AO3806" i="1"/>
  <c r="AS3804" i="1"/>
  <c r="AP3806" i="1" l="1"/>
  <c r="AQ3805" i="1" s="1"/>
  <c r="AR3805" i="1" s="1"/>
  <c r="AO3807" i="1"/>
  <c r="AS3805" i="1"/>
  <c r="AP3807" i="1" l="1"/>
  <c r="AQ3806" i="1" s="1"/>
  <c r="AR3806" i="1" s="1"/>
  <c r="AO3808" i="1"/>
  <c r="AS3806" i="1"/>
  <c r="AP3808" i="1" l="1"/>
  <c r="AQ3807" i="1" s="1"/>
  <c r="AR3807" i="1" s="1"/>
  <c r="AO3809" i="1"/>
  <c r="AS3807" i="1"/>
  <c r="AP3809" i="1" l="1"/>
  <c r="AQ3808" i="1" s="1"/>
  <c r="AR3808" i="1" s="1"/>
  <c r="AO3810" i="1"/>
  <c r="AS3808" i="1"/>
  <c r="AP3810" i="1" l="1"/>
  <c r="AQ3809" i="1" s="1"/>
  <c r="AR3809" i="1" s="1"/>
  <c r="AO3811" i="1"/>
  <c r="AS3809" i="1"/>
  <c r="AP3811" i="1" l="1"/>
  <c r="AQ3810" i="1" s="1"/>
  <c r="AR3810" i="1" s="1"/>
  <c r="AO3812" i="1"/>
  <c r="AS3810" i="1"/>
  <c r="AP3812" i="1" l="1"/>
  <c r="AQ3811" i="1" s="1"/>
  <c r="AR3811" i="1" s="1"/>
  <c r="AO3813" i="1"/>
  <c r="AS3811" i="1"/>
  <c r="AP3813" i="1" l="1"/>
  <c r="AQ3812" i="1" s="1"/>
  <c r="AR3812" i="1" s="1"/>
  <c r="AO3814" i="1"/>
  <c r="AS3812" i="1"/>
  <c r="AP3814" i="1" l="1"/>
  <c r="AQ3813" i="1" s="1"/>
  <c r="AR3813" i="1" s="1"/>
  <c r="AO3815" i="1"/>
  <c r="AS3813" i="1"/>
  <c r="AP3815" i="1" l="1"/>
  <c r="AQ3814" i="1" s="1"/>
  <c r="AR3814" i="1" s="1"/>
  <c r="AO3816" i="1"/>
  <c r="AS3814" i="1"/>
  <c r="AP3816" i="1" l="1"/>
  <c r="AQ3815" i="1" s="1"/>
  <c r="AR3815" i="1" s="1"/>
  <c r="AO3817" i="1"/>
  <c r="AS3815" i="1"/>
  <c r="AP3817" i="1" l="1"/>
  <c r="AQ3816" i="1" s="1"/>
  <c r="AR3816" i="1" s="1"/>
  <c r="AO3818" i="1"/>
  <c r="AS3816" i="1"/>
  <c r="AP3818" i="1" l="1"/>
  <c r="AQ3817" i="1" s="1"/>
  <c r="AR3817" i="1" s="1"/>
  <c r="AO3819" i="1"/>
  <c r="AS3817" i="1"/>
  <c r="AP3819" i="1" l="1"/>
  <c r="AQ3818" i="1" s="1"/>
  <c r="AO3820" i="1"/>
  <c r="AS3818" i="1"/>
  <c r="AR3818" i="1"/>
  <c r="AP3820" i="1" l="1"/>
  <c r="AQ3819" i="1" s="1"/>
  <c r="AR3819" i="1" s="1"/>
  <c r="AO3821" i="1"/>
  <c r="AS3819" i="1"/>
  <c r="AP3821" i="1" l="1"/>
  <c r="AQ3820" i="1" s="1"/>
  <c r="AR3820" i="1" s="1"/>
  <c r="AO3822" i="1"/>
  <c r="AS3820" i="1"/>
  <c r="AP3822" i="1" l="1"/>
  <c r="AQ3821" i="1" s="1"/>
  <c r="AR3821" i="1" s="1"/>
  <c r="AO3823" i="1"/>
  <c r="AS3821" i="1"/>
  <c r="AP3823" i="1" l="1"/>
  <c r="AQ3822" i="1" s="1"/>
  <c r="AR3822" i="1" s="1"/>
  <c r="AO3824" i="1"/>
  <c r="AS3822" i="1"/>
  <c r="AP3824" i="1" l="1"/>
  <c r="AQ3823" i="1" s="1"/>
  <c r="AR3823" i="1" s="1"/>
  <c r="AO3825" i="1"/>
  <c r="AS3823" i="1"/>
  <c r="AP3825" i="1" l="1"/>
  <c r="AQ3824" i="1" s="1"/>
  <c r="AR3824" i="1" s="1"/>
  <c r="AO3826" i="1"/>
  <c r="AS3824" i="1"/>
  <c r="AP3826" i="1" l="1"/>
  <c r="AQ3825" i="1" s="1"/>
  <c r="AR3825" i="1" s="1"/>
  <c r="AO3827" i="1"/>
  <c r="AS3825" i="1"/>
  <c r="AP3827" i="1" l="1"/>
  <c r="AQ3826" i="1" s="1"/>
  <c r="AR3826" i="1" s="1"/>
  <c r="AO3828" i="1"/>
  <c r="AS3826" i="1"/>
  <c r="AP3828" i="1" l="1"/>
  <c r="AQ3827" i="1" s="1"/>
  <c r="AR3827" i="1" s="1"/>
  <c r="AO3829" i="1"/>
  <c r="AS3827" i="1"/>
  <c r="AP3829" i="1" l="1"/>
  <c r="AO3830" i="1"/>
  <c r="AS3828" i="1"/>
  <c r="AQ3828" i="1"/>
  <c r="AR3828" i="1" s="1"/>
  <c r="AP3830" i="1" l="1"/>
  <c r="AQ3829" i="1" s="1"/>
  <c r="AR3829" i="1" s="1"/>
  <c r="AO3831" i="1"/>
  <c r="AS3829" i="1"/>
  <c r="AP3831" i="1" l="1"/>
  <c r="AQ3830" i="1" s="1"/>
  <c r="AR3830" i="1" s="1"/>
  <c r="AO3832" i="1"/>
  <c r="AS3830" i="1"/>
  <c r="AP3832" i="1" l="1"/>
  <c r="AQ3831" i="1" s="1"/>
  <c r="AR3831" i="1" s="1"/>
  <c r="AO3833" i="1"/>
  <c r="AS3831" i="1"/>
  <c r="AP3833" i="1" l="1"/>
  <c r="AQ3832" i="1" s="1"/>
  <c r="AR3832" i="1" s="1"/>
  <c r="AO3834" i="1"/>
  <c r="AS3832" i="1"/>
  <c r="AP3834" i="1" l="1"/>
  <c r="AQ3833" i="1" s="1"/>
  <c r="AR3833" i="1" s="1"/>
  <c r="AO3835" i="1"/>
  <c r="AS3833" i="1"/>
  <c r="AP3835" i="1" l="1"/>
  <c r="AQ3834" i="1" s="1"/>
  <c r="AR3834" i="1" s="1"/>
  <c r="AO3836" i="1"/>
  <c r="AS3834" i="1"/>
  <c r="AP3836" i="1" l="1"/>
  <c r="AQ3835" i="1" s="1"/>
  <c r="AR3835" i="1" s="1"/>
  <c r="AO3837" i="1"/>
  <c r="AS3835" i="1"/>
  <c r="AP3837" i="1" l="1"/>
  <c r="AQ3836" i="1" s="1"/>
  <c r="AR3836" i="1" s="1"/>
  <c r="AO3838" i="1"/>
  <c r="AS3836" i="1"/>
  <c r="AP3838" i="1" l="1"/>
  <c r="AQ3837" i="1" s="1"/>
  <c r="AR3837" i="1" s="1"/>
  <c r="AO3839" i="1"/>
  <c r="AS3837" i="1"/>
  <c r="AP3839" i="1" l="1"/>
  <c r="AQ3838" i="1" s="1"/>
  <c r="AR3838" i="1" s="1"/>
  <c r="AO3840" i="1"/>
  <c r="AS3838" i="1"/>
  <c r="AP3840" i="1" l="1"/>
  <c r="AQ3839" i="1" s="1"/>
  <c r="AR3839" i="1" s="1"/>
  <c r="AO3841" i="1"/>
  <c r="AS3839" i="1"/>
  <c r="AP3841" i="1" l="1"/>
  <c r="AQ3840" i="1" s="1"/>
  <c r="AR3840" i="1" s="1"/>
  <c r="AO3842" i="1"/>
  <c r="AS3840" i="1"/>
  <c r="AP3842" i="1" l="1"/>
  <c r="AQ3841" i="1" s="1"/>
  <c r="AR3841" i="1" s="1"/>
  <c r="AO3843" i="1"/>
  <c r="AS3841" i="1"/>
  <c r="AP3843" i="1" l="1"/>
  <c r="AQ3842" i="1" s="1"/>
  <c r="AR3842" i="1" s="1"/>
  <c r="AO3844" i="1"/>
  <c r="AS3842" i="1"/>
  <c r="AP3844" i="1" l="1"/>
  <c r="AQ3843" i="1" s="1"/>
  <c r="AR3843" i="1" s="1"/>
  <c r="AO3845" i="1"/>
  <c r="AS3843" i="1"/>
  <c r="AP3845" i="1" l="1"/>
  <c r="AQ3844" i="1" s="1"/>
  <c r="AR3844" i="1" s="1"/>
  <c r="AO3846" i="1"/>
  <c r="AS3844" i="1"/>
  <c r="AP3846" i="1" l="1"/>
  <c r="AQ3845" i="1" s="1"/>
  <c r="AR3845" i="1" s="1"/>
  <c r="AO3847" i="1"/>
  <c r="AS3845" i="1"/>
  <c r="AP3847" i="1" l="1"/>
  <c r="AQ3846" i="1" s="1"/>
  <c r="AR3846" i="1" s="1"/>
  <c r="AO3848" i="1"/>
  <c r="AS3846" i="1"/>
  <c r="AP3848" i="1" l="1"/>
  <c r="AQ3847" i="1" s="1"/>
  <c r="AR3847" i="1" s="1"/>
  <c r="AO3849" i="1"/>
  <c r="AS3847" i="1"/>
  <c r="AP3849" i="1" l="1"/>
  <c r="AQ3848" i="1" s="1"/>
  <c r="AR3848" i="1" s="1"/>
  <c r="AO3850" i="1"/>
  <c r="AS3848" i="1"/>
  <c r="AP3850" i="1" l="1"/>
  <c r="AQ3849" i="1" s="1"/>
  <c r="AR3849" i="1" s="1"/>
  <c r="AO3851" i="1"/>
  <c r="AS3849" i="1"/>
  <c r="AP3851" i="1" l="1"/>
  <c r="AQ3850" i="1" s="1"/>
  <c r="AR3850" i="1" s="1"/>
  <c r="AO3852" i="1"/>
  <c r="AS3850" i="1"/>
  <c r="AP3852" i="1" l="1"/>
  <c r="AQ3851" i="1" s="1"/>
  <c r="AR3851" i="1" s="1"/>
  <c r="AO3853" i="1"/>
  <c r="AS3851" i="1"/>
  <c r="AP3853" i="1" l="1"/>
  <c r="AQ3852" i="1" s="1"/>
  <c r="AR3852" i="1" s="1"/>
  <c r="AO3854" i="1"/>
  <c r="AS3852" i="1"/>
  <c r="AP3854" i="1" l="1"/>
  <c r="AQ3853" i="1" s="1"/>
  <c r="AR3853" i="1" s="1"/>
  <c r="AO3855" i="1"/>
  <c r="AS3853" i="1"/>
  <c r="AP3855" i="1" l="1"/>
  <c r="AQ3854" i="1" s="1"/>
  <c r="AR3854" i="1" s="1"/>
  <c r="AO3856" i="1"/>
  <c r="AS3854" i="1"/>
  <c r="AP3856" i="1" l="1"/>
  <c r="AQ3855" i="1" s="1"/>
  <c r="AR3855" i="1" s="1"/>
  <c r="AO3857" i="1"/>
  <c r="AS3855" i="1"/>
  <c r="AP3857" i="1" l="1"/>
  <c r="AQ3856" i="1" s="1"/>
  <c r="AR3856" i="1" s="1"/>
  <c r="AO3858" i="1"/>
  <c r="AS3856" i="1"/>
  <c r="AP3858" i="1" l="1"/>
  <c r="AQ3857" i="1" s="1"/>
  <c r="AR3857" i="1" s="1"/>
  <c r="AO3859" i="1"/>
  <c r="AS3857" i="1"/>
  <c r="AP3859" i="1" l="1"/>
  <c r="AQ3858" i="1" s="1"/>
  <c r="AR3858" i="1" s="1"/>
  <c r="AO3860" i="1"/>
  <c r="AS3858" i="1"/>
  <c r="AP3860" i="1" l="1"/>
  <c r="AQ3859" i="1" s="1"/>
  <c r="AR3859" i="1" s="1"/>
  <c r="AO3861" i="1"/>
  <c r="AS3859" i="1"/>
  <c r="AP3861" i="1" l="1"/>
  <c r="AQ3860" i="1" s="1"/>
  <c r="AR3860" i="1" s="1"/>
  <c r="AO3862" i="1"/>
  <c r="AS3860" i="1"/>
  <c r="AP3862" i="1" l="1"/>
  <c r="AQ3861" i="1" s="1"/>
  <c r="AR3861" i="1" s="1"/>
  <c r="AO3863" i="1"/>
  <c r="AS3861" i="1"/>
  <c r="AP3863" i="1" l="1"/>
  <c r="AO3864" i="1"/>
  <c r="AS3862" i="1"/>
  <c r="AQ3862" i="1"/>
  <c r="AR3862" i="1" s="1"/>
  <c r="AP3864" i="1" l="1"/>
  <c r="AQ3863" i="1" s="1"/>
  <c r="AR3863" i="1" s="1"/>
  <c r="AO3865" i="1"/>
  <c r="AS3863" i="1"/>
  <c r="AP3865" i="1" l="1"/>
  <c r="AQ3864" i="1" s="1"/>
  <c r="AR3864" i="1" s="1"/>
  <c r="AO3866" i="1"/>
  <c r="AS3864" i="1"/>
  <c r="AP3866" i="1" l="1"/>
  <c r="AQ3865" i="1" s="1"/>
  <c r="AR3865" i="1" s="1"/>
  <c r="AO3867" i="1"/>
  <c r="AS3865" i="1"/>
  <c r="AP3867" i="1" l="1"/>
  <c r="AQ3866" i="1" s="1"/>
  <c r="AR3866" i="1" s="1"/>
  <c r="AO3868" i="1"/>
  <c r="AS3866" i="1"/>
  <c r="AP3868" i="1" l="1"/>
  <c r="AQ3867" i="1" s="1"/>
  <c r="AR3867" i="1" s="1"/>
  <c r="AO3869" i="1"/>
  <c r="AS3867" i="1"/>
  <c r="AP3869" i="1" l="1"/>
  <c r="AQ3868" i="1" s="1"/>
  <c r="AR3868" i="1" s="1"/>
  <c r="AO3870" i="1"/>
  <c r="AS3868" i="1"/>
  <c r="AP3870" i="1" l="1"/>
  <c r="AQ3869" i="1" s="1"/>
  <c r="AR3869" i="1" s="1"/>
  <c r="AO3871" i="1"/>
  <c r="AS3869" i="1"/>
  <c r="AP3871" i="1" l="1"/>
  <c r="AQ3870" i="1" s="1"/>
  <c r="AR3870" i="1" s="1"/>
  <c r="AO3872" i="1"/>
  <c r="AS3870" i="1"/>
  <c r="AP3872" i="1" l="1"/>
  <c r="AQ3871" i="1" s="1"/>
  <c r="AR3871" i="1" s="1"/>
  <c r="AO3873" i="1"/>
  <c r="AS3871" i="1"/>
  <c r="AP3873" i="1" l="1"/>
  <c r="AQ3872" i="1" s="1"/>
  <c r="AR3872" i="1" s="1"/>
  <c r="AO3874" i="1"/>
  <c r="AS3872" i="1"/>
  <c r="AP3874" i="1" l="1"/>
  <c r="AQ3873" i="1" s="1"/>
  <c r="AR3873" i="1" s="1"/>
  <c r="AO3875" i="1"/>
  <c r="AS3873" i="1"/>
  <c r="AP3875" i="1" l="1"/>
  <c r="AQ3874" i="1" s="1"/>
  <c r="AR3874" i="1" s="1"/>
  <c r="AO3876" i="1"/>
  <c r="AS3874" i="1"/>
  <c r="AP3876" i="1" l="1"/>
  <c r="AQ3875" i="1" s="1"/>
  <c r="AR3875" i="1" s="1"/>
  <c r="AO3877" i="1"/>
  <c r="AS3875" i="1"/>
  <c r="AP3877" i="1" l="1"/>
  <c r="AQ3876" i="1" s="1"/>
  <c r="AR3876" i="1" s="1"/>
  <c r="AO3878" i="1"/>
  <c r="AS3876" i="1"/>
  <c r="AP3878" i="1" l="1"/>
  <c r="AQ3877" i="1" s="1"/>
  <c r="AR3877" i="1" s="1"/>
  <c r="AO3879" i="1"/>
  <c r="AS3877" i="1"/>
  <c r="AP3879" i="1" l="1"/>
  <c r="AQ3878" i="1" s="1"/>
  <c r="AR3878" i="1" s="1"/>
  <c r="AO3880" i="1"/>
  <c r="AS3878" i="1"/>
  <c r="AP3880" i="1" l="1"/>
  <c r="AQ3879" i="1" s="1"/>
  <c r="AR3879" i="1" s="1"/>
  <c r="AO3881" i="1"/>
  <c r="AS3879" i="1"/>
  <c r="AP3881" i="1" l="1"/>
  <c r="AQ3880" i="1" s="1"/>
  <c r="AR3880" i="1" s="1"/>
  <c r="AO3882" i="1"/>
  <c r="AS3880" i="1"/>
  <c r="AP3882" i="1" l="1"/>
  <c r="AQ3881" i="1" s="1"/>
  <c r="AR3881" i="1" s="1"/>
  <c r="AO3883" i="1"/>
  <c r="AS3881" i="1"/>
  <c r="AP3883" i="1" l="1"/>
  <c r="AQ3882" i="1" s="1"/>
  <c r="AR3882" i="1" s="1"/>
  <c r="AO3884" i="1"/>
  <c r="AS3882" i="1"/>
  <c r="AP3884" i="1" l="1"/>
  <c r="AO3885" i="1"/>
  <c r="AS3883" i="1"/>
  <c r="AQ3883" i="1"/>
  <c r="AR3883" i="1" s="1"/>
  <c r="AP3885" i="1" l="1"/>
  <c r="AQ3884" i="1" s="1"/>
  <c r="AR3884" i="1" s="1"/>
  <c r="AO3886" i="1"/>
  <c r="AS3884" i="1"/>
  <c r="AP3886" i="1" l="1"/>
  <c r="AQ3885" i="1" s="1"/>
  <c r="AR3885" i="1" s="1"/>
  <c r="AO3887" i="1"/>
  <c r="AS3885" i="1"/>
  <c r="AP3887" i="1" l="1"/>
  <c r="AQ3886" i="1" s="1"/>
  <c r="AR3886" i="1" s="1"/>
  <c r="AO3888" i="1"/>
  <c r="AS3886" i="1"/>
  <c r="AP3888" i="1" l="1"/>
  <c r="AQ3887" i="1" s="1"/>
  <c r="AR3887" i="1" s="1"/>
  <c r="AO3889" i="1"/>
  <c r="AS3887" i="1"/>
  <c r="AP3889" i="1" l="1"/>
  <c r="AQ3888" i="1" s="1"/>
  <c r="AR3888" i="1" s="1"/>
  <c r="AO3890" i="1"/>
  <c r="AS3888" i="1"/>
  <c r="AP3890" i="1" l="1"/>
  <c r="AQ3889" i="1" s="1"/>
  <c r="AR3889" i="1" s="1"/>
  <c r="AO3891" i="1"/>
  <c r="AS3889" i="1"/>
  <c r="AP3891" i="1" l="1"/>
  <c r="AQ3890" i="1" s="1"/>
  <c r="AR3890" i="1" s="1"/>
  <c r="AO3892" i="1"/>
  <c r="AS3890" i="1"/>
  <c r="AP3892" i="1" l="1"/>
  <c r="AQ3891" i="1" s="1"/>
  <c r="AR3891" i="1" s="1"/>
  <c r="AO3893" i="1"/>
  <c r="AS3891" i="1"/>
  <c r="AP3893" i="1" l="1"/>
  <c r="AQ3892" i="1" s="1"/>
  <c r="AR3892" i="1" s="1"/>
  <c r="AO3894" i="1"/>
  <c r="AS3892" i="1"/>
  <c r="AP3894" i="1" l="1"/>
  <c r="AQ3893" i="1" s="1"/>
  <c r="AR3893" i="1" s="1"/>
  <c r="AO3895" i="1"/>
  <c r="AS3893" i="1"/>
  <c r="AP3895" i="1" l="1"/>
  <c r="AQ3894" i="1" s="1"/>
  <c r="AR3894" i="1" s="1"/>
  <c r="AO3896" i="1"/>
  <c r="AS3894" i="1"/>
  <c r="AP3896" i="1" l="1"/>
  <c r="AQ3895" i="1" s="1"/>
  <c r="AR3895" i="1" s="1"/>
  <c r="AO3897" i="1"/>
  <c r="AS3895" i="1"/>
  <c r="AP3897" i="1" l="1"/>
  <c r="AQ3896" i="1" s="1"/>
  <c r="AR3896" i="1" s="1"/>
  <c r="AO3898" i="1"/>
  <c r="AS3896" i="1"/>
  <c r="AP3898" i="1" l="1"/>
  <c r="AQ3897" i="1" s="1"/>
  <c r="AR3897" i="1" s="1"/>
  <c r="AO3899" i="1"/>
  <c r="AS3897" i="1"/>
  <c r="AP3899" i="1" l="1"/>
  <c r="AQ3898" i="1" s="1"/>
  <c r="AR3898" i="1" s="1"/>
  <c r="AO3900" i="1"/>
  <c r="AS3898" i="1"/>
  <c r="AP3900" i="1" l="1"/>
  <c r="AQ3899" i="1" s="1"/>
  <c r="AR3899" i="1" s="1"/>
  <c r="AO3901" i="1"/>
  <c r="AS3899" i="1"/>
  <c r="AP3901" i="1" l="1"/>
  <c r="AQ3900" i="1" s="1"/>
  <c r="AR3900" i="1" s="1"/>
  <c r="AO3902" i="1"/>
  <c r="AS3900" i="1"/>
  <c r="AP3902" i="1" l="1"/>
  <c r="AQ3901" i="1" s="1"/>
  <c r="AR3901" i="1" s="1"/>
  <c r="AO3903" i="1"/>
  <c r="AS3901" i="1"/>
  <c r="AP3903" i="1" l="1"/>
  <c r="AQ3902" i="1" s="1"/>
  <c r="AR3902" i="1" s="1"/>
  <c r="AO3904" i="1"/>
  <c r="AS3902" i="1"/>
  <c r="AP3904" i="1" l="1"/>
  <c r="AQ3903" i="1" s="1"/>
  <c r="AR3903" i="1" s="1"/>
  <c r="AO3905" i="1"/>
  <c r="AS3903" i="1"/>
  <c r="AP3905" i="1" l="1"/>
  <c r="AQ3904" i="1" s="1"/>
  <c r="AO3906" i="1"/>
  <c r="AS3904" i="1"/>
  <c r="AR3904" i="1"/>
  <c r="AP3906" i="1" l="1"/>
  <c r="AQ3905" i="1" s="1"/>
  <c r="AR3905" i="1" s="1"/>
  <c r="AO3907" i="1"/>
  <c r="AS3905" i="1"/>
  <c r="AP3907" i="1" l="1"/>
  <c r="AQ3906" i="1" s="1"/>
  <c r="AR3906" i="1" s="1"/>
  <c r="AO3908" i="1"/>
  <c r="AS3906" i="1"/>
  <c r="AP3908" i="1" l="1"/>
  <c r="AQ3907" i="1" s="1"/>
  <c r="AR3907" i="1" s="1"/>
  <c r="AO3909" i="1"/>
  <c r="AS3907" i="1"/>
  <c r="AP3909" i="1" l="1"/>
  <c r="AQ3908" i="1" s="1"/>
  <c r="AR3908" i="1" s="1"/>
  <c r="AO3910" i="1"/>
  <c r="AS3908" i="1"/>
  <c r="AP3910" i="1" l="1"/>
  <c r="AQ3909" i="1" s="1"/>
  <c r="AO3911" i="1"/>
  <c r="AS3909" i="1"/>
  <c r="AR3909" i="1"/>
  <c r="AP3911" i="1" l="1"/>
  <c r="AQ3910" i="1" s="1"/>
  <c r="AR3910" i="1" s="1"/>
  <c r="AO3912" i="1"/>
  <c r="AS3910" i="1"/>
  <c r="AP3912" i="1" l="1"/>
  <c r="AQ3911" i="1" s="1"/>
  <c r="AR3911" i="1" s="1"/>
  <c r="AO3913" i="1"/>
  <c r="AS3911" i="1"/>
  <c r="AP3913" i="1" l="1"/>
  <c r="AQ3912" i="1" s="1"/>
  <c r="AR3912" i="1" s="1"/>
  <c r="AO3914" i="1"/>
  <c r="AS3912" i="1"/>
  <c r="AP3914" i="1" l="1"/>
  <c r="AQ3913" i="1" s="1"/>
  <c r="AR3913" i="1" s="1"/>
  <c r="AO3915" i="1"/>
  <c r="AS3913" i="1"/>
  <c r="AO3916" i="1" l="1"/>
  <c r="AP3915" i="1"/>
  <c r="AQ3914" i="1" s="1"/>
  <c r="AR3914" i="1" s="1"/>
  <c r="AS3914" i="1"/>
  <c r="AS3915" i="1" l="1"/>
  <c r="AP3916" i="1"/>
  <c r="AO3917" i="1"/>
  <c r="AP3917" i="1" l="1"/>
  <c r="AQ3916" i="1" s="1"/>
  <c r="AR3916" i="1" s="1"/>
  <c r="AO3918" i="1"/>
  <c r="AS3916" i="1"/>
  <c r="AQ3915" i="1"/>
  <c r="AR3915" i="1" s="1"/>
  <c r="AP3918" i="1" l="1"/>
  <c r="AQ3917" i="1" s="1"/>
  <c r="AR3917" i="1" s="1"/>
  <c r="AO3919" i="1"/>
  <c r="AS3917" i="1"/>
  <c r="AP3919" i="1" l="1"/>
  <c r="AQ3918" i="1" s="1"/>
  <c r="AR3918" i="1" s="1"/>
  <c r="AO3920" i="1"/>
  <c r="AS3918" i="1"/>
  <c r="AP3920" i="1" l="1"/>
  <c r="AQ3919" i="1" s="1"/>
  <c r="AR3919" i="1" s="1"/>
  <c r="AO3921" i="1"/>
  <c r="AS3919" i="1"/>
  <c r="AP3921" i="1" l="1"/>
  <c r="AQ3920" i="1" s="1"/>
  <c r="AR3920" i="1" s="1"/>
  <c r="AO3922" i="1"/>
  <c r="AS3920" i="1"/>
  <c r="AP3922" i="1" l="1"/>
  <c r="AQ3921" i="1" s="1"/>
  <c r="AR3921" i="1" s="1"/>
  <c r="AO3923" i="1"/>
  <c r="AS3921" i="1"/>
  <c r="AP3923" i="1" l="1"/>
  <c r="AQ3922" i="1" s="1"/>
  <c r="AR3922" i="1" s="1"/>
  <c r="AO3924" i="1"/>
  <c r="AS3922" i="1"/>
  <c r="AP3924" i="1" l="1"/>
  <c r="AQ3923" i="1" s="1"/>
  <c r="AR3923" i="1" s="1"/>
  <c r="AO3925" i="1"/>
  <c r="AS3923" i="1"/>
  <c r="AP3925" i="1" l="1"/>
  <c r="AQ3924" i="1" s="1"/>
  <c r="AR3924" i="1" s="1"/>
  <c r="AO3926" i="1"/>
  <c r="AS3924" i="1"/>
  <c r="AP3926" i="1" l="1"/>
  <c r="AQ3925" i="1" s="1"/>
  <c r="AR3925" i="1" s="1"/>
  <c r="AO3927" i="1"/>
  <c r="AS3925" i="1"/>
  <c r="AP3927" i="1" l="1"/>
  <c r="AQ3926" i="1" s="1"/>
  <c r="AR3926" i="1" s="1"/>
  <c r="AO3928" i="1"/>
  <c r="AS3926" i="1"/>
  <c r="AP3928" i="1" l="1"/>
  <c r="AQ3927" i="1" s="1"/>
  <c r="AR3927" i="1" s="1"/>
  <c r="AO3929" i="1"/>
  <c r="AS3927" i="1"/>
  <c r="AP3929" i="1" l="1"/>
  <c r="AQ3928" i="1" s="1"/>
  <c r="AR3928" i="1" s="1"/>
  <c r="AO3930" i="1"/>
  <c r="AS3928" i="1"/>
  <c r="AP3930" i="1" l="1"/>
  <c r="AQ3929" i="1" s="1"/>
  <c r="AR3929" i="1" s="1"/>
  <c r="AO3931" i="1"/>
  <c r="AS3929" i="1"/>
  <c r="AP3931" i="1" l="1"/>
  <c r="AQ3930" i="1" s="1"/>
  <c r="AR3930" i="1" s="1"/>
  <c r="AO3932" i="1"/>
  <c r="AS3930" i="1"/>
  <c r="AP3932" i="1" l="1"/>
  <c r="AQ3931" i="1" s="1"/>
  <c r="AR3931" i="1" s="1"/>
  <c r="AO3933" i="1"/>
  <c r="AS3931" i="1"/>
  <c r="AP3933" i="1" l="1"/>
  <c r="AQ3932" i="1" s="1"/>
  <c r="AR3932" i="1" s="1"/>
  <c r="AO3934" i="1"/>
  <c r="AS3932" i="1"/>
  <c r="AP3934" i="1" l="1"/>
  <c r="AQ3933" i="1" s="1"/>
  <c r="AR3933" i="1" s="1"/>
  <c r="AO3935" i="1"/>
  <c r="AS3933" i="1"/>
  <c r="AP3935" i="1" l="1"/>
  <c r="AQ3934" i="1" s="1"/>
  <c r="AR3934" i="1" s="1"/>
  <c r="AO3936" i="1"/>
  <c r="AS3934" i="1"/>
  <c r="AP3936" i="1" l="1"/>
  <c r="AQ3935" i="1" s="1"/>
  <c r="AR3935" i="1" s="1"/>
  <c r="AO3937" i="1"/>
  <c r="AS3935" i="1"/>
  <c r="AP3937" i="1" l="1"/>
  <c r="AQ3936" i="1" s="1"/>
  <c r="AR3936" i="1" s="1"/>
  <c r="AO3938" i="1"/>
  <c r="AS3936" i="1"/>
  <c r="AP3938" i="1" l="1"/>
  <c r="AQ3937" i="1" s="1"/>
  <c r="AR3937" i="1" s="1"/>
  <c r="AO3939" i="1"/>
  <c r="AS3937" i="1"/>
  <c r="AP3939" i="1" l="1"/>
  <c r="AQ3938" i="1" s="1"/>
  <c r="AR3938" i="1" s="1"/>
  <c r="AO3940" i="1"/>
  <c r="AS3938" i="1"/>
  <c r="AP3940" i="1" l="1"/>
  <c r="AQ3939" i="1" s="1"/>
  <c r="AO3941" i="1"/>
  <c r="AS3939" i="1"/>
  <c r="AR3939" i="1"/>
  <c r="AP3941" i="1" l="1"/>
  <c r="AQ3940" i="1" s="1"/>
  <c r="AR3940" i="1" s="1"/>
  <c r="AO3942" i="1"/>
  <c r="AS3940" i="1"/>
  <c r="AP3942" i="1" l="1"/>
  <c r="AQ3941" i="1" s="1"/>
  <c r="AR3941" i="1" s="1"/>
  <c r="AO3943" i="1"/>
  <c r="AS3941" i="1"/>
  <c r="AP3943" i="1" l="1"/>
  <c r="AQ3942" i="1" s="1"/>
  <c r="AR3942" i="1" s="1"/>
  <c r="AO3944" i="1"/>
  <c r="AS3942" i="1"/>
  <c r="AP3944" i="1" l="1"/>
  <c r="AQ3943" i="1" s="1"/>
  <c r="AR3943" i="1" s="1"/>
  <c r="AO3945" i="1"/>
  <c r="AS3943" i="1"/>
  <c r="AP3945" i="1" l="1"/>
  <c r="AQ3944" i="1" s="1"/>
  <c r="AR3944" i="1" s="1"/>
  <c r="AO3946" i="1"/>
  <c r="AS3944" i="1"/>
  <c r="AP3946" i="1" l="1"/>
  <c r="AQ3945" i="1" s="1"/>
  <c r="AR3945" i="1" s="1"/>
  <c r="AO3947" i="1"/>
  <c r="AS3945" i="1"/>
  <c r="AP3947" i="1" l="1"/>
  <c r="AQ3946" i="1" s="1"/>
  <c r="AR3946" i="1" s="1"/>
  <c r="AO3948" i="1"/>
  <c r="AS3946" i="1"/>
  <c r="AP3948" i="1" l="1"/>
  <c r="AQ3947" i="1" s="1"/>
  <c r="AR3947" i="1" s="1"/>
  <c r="AO3949" i="1"/>
  <c r="AS3947" i="1"/>
  <c r="AP3949" i="1" l="1"/>
  <c r="AQ3948" i="1" s="1"/>
  <c r="AR3948" i="1" s="1"/>
  <c r="AO3950" i="1"/>
  <c r="AS3948" i="1"/>
  <c r="AP3950" i="1" l="1"/>
  <c r="AQ3949" i="1" s="1"/>
  <c r="AR3949" i="1" s="1"/>
  <c r="AO3951" i="1"/>
  <c r="AS3949" i="1"/>
  <c r="AP3951" i="1" l="1"/>
  <c r="AQ3950" i="1" s="1"/>
  <c r="AR3950" i="1" s="1"/>
  <c r="AO3952" i="1"/>
  <c r="AS3950" i="1"/>
  <c r="AP3952" i="1" l="1"/>
  <c r="AQ3951" i="1" s="1"/>
  <c r="AR3951" i="1" s="1"/>
  <c r="AO3953" i="1"/>
  <c r="AS3951" i="1"/>
  <c r="AP3953" i="1" l="1"/>
  <c r="AQ3952" i="1" s="1"/>
  <c r="AR3952" i="1" s="1"/>
  <c r="AO3954" i="1"/>
  <c r="AS3952" i="1"/>
  <c r="AP3954" i="1" l="1"/>
  <c r="AQ3953" i="1" s="1"/>
  <c r="AR3953" i="1" s="1"/>
  <c r="AO3955" i="1"/>
  <c r="AS3953" i="1"/>
  <c r="AP3955" i="1" l="1"/>
  <c r="AQ3954" i="1" s="1"/>
  <c r="AR3954" i="1" s="1"/>
  <c r="AO3956" i="1"/>
  <c r="AS3954" i="1"/>
  <c r="AP3956" i="1" l="1"/>
  <c r="AQ3955" i="1" s="1"/>
  <c r="AR3955" i="1" s="1"/>
  <c r="AO3957" i="1"/>
  <c r="AS3955" i="1"/>
  <c r="AP3957" i="1" l="1"/>
  <c r="AQ3956" i="1" s="1"/>
  <c r="AR3956" i="1" s="1"/>
  <c r="AO3958" i="1"/>
  <c r="AS3956" i="1"/>
  <c r="AP3958" i="1" l="1"/>
  <c r="AQ3957" i="1" s="1"/>
  <c r="AR3957" i="1" s="1"/>
  <c r="AO3959" i="1"/>
  <c r="AS3957" i="1"/>
  <c r="AP3959" i="1" l="1"/>
  <c r="AQ3958" i="1" s="1"/>
  <c r="AR3958" i="1" s="1"/>
  <c r="AO3960" i="1"/>
  <c r="AS3958" i="1"/>
  <c r="AP3960" i="1" l="1"/>
  <c r="AO3961" i="1"/>
  <c r="AS3959" i="1"/>
  <c r="AQ3959" i="1"/>
  <c r="AR3959" i="1" s="1"/>
  <c r="AP3961" i="1" l="1"/>
  <c r="AQ3960" i="1" s="1"/>
  <c r="AR3960" i="1" s="1"/>
  <c r="AO3962" i="1"/>
  <c r="AS3960" i="1"/>
  <c r="AP3962" i="1" l="1"/>
  <c r="AQ3961" i="1" s="1"/>
  <c r="AR3961" i="1" s="1"/>
  <c r="AO3963" i="1"/>
  <c r="AS3961" i="1"/>
  <c r="AP3963" i="1" l="1"/>
  <c r="AQ3962" i="1" s="1"/>
  <c r="AR3962" i="1" s="1"/>
  <c r="AO3964" i="1"/>
  <c r="AS3962" i="1"/>
  <c r="AP3964" i="1" l="1"/>
  <c r="AQ3963" i="1" s="1"/>
  <c r="AR3963" i="1" s="1"/>
  <c r="AO3965" i="1"/>
  <c r="AS3963" i="1"/>
  <c r="AP3965" i="1" l="1"/>
  <c r="AQ3964" i="1" s="1"/>
  <c r="AR3964" i="1" s="1"/>
  <c r="AO3966" i="1"/>
  <c r="AS3964" i="1"/>
  <c r="AP3966" i="1" l="1"/>
  <c r="AQ3965" i="1" s="1"/>
  <c r="AR3965" i="1" s="1"/>
  <c r="AO3967" i="1"/>
  <c r="AS3965" i="1"/>
  <c r="AP3967" i="1" l="1"/>
  <c r="AQ3966" i="1" s="1"/>
  <c r="AR3966" i="1" s="1"/>
  <c r="AO3968" i="1"/>
  <c r="AS3966" i="1"/>
  <c r="AP3968" i="1" l="1"/>
  <c r="AQ3967" i="1" s="1"/>
  <c r="AR3967" i="1" s="1"/>
  <c r="AO3969" i="1"/>
  <c r="AS3967" i="1"/>
  <c r="AP3969" i="1" l="1"/>
  <c r="AQ3968" i="1" s="1"/>
  <c r="AR3968" i="1" s="1"/>
  <c r="AO3970" i="1"/>
  <c r="AS3968" i="1"/>
  <c r="AP3970" i="1" l="1"/>
  <c r="AQ3969" i="1" s="1"/>
  <c r="AR3969" i="1" s="1"/>
  <c r="AO3971" i="1"/>
  <c r="AS3969" i="1"/>
  <c r="AP3971" i="1" l="1"/>
  <c r="AQ3970" i="1" s="1"/>
  <c r="AR3970" i="1" s="1"/>
  <c r="AO3972" i="1"/>
  <c r="AS3970" i="1"/>
  <c r="AP3972" i="1" l="1"/>
  <c r="AQ3971" i="1" s="1"/>
  <c r="AO3973" i="1"/>
  <c r="AS3971" i="1"/>
  <c r="AR3971" i="1"/>
  <c r="AP3973" i="1" l="1"/>
  <c r="AQ3972" i="1" s="1"/>
  <c r="AR3972" i="1" s="1"/>
  <c r="AO3974" i="1"/>
  <c r="AS3972" i="1"/>
  <c r="AP3974" i="1" l="1"/>
  <c r="AQ3973" i="1" s="1"/>
  <c r="AR3973" i="1" s="1"/>
  <c r="AO3975" i="1"/>
  <c r="AS3973" i="1"/>
  <c r="AP3975" i="1" l="1"/>
  <c r="AQ3974" i="1" s="1"/>
  <c r="AR3974" i="1" s="1"/>
  <c r="AO3976" i="1"/>
  <c r="AS3974" i="1"/>
  <c r="AP3976" i="1" l="1"/>
  <c r="AQ3975" i="1" s="1"/>
  <c r="AR3975" i="1" s="1"/>
  <c r="AO3977" i="1"/>
  <c r="AS3975" i="1"/>
  <c r="AP3977" i="1" l="1"/>
  <c r="AQ3976" i="1" s="1"/>
  <c r="AR3976" i="1" s="1"/>
  <c r="AO3978" i="1"/>
  <c r="AS3976" i="1"/>
  <c r="AP3978" i="1" l="1"/>
  <c r="AQ3977" i="1" s="1"/>
  <c r="AR3977" i="1" s="1"/>
  <c r="AO3979" i="1"/>
  <c r="AS3977" i="1"/>
  <c r="AP3979" i="1" l="1"/>
  <c r="AQ3978" i="1" s="1"/>
  <c r="AR3978" i="1" s="1"/>
  <c r="AO3980" i="1"/>
  <c r="AS3978" i="1"/>
  <c r="AP3980" i="1" l="1"/>
  <c r="AQ3979" i="1" s="1"/>
  <c r="AR3979" i="1" s="1"/>
  <c r="AO3981" i="1"/>
  <c r="AS3979" i="1"/>
  <c r="AP3981" i="1" l="1"/>
  <c r="AQ3980" i="1" s="1"/>
  <c r="AR3980" i="1" s="1"/>
  <c r="AO3982" i="1"/>
  <c r="AS3980" i="1"/>
  <c r="AP3982" i="1" l="1"/>
  <c r="AQ3981" i="1" s="1"/>
  <c r="AR3981" i="1" s="1"/>
  <c r="AO3983" i="1"/>
  <c r="AS3981" i="1"/>
  <c r="AP3983" i="1" l="1"/>
  <c r="AQ3982" i="1" s="1"/>
  <c r="AR3982" i="1" s="1"/>
  <c r="AO3984" i="1"/>
  <c r="AS3982" i="1"/>
  <c r="AP3984" i="1" l="1"/>
  <c r="AQ3983" i="1" s="1"/>
  <c r="AR3983" i="1" s="1"/>
  <c r="AO3985" i="1"/>
  <c r="AS3983" i="1"/>
  <c r="AP3985" i="1" l="1"/>
  <c r="AQ3984" i="1" s="1"/>
  <c r="AR3984" i="1" s="1"/>
  <c r="AO3986" i="1"/>
  <c r="AS3984" i="1"/>
  <c r="AP3986" i="1" l="1"/>
  <c r="AQ3985" i="1" s="1"/>
  <c r="AR3985" i="1" s="1"/>
  <c r="AO3987" i="1"/>
  <c r="AS3985" i="1"/>
  <c r="AP3987" i="1" l="1"/>
  <c r="AQ3986" i="1" s="1"/>
  <c r="AR3986" i="1" s="1"/>
  <c r="AO3988" i="1"/>
  <c r="AS3986" i="1"/>
  <c r="AP3988" i="1" l="1"/>
  <c r="AQ3987" i="1" s="1"/>
  <c r="AO3989" i="1"/>
  <c r="AS3987" i="1"/>
  <c r="AR3987" i="1"/>
  <c r="AP3989" i="1" l="1"/>
  <c r="AQ3988" i="1" s="1"/>
  <c r="AR3988" i="1" s="1"/>
  <c r="AO3990" i="1"/>
  <c r="AS3988" i="1"/>
  <c r="AP3990" i="1" l="1"/>
  <c r="AQ3989" i="1" s="1"/>
  <c r="AR3989" i="1" s="1"/>
  <c r="AO3991" i="1"/>
  <c r="AS3989" i="1"/>
  <c r="AP3991" i="1" l="1"/>
  <c r="AQ3990" i="1" s="1"/>
  <c r="AR3990" i="1" s="1"/>
  <c r="AO3992" i="1"/>
  <c r="AS3990" i="1"/>
  <c r="AP3992" i="1" l="1"/>
  <c r="AQ3991" i="1" s="1"/>
  <c r="AR3991" i="1" s="1"/>
  <c r="AO3993" i="1"/>
  <c r="AS3991" i="1"/>
  <c r="AP3993" i="1" l="1"/>
  <c r="AQ3992" i="1" s="1"/>
  <c r="AR3992" i="1" s="1"/>
  <c r="AO3994" i="1"/>
  <c r="AS3992" i="1"/>
  <c r="AP3994" i="1" l="1"/>
  <c r="AQ3993" i="1" s="1"/>
  <c r="AR3993" i="1" s="1"/>
  <c r="AO3995" i="1"/>
  <c r="AS3993" i="1"/>
  <c r="AP3995" i="1" l="1"/>
  <c r="AQ3994" i="1" s="1"/>
  <c r="AR3994" i="1" s="1"/>
  <c r="AO3996" i="1"/>
  <c r="AS3994" i="1"/>
  <c r="AP3996" i="1" l="1"/>
  <c r="AQ3995" i="1" s="1"/>
  <c r="AR3995" i="1" s="1"/>
  <c r="AO3997" i="1"/>
  <c r="AS3995" i="1"/>
  <c r="AP3997" i="1" l="1"/>
  <c r="AQ3996" i="1" s="1"/>
  <c r="AR3996" i="1" s="1"/>
  <c r="AO3998" i="1"/>
  <c r="AS3996" i="1"/>
  <c r="AP3998" i="1" l="1"/>
  <c r="AQ3997" i="1" s="1"/>
  <c r="AR3997" i="1" s="1"/>
  <c r="AO3999" i="1"/>
  <c r="AS3997" i="1"/>
  <c r="AP3999" i="1" l="1"/>
  <c r="AQ3998" i="1" s="1"/>
  <c r="AR3998" i="1" s="1"/>
  <c r="AO4000" i="1"/>
  <c r="AS3998" i="1"/>
  <c r="AP4000" i="1" l="1"/>
  <c r="AQ3999" i="1" s="1"/>
  <c r="AR3999" i="1" s="1"/>
  <c r="AO4001" i="1"/>
  <c r="AS3999" i="1"/>
  <c r="AP4001" i="1" l="1"/>
  <c r="AQ4000" i="1" s="1"/>
  <c r="AR4000" i="1" s="1"/>
  <c r="AO4002" i="1"/>
  <c r="AS4000" i="1"/>
  <c r="AP4002" i="1" l="1"/>
  <c r="AQ4001" i="1" s="1"/>
  <c r="AR4001" i="1" s="1"/>
  <c r="AO4003" i="1"/>
  <c r="AS4001" i="1"/>
  <c r="AP4003" i="1" l="1"/>
  <c r="AO4004" i="1"/>
  <c r="AS4002" i="1"/>
  <c r="AQ4002" i="1"/>
  <c r="AR4002" i="1" s="1"/>
  <c r="AP4004" i="1" l="1"/>
  <c r="AQ4003" i="1" s="1"/>
  <c r="AR4003" i="1" s="1"/>
  <c r="AO4005" i="1"/>
  <c r="AS4003" i="1"/>
  <c r="AP4005" i="1" l="1"/>
  <c r="AQ4004" i="1" s="1"/>
  <c r="AR4004" i="1" s="1"/>
  <c r="AO4006" i="1"/>
  <c r="AS4004" i="1"/>
  <c r="AP4006" i="1" l="1"/>
  <c r="AQ4005" i="1" s="1"/>
  <c r="AR4005" i="1" s="1"/>
  <c r="AO4007" i="1"/>
  <c r="AS4005" i="1"/>
  <c r="AP4007" i="1" l="1"/>
  <c r="AQ4006" i="1" s="1"/>
  <c r="AR4006" i="1" s="1"/>
  <c r="AO4008" i="1"/>
  <c r="AS4006" i="1"/>
  <c r="AP4008" i="1" l="1"/>
  <c r="AQ4007" i="1" s="1"/>
  <c r="AR4007" i="1" s="1"/>
  <c r="AO4009" i="1"/>
  <c r="AS4007" i="1"/>
  <c r="AP4009" i="1" l="1"/>
  <c r="AQ4008" i="1" s="1"/>
  <c r="AR4008" i="1" s="1"/>
  <c r="AO4010" i="1"/>
  <c r="AS4008" i="1"/>
  <c r="AP4010" i="1" l="1"/>
  <c r="AQ4009" i="1" s="1"/>
  <c r="AR4009" i="1" s="1"/>
  <c r="AO4011" i="1"/>
  <c r="AS4009" i="1"/>
  <c r="AP4011" i="1" l="1"/>
  <c r="AQ4010" i="1" s="1"/>
  <c r="AR4010" i="1" s="1"/>
  <c r="AO4012" i="1"/>
  <c r="AS4010" i="1"/>
  <c r="AP4012" i="1" l="1"/>
  <c r="AQ4011" i="1" s="1"/>
  <c r="AR4011" i="1" s="1"/>
  <c r="AO4013" i="1"/>
  <c r="AS4011" i="1"/>
  <c r="AP4013" i="1" l="1"/>
  <c r="AQ4012" i="1" s="1"/>
  <c r="AR4012" i="1" s="1"/>
  <c r="AO4014" i="1"/>
  <c r="AS4012" i="1"/>
  <c r="AP4014" i="1" l="1"/>
  <c r="AQ4013" i="1" s="1"/>
  <c r="AR4013" i="1" s="1"/>
  <c r="AO4015" i="1"/>
  <c r="AS4013" i="1"/>
  <c r="AP4015" i="1" l="1"/>
  <c r="AQ4014" i="1" s="1"/>
  <c r="AR4014" i="1" s="1"/>
  <c r="AO4016" i="1"/>
  <c r="AS4014" i="1"/>
  <c r="AP4016" i="1" l="1"/>
  <c r="AQ4015" i="1" s="1"/>
  <c r="AR4015" i="1" s="1"/>
  <c r="AO4017" i="1"/>
  <c r="AS4015" i="1"/>
  <c r="AP4017" i="1" l="1"/>
  <c r="AQ4016" i="1" s="1"/>
  <c r="AR4016" i="1" s="1"/>
  <c r="AO4018" i="1"/>
  <c r="AS4016" i="1"/>
  <c r="AP4018" i="1" l="1"/>
  <c r="AQ4017" i="1" s="1"/>
  <c r="AO4019" i="1"/>
  <c r="AS4017" i="1"/>
  <c r="AR4017" i="1"/>
  <c r="AP4019" i="1" l="1"/>
  <c r="AQ4018" i="1" s="1"/>
  <c r="AR4018" i="1" s="1"/>
  <c r="AO4020" i="1"/>
  <c r="AS4018" i="1"/>
  <c r="AP4020" i="1" l="1"/>
  <c r="AQ4019" i="1" s="1"/>
  <c r="AR4019" i="1" s="1"/>
  <c r="AO4021" i="1"/>
  <c r="AS4019" i="1"/>
  <c r="AP4021" i="1" l="1"/>
  <c r="AQ4020" i="1" s="1"/>
  <c r="AR4020" i="1" s="1"/>
  <c r="AO4022" i="1"/>
  <c r="AS4020" i="1"/>
  <c r="AP4022" i="1" l="1"/>
  <c r="AQ4021" i="1" s="1"/>
  <c r="AR4021" i="1" s="1"/>
  <c r="AO4023" i="1"/>
  <c r="AS4021" i="1"/>
  <c r="AP4023" i="1" l="1"/>
  <c r="AQ4022" i="1" s="1"/>
  <c r="AR4022" i="1" s="1"/>
  <c r="AO4024" i="1"/>
  <c r="AS4022" i="1"/>
  <c r="AP4024" i="1" l="1"/>
  <c r="AQ4023" i="1" s="1"/>
  <c r="AR4023" i="1" s="1"/>
  <c r="AO4025" i="1"/>
  <c r="AS4023" i="1"/>
  <c r="AP4025" i="1" l="1"/>
  <c r="AQ4024" i="1" s="1"/>
  <c r="AR4024" i="1" s="1"/>
  <c r="AO4026" i="1"/>
  <c r="AS4024" i="1"/>
  <c r="AP4026" i="1" l="1"/>
  <c r="AQ4025" i="1" s="1"/>
  <c r="AR4025" i="1" s="1"/>
  <c r="AO4027" i="1"/>
  <c r="AS4025" i="1"/>
  <c r="AP4027" i="1" l="1"/>
  <c r="AQ4026" i="1" s="1"/>
  <c r="AR4026" i="1" s="1"/>
  <c r="AO4028" i="1"/>
  <c r="AS4026" i="1"/>
  <c r="AP4028" i="1" l="1"/>
  <c r="AQ4027" i="1" s="1"/>
  <c r="AR4027" i="1" s="1"/>
  <c r="AO4029" i="1"/>
  <c r="AS4027" i="1"/>
  <c r="AP4029" i="1" l="1"/>
  <c r="AQ4028" i="1" s="1"/>
  <c r="AR4028" i="1" s="1"/>
  <c r="AO4030" i="1"/>
  <c r="AS4028" i="1"/>
  <c r="AP4030" i="1" l="1"/>
  <c r="AQ4029" i="1" s="1"/>
  <c r="AR4029" i="1" s="1"/>
  <c r="AO4031" i="1"/>
  <c r="AS4029" i="1"/>
  <c r="AP4031" i="1" l="1"/>
  <c r="AQ4030" i="1" s="1"/>
  <c r="AR4030" i="1" s="1"/>
  <c r="AO4032" i="1"/>
  <c r="AS4030" i="1"/>
  <c r="AP4032" i="1" l="1"/>
  <c r="AQ4031" i="1" s="1"/>
  <c r="AR4031" i="1" s="1"/>
  <c r="AO4033" i="1"/>
  <c r="AS4031" i="1"/>
  <c r="AP4033" i="1" l="1"/>
  <c r="AQ4032" i="1" s="1"/>
  <c r="AR4032" i="1" s="1"/>
  <c r="AO4034" i="1"/>
  <c r="AS4032" i="1"/>
  <c r="AP4034" i="1" l="1"/>
  <c r="AQ4033" i="1" s="1"/>
  <c r="AR4033" i="1" s="1"/>
  <c r="AO4035" i="1"/>
  <c r="AS4033" i="1"/>
  <c r="AP4035" i="1" l="1"/>
  <c r="AQ4034" i="1" s="1"/>
  <c r="AR4034" i="1" s="1"/>
  <c r="AO4036" i="1"/>
  <c r="AS4034" i="1"/>
  <c r="AP4036" i="1" l="1"/>
  <c r="AQ4035" i="1" s="1"/>
  <c r="AR4035" i="1" s="1"/>
  <c r="AO4037" i="1"/>
  <c r="AS4035" i="1"/>
  <c r="AP4037" i="1" l="1"/>
  <c r="AQ4036" i="1" s="1"/>
  <c r="AR4036" i="1" s="1"/>
  <c r="AO4038" i="1"/>
  <c r="AS4036" i="1"/>
  <c r="AP4038" i="1" l="1"/>
  <c r="AQ4037" i="1" s="1"/>
  <c r="AR4037" i="1" s="1"/>
  <c r="AO4039" i="1"/>
  <c r="AS4037" i="1"/>
  <c r="AP4039" i="1" l="1"/>
  <c r="AQ4038" i="1" s="1"/>
  <c r="AR4038" i="1" s="1"/>
  <c r="AO4040" i="1"/>
  <c r="AS4038" i="1"/>
  <c r="AP4040" i="1" l="1"/>
  <c r="AQ4039" i="1" s="1"/>
  <c r="AR4039" i="1" s="1"/>
  <c r="AO4041" i="1"/>
  <c r="AS4039" i="1"/>
  <c r="AP4041" i="1" l="1"/>
  <c r="AQ4040" i="1" s="1"/>
  <c r="AR4040" i="1" s="1"/>
  <c r="AO4042" i="1"/>
  <c r="AS4040" i="1"/>
  <c r="AP4042" i="1" l="1"/>
  <c r="AQ4041" i="1" s="1"/>
  <c r="AR4041" i="1" s="1"/>
  <c r="AO4043" i="1"/>
  <c r="AS4041" i="1"/>
  <c r="AP4043" i="1" l="1"/>
  <c r="AQ4042" i="1" s="1"/>
  <c r="AR4042" i="1" s="1"/>
  <c r="AO4044" i="1"/>
  <c r="AS4042" i="1"/>
  <c r="AP4044" i="1" l="1"/>
  <c r="AQ4043" i="1" s="1"/>
  <c r="AR4043" i="1" s="1"/>
  <c r="AO4045" i="1"/>
  <c r="AS4043" i="1"/>
  <c r="AP4045" i="1" l="1"/>
  <c r="AQ4044" i="1" s="1"/>
  <c r="AR4044" i="1" s="1"/>
  <c r="AO4046" i="1"/>
  <c r="AS4044" i="1"/>
  <c r="AP4046" i="1" l="1"/>
  <c r="AQ4045" i="1" s="1"/>
  <c r="AR4045" i="1" s="1"/>
  <c r="AO4047" i="1"/>
  <c r="AS4045" i="1"/>
  <c r="AP4047" i="1" l="1"/>
  <c r="AQ4046" i="1" s="1"/>
  <c r="AR4046" i="1" s="1"/>
  <c r="AO4048" i="1"/>
  <c r="AS4046" i="1"/>
  <c r="AP4048" i="1" l="1"/>
  <c r="AQ4047" i="1" s="1"/>
  <c r="AO4049" i="1"/>
  <c r="AS4047" i="1"/>
  <c r="AR4047" i="1"/>
  <c r="AP4049" i="1" l="1"/>
  <c r="AQ4048" i="1" s="1"/>
  <c r="AR4048" i="1" s="1"/>
  <c r="AO4050" i="1"/>
  <c r="AS4048" i="1"/>
  <c r="AP4050" i="1" l="1"/>
  <c r="AQ4049" i="1" s="1"/>
  <c r="AR4049" i="1" s="1"/>
  <c r="AO4051" i="1"/>
  <c r="AS4049" i="1"/>
  <c r="AP4051" i="1" l="1"/>
  <c r="AQ4050" i="1" s="1"/>
  <c r="AR4050" i="1" s="1"/>
  <c r="AO4052" i="1"/>
  <c r="AS4050" i="1"/>
  <c r="AP4052" i="1" l="1"/>
  <c r="AQ4051" i="1" s="1"/>
  <c r="AR4051" i="1" s="1"/>
  <c r="AO4053" i="1"/>
  <c r="AS4051" i="1"/>
  <c r="AP4053" i="1" l="1"/>
  <c r="AQ4052" i="1" s="1"/>
  <c r="AR4052" i="1" s="1"/>
  <c r="AO4054" i="1"/>
  <c r="AS4052" i="1"/>
  <c r="AP4054" i="1" l="1"/>
  <c r="AQ4053" i="1" s="1"/>
  <c r="AR4053" i="1" s="1"/>
  <c r="AO4055" i="1"/>
  <c r="AS4053" i="1"/>
  <c r="AP4055" i="1" l="1"/>
  <c r="AQ4054" i="1" s="1"/>
  <c r="AR4054" i="1" s="1"/>
  <c r="AO4056" i="1"/>
  <c r="AS4054" i="1"/>
  <c r="AP4056" i="1" l="1"/>
  <c r="AQ4055" i="1" s="1"/>
  <c r="AR4055" i="1" s="1"/>
  <c r="AO4057" i="1"/>
  <c r="AS4055" i="1"/>
  <c r="AP4057" i="1" l="1"/>
  <c r="AQ4056" i="1" s="1"/>
  <c r="AR4056" i="1" s="1"/>
  <c r="AO4058" i="1"/>
  <c r="AS4056" i="1"/>
  <c r="AP4058" i="1" l="1"/>
  <c r="AQ4057" i="1" s="1"/>
  <c r="AR4057" i="1" s="1"/>
  <c r="AO4059" i="1"/>
  <c r="AS4057" i="1"/>
  <c r="AP4059" i="1" l="1"/>
  <c r="AQ4058" i="1" s="1"/>
  <c r="AR4058" i="1" s="1"/>
  <c r="AO4060" i="1"/>
  <c r="AS4058" i="1"/>
  <c r="AP4060" i="1" l="1"/>
  <c r="AQ4059" i="1" s="1"/>
  <c r="AR4059" i="1" s="1"/>
  <c r="AO4061" i="1"/>
  <c r="AS4059" i="1"/>
  <c r="AP4061" i="1" l="1"/>
  <c r="AQ4060" i="1" s="1"/>
  <c r="AR4060" i="1" s="1"/>
  <c r="AO4062" i="1"/>
  <c r="AS4060" i="1"/>
  <c r="AP4062" i="1" l="1"/>
  <c r="AQ4061" i="1" s="1"/>
  <c r="AR4061" i="1" s="1"/>
  <c r="AO4063" i="1"/>
  <c r="AS4061" i="1"/>
  <c r="AP4063" i="1" l="1"/>
  <c r="AQ4062" i="1" s="1"/>
  <c r="AR4062" i="1" s="1"/>
  <c r="AO4064" i="1"/>
  <c r="AS4062" i="1"/>
  <c r="AP4064" i="1" l="1"/>
  <c r="AQ4063" i="1" s="1"/>
  <c r="AR4063" i="1" s="1"/>
  <c r="AO4065" i="1"/>
  <c r="AS4063" i="1"/>
  <c r="AP4065" i="1" l="1"/>
  <c r="AQ4064" i="1" s="1"/>
  <c r="AR4064" i="1" s="1"/>
  <c r="AO4066" i="1"/>
  <c r="AS4064" i="1"/>
  <c r="AP4066" i="1" l="1"/>
  <c r="AQ4065" i="1" s="1"/>
  <c r="AR4065" i="1" s="1"/>
  <c r="AO4067" i="1"/>
  <c r="AS4065" i="1"/>
  <c r="AP4067" i="1" l="1"/>
  <c r="AQ4066" i="1" s="1"/>
  <c r="AR4066" i="1" s="1"/>
  <c r="AO4068" i="1"/>
  <c r="AS4066" i="1"/>
  <c r="AP4068" i="1" l="1"/>
  <c r="AQ4067" i="1" s="1"/>
  <c r="AR4067" i="1" s="1"/>
  <c r="AO4069" i="1"/>
  <c r="AS4067" i="1"/>
  <c r="AP4069" i="1" l="1"/>
  <c r="AQ4068" i="1" s="1"/>
  <c r="AR4068" i="1" s="1"/>
  <c r="AO4070" i="1"/>
  <c r="AS4068" i="1"/>
  <c r="AP4070" i="1" l="1"/>
  <c r="AQ4069" i="1" s="1"/>
  <c r="AR4069" i="1" s="1"/>
  <c r="AO4071" i="1"/>
  <c r="AS4069" i="1"/>
  <c r="AP4071" i="1" l="1"/>
  <c r="AQ4070" i="1" s="1"/>
  <c r="AR4070" i="1" s="1"/>
  <c r="AO4072" i="1"/>
  <c r="AS4070" i="1"/>
  <c r="AP4072" i="1" l="1"/>
  <c r="AQ4071" i="1" s="1"/>
  <c r="AR4071" i="1" s="1"/>
  <c r="AO4073" i="1"/>
  <c r="AS4071" i="1"/>
  <c r="AP4073" i="1" l="1"/>
  <c r="AQ4072" i="1" s="1"/>
  <c r="AR4072" i="1" s="1"/>
  <c r="AO4074" i="1"/>
  <c r="AS4072" i="1"/>
  <c r="AP4074" i="1" l="1"/>
  <c r="AQ4073" i="1" s="1"/>
  <c r="AR4073" i="1" s="1"/>
  <c r="AO4075" i="1"/>
  <c r="AS4073" i="1"/>
  <c r="AP4075" i="1" l="1"/>
  <c r="AQ4074" i="1" s="1"/>
  <c r="AO4076" i="1"/>
  <c r="AR4074" i="1"/>
  <c r="AS4074" i="1"/>
  <c r="AP4076" i="1" l="1"/>
  <c r="AQ4075" i="1" s="1"/>
  <c r="AR4075" i="1" s="1"/>
  <c r="AO4077" i="1"/>
  <c r="AS4075" i="1"/>
  <c r="AP4077" i="1" l="1"/>
  <c r="AQ4076" i="1" s="1"/>
  <c r="AR4076" i="1" s="1"/>
  <c r="AO4078" i="1"/>
  <c r="AS4076" i="1"/>
  <c r="AP4078" i="1" l="1"/>
  <c r="AQ4077" i="1" s="1"/>
  <c r="AR4077" i="1" s="1"/>
  <c r="AO4079" i="1"/>
  <c r="AS4077" i="1"/>
  <c r="AP4079" i="1" l="1"/>
  <c r="AQ4078" i="1" s="1"/>
  <c r="AR4078" i="1" s="1"/>
  <c r="AO4080" i="1"/>
  <c r="AS4078" i="1"/>
  <c r="AP4080" i="1" l="1"/>
  <c r="AQ4079" i="1" s="1"/>
  <c r="AO4081" i="1"/>
  <c r="AS4079" i="1"/>
  <c r="AR4079" i="1"/>
  <c r="AP4081" i="1" l="1"/>
  <c r="AQ4080" i="1" s="1"/>
  <c r="AR4080" i="1" s="1"/>
  <c r="AO4082" i="1"/>
  <c r="AS4080" i="1"/>
  <c r="AP4082" i="1" l="1"/>
  <c r="AQ4081" i="1" s="1"/>
  <c r="AO4083" i="1"/>
  <c r="AS4081" i="1"/>
  <c r="AR4081" i="1"/>
  <c r="AP4083" i="1" l="1"/>
  <c r="AQ4082" i="1" s="1"/>
  <c r="AR4082" i="1" s="1"/>
  <c r="AO4084" i="1"/>
  <c r="AS4082" i="1"/>
  <c r="AP4084" i="1" l="1"/>
  <c r="AO4085" i="1"/>
  <c r="AS4083" i="1"/>
  <c r="AS4084" i="1" l="1"/>
  <c r="AQ4083" i="1"/>
  <c r="AR4083" i="1" s="1"/>
  <c r="AP4085" i="1"/>
  <c r="AO4086" i="1"/>
  <c r="AP4086" i="1" l="1"/>
  <c r="AQ4085" i="1" s="1"/>
  <c r="AR4085" i="1" s="1"/>
  <c r="AO4087" i="1"/>
  <c r="AS4085" i="1"/>
  <c r="AQ4084" i="1"/>
  <c r="AR4084" i="1" s="1"/>
  <c r="AP4087" i="1" l="1"/>
  <c r="AQ4086" i="1" s="1"/>
  <c r="AR4086" i="1" s="1"/>
  <c r="AO4088" i="1"/>
  <c r="AS4086" i="1"/>
  <c r="AP4088" i="1" l="1"/>
  <c r="AQ4087" i="1" s="1"/>
  <c r="AR4087" i="1" s="1"/>
  <c r="AO4089" i="1"/>
  <c r="AS4087" i="1"/>
  <c r="AP4089" i="1" l="1"/>
  <c r="AQ4088" i="1" s="1"/>
  <c r="AR4088" i="1" s="1"/>
  <c r="AO4090" i="1"/>
  <c r="AS4088" i="1"/>
  <c r="AP4090" i="1" l="1"/>
  <c r="AQ4089" i="1" s="1"/>
  <c r="AR4089" i="1" s="1"/>
  <c r="AO4091" i="1"/>
  <c r="AS4089" i="1"/>
  <c r="AP4091" i="1" l="1"/>
  <c r="AQ4090" i="1" s="1"/>
  <c r="AR4090" i="1" s="1"/>
  <c r="AO4092" i="1"/>
  <c r="AS4090" i="1"/>
  <c r="AP4092" i="1" l="1"/>
  <c r="AQ4091" i="1" s="1"/>
  <c r="AR4091" i="1" s="1"/>
  <c r="AO4093" i="1"/>
  <c r="AS4091" i="1"/>
  <c r="AP4093" i="1" l="1"/>
  <c r="AQ4092" i="1" s="1"/>
  <c r="AR4092" i="1" s="1"/>
  <c r="AO4094" i="1"/>
  <c r="AS4092" i="1"/>
  <c r="AP4094" i="1" l="1"/>
  <c r="AQ4093" i="1" s="1"/>
  <c r="AR4093" i="1" s="1"/>
  <c r="AO4095" i="1"/>
  <c r="AS4093" i="1"/>
  <c r="AP4095" i="1" l="1"/>
  <c r="AQ4094" i="1" s="1"/>
  <c r="AR4094" i="1" s="1"/>
  <c r="AO4096" i="1"/>
  <c r="AS4094" i="1"/>
  <c r="AP4096" i="1" l="1"/>
  <c r="AQ4095" i="1" s="1"/>
  <c r="AR4095" i="1" s="1"/>
  <c r="AO4097" i="1"/>
  <c r="AS4095" i="1"/>
  <c r="AP4097" i="1" l="1"/>
  <c r="AQ4096" i="1" s="1"/>
  <c r="AR4096" i="1" s="1"/>
  <c r="AO4098" i="1"/>
  <c r="AS4096" i="1"/>
  <c r="AP4098" i="1" l="1"/>
  <c r="AQ4097" i="1" s="1"/>
  <c r="AR4097" i="1" s="1"/>
  <c r="AO4099" i="1"/>
  <c r="AS4097" i="1"/>
  <c r="AP4099" i="1" l="1"/>
  <c r="AQ4098" i="1" s="1"/>
  <c r="AR4098" i="1" s="1"/>
  <c r="AO4100" i="1"/>
  <c r="AS4098" i="1"/>
  <c r="AP4100" i="1" l="1"/>
  <c r="AQ4099" i="1" s="1"/>
  <c r="AR4099" i="1" s="1"/>
  <c r="AO4101" i="1"/>
  <c r="AS4099" i="1"/>
  <c r="AP4101" i="1" l="1"/>
  <c r="AQ4100" i="1" s="1"/>
  <c r="AR4100" i="1" s="1"/>
  <c r="AO4102" i="1"/>
  <c r="AS4100" i="1"/>
  <c r="AP4102" i="1" l="1"/>
  <c r="AQ4101" i="1" s="1"/>
  <c r="AR4101" i="1" s="1"/>
  <c r="AO4103" i="1"/>
  <c r="AS4101" i="1"/>
  <c r="AP4103" i="1" l="1"/>
  <c r="AQ4102" i="1" s="1"/>
  <c r="AR4102" i="1" s="1"/>
  <c r="AO4104" i="1"/>
  <c r="AS4102" i="1"/>
  <c r="AP4104" i="1" l="1"/>
  <c r="AQ4103" i="1" s="1"/>
  <c r="AR4103" i="1" s="1"/>
  <c r="AO4105" i="1"/>
  <c r="AS4103" i="1"/>
  <c r="AP4105" i="1" l="1"/>
  <c r="AQ4104" i="1" s="1"/>
  <c r="AR4104" i="1" s="1"/>
  <c r="AO4106" i="1"/>
  <c r="AS4104" i="1"/>
  <c r="AP4106" i="1" l="1"/>
  <c r="AQ4105" i="1" s="1"/>
  <c r="AR4105" i="1" s="1"/>
  <c r="AO4107" i="1"/>
  <c r="AS4105" i="1"/>
  <c r="AP4107" i="1" l="1"/>
  <c r="AQ4106" i="1" s="1"/>
  <c r="AR4106" i="1" s="1"/>
  <c r="AO4108" i="1"/>
  <c r="AS4106" i="1"/>
  <c r="AP4108" i="1" l="1"/>
  <c r="AQ4107" i="1" s="1"/>
  <c r="AR4107" i="1" s="1"/>
  <c r="AO4109" i="1"/>
  <c r="AS4107" i="1"/>
  <c r="AP4109" i="1" l="1"/>
  <c r="AQ4108" i="1" s="1"/>
  <c r="AR4108" i="1" s="1"/>
  <c r="AO4110" i="1"/>
  <c r="AS4108" i="1"/>
  <c r="AP4110" i="1" l="1"/>
  <c r="AQ4109" i="1" s="1"/>
  <c r="AR4109" i="1" s="1"/>
  <c r="AO4111" i="1"/>
  <c r="AS4109" i="1"/>
  <c r="AP4111" i="1" l="1"/>
  <c r="AQ4110" i="1" s="1"/>
  <c r="AR4110" i="1" s="1"/>
  <c r="AO4112" i="1"/>
  <c r="AS4110" i="1"/>
  <c r="AP4112" i="1" l="1"/>
  <c r="AQ4111" i="1" s="1"/>
  <c r="AR4111" i="1" s="1"/>
  <c r="AO4113" i="1"/>
  <c r="AS4111" i="1"/>
  <c r="AP4113" i="1" l="1"/>
  <c r="AQ4112" i="1" s="1"/>
  <c r="AR4112" i="1" s="1"/>
  <c r="AO4114" i="1"/>
  <c r="AS4112" i="1"/>
  <c r="AP4114" i="1" l="1"/>
  <c r="AQ4113" i="1" s="1"/>
  <c r="AR4113" i="1" s="1"/>
  <c r="AO4115" i="1"/>
  <c r="AS4113" i="1"/>
  <c r="AP4115" i="1" l="1"/>
  <c r="AQ4114" i="1" s="1"/>
  <c r="AR4114" i="1" s="1"/>
  <c r="AO4116" i="1"/>
  <c r="AS4114" i="1"/>
  <c r="AP4116" i="1" l="1"/>
  <c r="AQ4115" i="1" s="1"/>
  <c r="AR4115" i="1" s="1"/>
  <c r="AO4117" i="1"/>
  <c r="AS4115" i="1"/>
  <c r="AP4117" i="1" l="1"/>
  <c r="AQ4116" i="1" s="1"/>
  <c r="AR4116" i="1" s="1"/>
  <c r="AO4118" i="1"/>
  <c r="AS4116" i="1"/>
  <c r="AP4118" i="1" l="1"/>
  <c r="AQ4117" i="1" s="1"/>
  <c r="AR4117" i="1" s="1"/>
  <c r="AO4119" i="1"/>
  <c r="AS4117" i="1"/>
  <c r="AP4119" i="1" l="1"/>
  <c r="AQ4118" i="1" s="1"/>
  <c r="AR4118" i="1" s="1"/>
  <c r="AO4120" i="1"/>
  <c r="AS4118" i="1"/>
  <c r="AP4120" i="1" l="1"/>
  <c r="AQ4119" i="1" s="1"/>
  <c r="AR4119" i="1" s="1"/>
  <c r="AO4121" i="1"/>
  <c r="AS4119" i="1"/>
  <c r="AP4121" i="1" l="1"/>
  <c r="AQ4120" i="1" s="1"/>
  <c r="AR4120" i="1" s="1"/>
  <c r="AO4122" i="1"/>
  <c r="AS4120" i="1"/>
  <c r="AP4122" i="1" l="1"/>
  <c r="AQ4121" i="1" s="1"/>
  <c r="AR4121" i="1" s="1"/>
  <c r="AO4123" i="1"/>
  <c r="AS4121" i="1"/>
  <c r="AP4123" i="1" l="1"/>
  <c r="AQ4122" i="1" s="1"/>
  <c r="AR4122" i="1" s="1"/>
  <c r="AO4124" i="1"/>
  <c r="AS4122" i="1"/>
  <c r="AP4124" i="1" l="1"/>
  <c r="AQ4123" i="1" s="1"/>
  <c r="AR4123" i="1" s="1"/>
  <c r="AO4125" i="1"/>
  <c r="AS4123" i="1"/>
  <c r="AP4125" i="1" l="1"/>
  <c r="AQ4124" i="1" s="1"/>
  <c r="AR4124" i="1" s="1"/>
  <c r="AO4126" i="1"/>
  <c r="AS4124" i="1"/>
  <c r="AP4126" i="1" l="1"/>
  <c r="AQ4125" i="1" s="1"/>
  <c r="AR4125" i="1" s="1"/>
  <c r="AO4127" i="1"/>
  <c r="AS4125" i="1"/>
  <c r="AP4127" i="1" l="1"/>
  <c r="AQ4126" i="1" s="1"/>
  <c r="AR4126" i="1" s="1"/>
  <c r="AO4128" i="1"/>
  <c r="AS4126" i="1"/>
  <c r="AP4128" i="1" l="1"/>
  <c r="AQ4127" i="1" s="1"/>
  <c r="AO4129" i="1"/>
  <c r="AR4127" i="1"/>
  <c r="AS4127" i="1"/>
  <c r="AP4129" i="1" l="1"/>
  <c r="AQ4128" i="1" s="1"/>
  <c r="AO4130" i="1"/>
  <c r="AS4128" i="1"/>
  <c r="AR4128" i="1"/>
  <c r="AP4130" i="1" l="1"/>
  <c r="AQ4129" i="1" s="1"/>
  <c r="AR4129" i="1" s="1"/>
  <c r="AO4131" i="1"/>
  <c r="AS4129" i="1"/>
  <c r="AP4131" i="1" l="1"/>
  <c r="AQ4130" i="1" s="1"/>
  <c r="AR4130" i="1" s="1"/>
  <c r="AO4132" i="1"/>
  <c r="AS4130" i="1"/>
  <c r="AP4132" i="1" l="1"/>
  <c r="AQ4131" i="1" s="1"/>
  <c r="AR4131" i="1" s="1"/>
  <c r="AO4133" i="1"/>
  <c r="AS4131" i="1"/>
  <c r="AP4133" i="1" l="1"/>
  <c r="AQ4132" i="1" s="1"/>
  <c r="AR4132" i="1" s="1"/>
  <c r="AO4134" i="1"/>
  <c r="AS4132" i="1"/>
  <c r="AP4134" i="1" l="1"/>
  <c r="AQ4133" i="1" s="1"/>
  <c r="AR4133" i="1" s="1"/>
  <c r="AO4135" i="1"/>
  <c r="AS4133" i="1"/>
  <c r="AP4135" i="1" l="1"/>
  <c r="AO4136" i="1"/>
  <c r="AS4134" i="1"/>
  <c r="AQ4134" i="1"/>
  <c r="AR4134" i="1"/>
  <c r="AP4136" i="1" l="1"/>
  <c r="AQ4135" i="1" s="1"/>
  <c r="AR4135" i="1" s="1"/>
  <c r="AO4137" i="1"/>
  <c r="AS4135" i="1"/>
  <c r="AP4137" i="1" l="1"/>
  <c r="AQ4136" i="1" s="1"/>
  <c r="AR4136" i="1" s="1"/>
  <c r="AO4138" i="1"/>
  <c r="AS4136" i="1"/>
  <c r="AP4138" i="1" l="1"/>
  <c r="AQ4137" i="1" s="1"/>
  <c r="AR4137" i="1" s="1"/>
  <c r="AO4139" i="1"/>
  <c r="AS4137" i="1"/>
  <c r="AP4139" i="1" l="1"/>
  <c r="AQ4138" i="1" s="1"/>
  <c r="AR4138" i="1" s="1"/>
  <c r="AO4140" i="1"/>
  <c r="AS4138" i="1"/>
  <c r="AP4140" i="1" l="1"/>
  <c r="AQ4139" i="1" s="1"/>
  <c r="AR4139" i="1" s="1"/>
  <c r="AO4141" i="1"/>
  <c r="AS4139" i="1"/>
  <c r="AP4141" i="1" l="1"/>
  <c r="AQ4140" i="1" s="1"/>
  <c r="AO4142" i="1"/>
  <c r="AS4140" i="1"/>
  <c r="AR4140" i="1"/>
  <c r="AP4142" i="1" l="1"/>
  <c r="AQ4141" i="1" s="1"/>
  <c r="AR4141" i="1" s="1"/>
  <c r="AO4143" i="1"/>
  <c r="AS4141" i="1"/>
  <c r="AP4143" i="1" l="1"/>
  <c r="AQ4142" i="1" s="1"/>
  <c r="AR4142" i="1" s="1"/>
  <c r="AO4144" i="1"/>
  <c r="AS4142" i="1"/>
  <c r="AP4144" i="1" l="1"/>
  <c r="AQ4143" i="1" s="1"/>
  <c r="AR4143" i="1" s="1"/>
  <c r="AO4145" i="1"/>
  <c r="AS4143" i="1"/>
  <c r="AP4145" i="1" l="1"/>
  <c r="AQ4144" i="1" s="1"/>
  <c r="AR4144" i="1" s="1"/>
  <c r="AO4146" i="1"/>
  <c r="AS4144" i="1"/>
  <c r="AP4146" i="1" l="1"/>
  <c r="AQ4145" i="1" s="1"/>
  <c r="AR4145" i="1" s="1"/>
  <c r="AO4147" i="1"/>
  <c r="AS4145" i="1"/>
  <c r="AP4147" i="1" l="1"/>
  <c r="AQ4146" i="1" s="1"/>
  <c r="AR4146" i="1" s="1"/>
  <c r="AO4148" i="1"/>
  <c r="AS4146" i="1"/>
  <c r="AP4148" i="1" l="1"/>
  <c r="AQ4147" i="1" s="1"/>
  <c r="AR4147" i="1" s="1"/>
  <c r="AO4149" i="1"/>
  <c r="AS4147" i="1"/>
  <c r="AP4149" i="1" l="1"/>
  <c r="AQ4148" i="1" s="1"/>
  <c r="AR4148" i="1" s="1"/>
  <c r="AO4150" i="1"/>
  <c r="AS4148" i="1"/>
  <c r="AP4150" i="1" l="1"/>
  <c r="AQ4149" i="1" s="1"/>
  <c r="AR4149" i="1" s="1"/>
  <c r="AO4151" i="1"/>
  <c r="AS4149" i="1"/>
  <c r="AP4151" i="1" l="1"/>
  <c r="AQ4150" i="1" s="1"/>
  <c r="AR4150" i="1" s="1"/>
  <c r="AO4152" i="1"/>
  <c r="AS4150" i="1"/>
  <c r="AP4152" i="1" l="1"/>
  <c r="AQ4151" i="1" s="1"/>
  <c r="AR4151" i="1" s="1"/>
  <c r="AO4153" i="1"/>
  <c r="AS4151" i="1"/>
  <c r="AP4153" i="1" l="1"/>
  <c r="AQ4152" i="1" s="1"/>
  <c r="AR4152" i="1" s="1"/>
  <c r="AO4154" i="1"/>
  <c r="AS4152" i="1"/>
  <c r="AP4154" i="1" l="1"/>
  <c r="AQ4153" i="1" s="1"/>
  <c r="AR4153" i="1" s="1"/>
  <c r="AO4155" i="1"/>
  <c r="AS4153" i="1"/>
  <c r="AP4155" i="1" l="1"/>
  <c r="AQ4154" i="1" s="1"/>
  <c r="AR4154" i="1" s="1"/>
  <c r="AO4156" i="1"/>
  <c r="AS4154" i="1"/>
  <c r="AP4156" i="1" l="1"/>
  <c r="AQ4155" i="1" s="1"/>
  <c r="AR4155" i="1" s="1"/>
  <c r="AO4157" i="1"/>
  <c r="AS4155" i="1"/>
  <c r="AO4158" i="1" l="1"/>
  <c r="AP4157" i="1"/>
  <c r="AQ4156" i="1" s="1"/>
  <c r="AR4156" i="1" s="1"/>
  <c r="AS4156" i="1"/>
  <c r="AS4157" i="1" l="1"/>
  <c r="AP4158" i="1"/>
  <c r="AO4159" i="1"/>
  <c r="AP4159" i="1" l="1"/>
  <c r="AQ4158" i="1" s="1"/>
  <c r="AR4158" i="1" s="1"/>
  <c r="AO4160" i="1"/>
  <c r="AS4158" i="1"/>
  <c r="AQ4157" i="1"/>
  <c r="AR4157" i="1" s="1"/>
  <c r="AP4160" i="1" l="1"/>
  <c r="AQ4159" i="1" s="1"/>
  <c r="AR4159" i="1" s="1"/>
  <c r="AO4161" i="1"/>
  <c r="AS4159" i="1"/>
  <c r="AP4161" i="1" l="1"/>
  <c r="AQ4160" i="1" s="1"/>
  <c r="AR4160" i="1" s="1"/>
  <c r="AO4162" i="1"/>
  <c r="AS4160" i="1"/>
  <c r="AP4162" i="1" l="1"/>
  <c r="AQ4161" i="1" s="1"/>
  <c r="AR4161" i="1" s="1"/>
  <c r="AO4163" i="1"/>
  <c r="AS4161" i="1"/>
  <c r="AP4163" i="1" l="1"/>
  <c r="AQ4162" i="1" s="1"/>
  <c r="AR4162" i="1" s="1"/>
  <c r="AO4164" i="1"/>
  <c r="AS4162" i="1"/>
  <c r="AP4164" i="1" l="1"/>
  <c r="AQ4163" i="1" s="1"/>
  <c r="AR4163" i="1" s="1"/>
  <c r="AO4165" i="1"/>
  <c r="AS4163" i="1"/>
  <c r="AP4165" i="1" l="1"/>
  <c r="AQ4164" i="1" s="1"/>
  <c r="AR4164" i="1" s="1"/>
  <c r="AO4166" i="1"/>
  <c r="AS4164" i="1"/>
  <c r="AP4166" i="1" l="1"/>
  <c r="AQ4165" i="1" s="1"/>
  <c r="AR4165" i="1" s="1"/>
  <c r="AO4167" i="1"/>
  <c r="AS4165" i="1"/>
  <c r="AP4167" i="1" l="1"/>
  <c r="AQ4166" i="1" s="1"/>
  <c r="AO4168" i="1"/>
  <c r="AS4166" i="1"/>
  <c r="AR4166" i="1"/>
  <c r="AP4168" i="1" l="1"/>
  <c r="AQ4167" i="1" s="1"/>
  <c r="AR4167" i="1" s="1"/>
  <c r="AO4169" i="1"/>
  <c r="AS4167" i="1"/>
  <c r="AP4169" i="1" l="1"/>
  <c r="AQ4168" i="1" s="1"/>
  <c r="AR4168" i="1" s="1"/>
  <c r="AO4170" i="1"/>
  <c r="AS4168" i="1"/>
  <c r="AP4170" i="1" l="1"/>
  <c r="AQ4169" i="1" s="1"/>
  <c r="AR4169" i="1" s="1"/>
  <c r="AO4171" i="1"/>
  <c r="AS4169" i="1"/>
  <c r="AP4171" i="1" l="1"/>
  <c r="AQ4170" i="1" s="1"/>
  <c r="AR4170" i="1" s="1"/>
  <c r="AO4172" i="1"/>
  <c r="AS4170" i="1"/>
  <c r="AP4172" i="1" l="1"/>
  <c r="AQ4171" i="1" s="1"/>
  <c r="AR4171" i="1" s="1"/>
  <c r="AO4173" i="1"/>
  <c r="AS4171" i="1"/>
  <c r="AP4173" i="1" l="1"/>
  <c r="AQ4172" i="1" s="1"/>
  <c r="AR4172" i="1" s="1"/>
  <c r="AO4174" i="1"/>
  <c r="AS4172" i="1"/>
  <c r="AP4174" i="1" l="1"/>
  <c r="AQ4173" i="1" s="1"/>
  <c r="AR4173" i="1" s="1"/>
  <c r="AO4175" i="1"/>
  <c r="AS4173" i="1"/>
  <c r="AP4175" i="1" l="1"/>
  <c r="AQ4174" i="1" s="1"/>
  <c r="AR4174" i="1" s="1"/>
  <c r="AO4176" i="1"/>
  <c r="AS4174" i="1"/>
  <c r="AP4176" i="1" l="1"/>
  <c r="AQ4175" i="1" s="1"/>
  <c r="AR4175" i="1" s="1"/>
  <c r="AO4177" i="1"/>
  <c r="AS4175" i="1"/>
  <c r="AP4177" i="1" l="1"/>
  <c r="AQ4176" i="1" s="1"/>
  <c r="AR4176" i="1" s="1"/>
  <c r="AO4178" i="1"/>
  <c r="AS4176" i="1"/>
  <c r="AP4178" i="1" l="1"/>
  <c r="AQ4177" i="1" s="1"/>
  <c r="AR4177" i="1" s="1"/>
  <c r="AO4179" i="1"/>
  <c r="AS4177" i="1"/>
  <c r="AP4179" i="1" l="1"/>
  <c r="AQ4178" i="1" s="1"/>
  <c r="AR4178" i="1" s="1"/>
  <c r="AO4180" i="1"/>
  <c r="AS4178" i="1"/>
  <c r="AP4180" i="1" l="1"/>
  <c r="AQ4179" i="1" s="1"/>
  <c r="AR4179" i="1" s="1"/>
  <c r="AO4181" i="1"/>
  <c r="AS4179" i="1"/>
  <c r="AP4181" i="1" l="1"/>
  <c r="AQ4180" i="1" s="1"/>
  <c r="AR4180" i="1" s="1"/>
  <c r="AO4182" i="1"/>
  <c r="AS4180" i="1"/>
  <c r="AP4182" i="1" l="1"/>
  <c r="AQ4181" i="1" s="1"/>
  <c r="AR4181" i="1" s="1"/>
  <c r="AO4183" i="1"/>
  <c r="AS4181" i="1"/>
  <c r="AP4183" i="1" l="1"/>
  <c r="AQ4182" i="1" s="1"/>
  <c r="AR4182" i="1" s="1"/>
  <c r="AO4184" i="1"/>
  <c r="AS4182" i="1"/>
  <c r="AP4184" i="1" l="1"/>
  <c r="AQ4183" i="1" s="1"/>
  <c r="AR4183" i="1" s="1"/>
  <c r="AO4185" i="1"/>
  <c r="AS4183" i="1"/>
  <c r="AP4185" i="1" l="1"/>
  <c r="AO4186" i="1"/>
  <c r="AS4184" i="1"/>
  <c r="AQ4184" i="1"/>
  <c r="AR4184" i="1" s="1"/>
  <c r="AP4186" i="1" l="1"/>
  <c r="AQ4185" i="1" s="1"/>
  <c r="AR4185" i="1" s="1"/>
  <c r="AO4187" i="1"/>
  <c r="AS4185" i="1"/>
  <c r="AP4187" i="1" l="1"/>
  <c r="AQ4186" i="1" s="1"/>
  <c r="AR4186" i="1" s="1"/>
  <c r="AO4188" i="1"/>
  <c r="AS4186" i="1"/>
  <c r="AP4188" i="1" l="1"/>
  <c r="AQ4187" i="1" s="1"/>
  <c r="AR4187" i="1" s="1"/>
  <c r="AO4189" i="1"/>
  <c r="AS4187" i="1"/>
  <c r="AP4189" i="1" l="1"/>
  <c r="AQ4188" i="1" s="1"/>
  <c r="AR4188" i="1" s="1"/>
  <c r="AO4190" i="1"/>
  <c r="AS4188" i="1"/>
  <c r="AP4190" i="1" l="1"/>
  <c r="AQ4189" i="1" s="1"/>
  <c r="AR4189" i="1" s="1"/>
  <c r="AO4191" i="1"/>
  <c r="AS4189" i="1"/>
  <c r="AP4191" i="1" l="1"/>
  <c r="AQ4190" i="1" s="1"/>
  <c r="AR4190" i="1" s="1"/>
  <c r="AO4192" i="1"/>
  <c r="AS4190" i="1"/>
  <c r="AP4192" i="1" l="1"/>
  <c r="AQ4191" i="1" s="1"/>
  <c r="AR4191" i="1" s="1"/>
  <c r="AO4193" i="1"/>
  <c r="AS4191" i="1"/>
  <c r="AP4193" i="1" l="1"/>
  <c r="AQ4192" i="1" s="1"/>
  <c r="AR4192" i="1" s="1"/>
  <c r="AO4194" i="1"/>
  <c r="AS4192" i="1"/>
  <c r="AP4194" i="1" l="1"/>
  <c r="AQ4193" i="1" s="1"/>
  <c r="AR4193" i="1" s="1"/>
  <c r="AO4195" i="1"/>
  <c r="AS4193" i="1"/>
  <c r="AP4195" i="1" l="1"/>
  <c r="AQ4194" i="1" s="1"/>
  <c r="AR4194" i="1" s="1"/>
  <c r="AO4196" i="1"/>
  <c r="AS4194" i="1"/>
  <c r="AP4196" i="1" l="1"/>
  <c r="AQ4195" i="1" s="1"/>
  <c r="AR4195" i="1" s="1"/>
  <c r="AO4197" i="1"/>
  <c r="AS4195" i="1"/>
  <c r="AP4197" i="1" l="1"/>
  <c r="AQ4196" i="1" s="1"/>
  <c r="AR4196" i="1" s="1"/>
  <c r="AO4198" i="1"/>
  <c r="AS4196" i="1"/>
  <c r="AP4198" i="1" l="1"/>
  <c r="AQ4197" i="1" s="1"/>
  <c r="AR4197" i="1" s="1"/>
  <c r="AO4199" i="1"/>
  <c r="AS4197" i="1"/>
  <c r="AP4199" i="1" l="1"/>
  <c r="AQ4198" i="1" s="1"/>
  <c r="AR4198" i="1" s="1"/>
  <c r="AO4200" i="1"/>
  <c r="AS4198" i="1"/>
  <c r="AP4200" i="1" l="1"/>
  <c r="AQ4199" i="1" s="1"/>
  <c r="AR4199" i="1" s="1"/>
  <c r="AO4201" i="1"/>
  <c r="AS4199" i="1"/>
  <c r="AP4201" i="1" l="1"/>
  <c r="AQ4200" i="1" s="1"/>
  <c r="AR4200" i="1" s="1"/>
  <c r="AO4202" i="1"/>
  <c r="AS4200" i="1"/>
  <c r="AP4202" i="1" l="1"/>
  <c r="AQ4201" i="1" s="1"/>
  <c r="AR4201" i="1" s="1"/>
  <c r="AO4203" i="1"/>
  <c r="AS4201" i="1"/>
  <c r="AP4203" i="1" l="1"/>
  <c r="AQ4202" i="1" s="1"/>
  <c r="AR4202" i="1" s="1"/>
  <c r="AO4204" i="1"/>
  <c r="AS4202" i="1"/>
  <c r="AP4204" i="1" l="1"/>
  <c r="AQ4203" i="1" s="1"/>
  <c r="AR4203" i="1" s="1"/>
  <c r="AO4205" i="1"/>
  <c r="AS4203" i="1"/>
  <c r="AP4205" i="1" l="1"/>
  <c r="AQ4204" i="1" s="1"/>
  <c r="AR4204" i="1" s="1"/>
  <c r="AO4206" i="1"/>
  <c r="AS4204" i="1"/>
  <c r="AP4206" i="1" l="1"/>
  <c r="AQ4205" i="1" s="1"/>
  <c r="AR4205" i="1" s="1"/>
  <c r="AO4207" i="1"/>
  <c r="AS4205" i="1"/>
  <c r="AP4207" i="1" l="1"/>
  <c r="AQ4206" i="1" s="1"/>
  <c r="AR4206" i="1" s="1"/>
  <c r="AO4208" i="1"/>
  <c r="AS4206" i="1"/>
  <c r="AP4208" i="1" l="1"/>
  <c r="AQ4207" i="1" s="1"/>
  <c r="AR4207" i="1" s="1"/>
  <c r="AO4209" i="1"/>
  <c r="AS4207" i="1"/>
  <c r="AP4209" i="1" l="1"/>
  <c r="AQ4208" i="1" s="1"/>
  <c r="AR4208" i="1" s="1"/>
  <c r="AO4210" i="1"/>
  <c r="AS4208" i="1"/>
  <c r="AP4210" i="1" l="1"/>
  <c r="AQ4209" i="1" s="1"/>
  <c r="AR4209" i="1" s="1"/>
  <c r="AO4211" i="1"/>
  <c r="AS4209" i="1"/>
  <c r="AP4211" i="1" l="1"/>
  <c r="AQ4210" i="1" s="1"/>
  <c r="AR4210" i="1" s="1"/>
  <c r="AO4212" i="1"/>
  <c r="AS4210" i="1"/>
  <c r="AP4212" i="1" l="1"/>
  <c r="AQ4211" i="1" s="1"/>
  <c r="AR4211" i="1" s="1"/>
  <c r="AO4213" i="1"/>
  <c r="AS4211" i="1"/>
  <c r="AP4213" i="1" l="1"/>
  <c r="AQ4212" i="1" s="1"/>
  <c r="AR4212" i="1" s="1"/>
  <c r="AO4214" i="1"/>
  <c r="AS4212" i="1"/>
  <c r="AP4214" i="1" l="1"/>
  <c r="AQ4213" i="1" s="1"/>
  <c r="AR4213" i="1" s="1"/>
  <c r="AO4215" i="1"/>
  <c r="AS4213" i="1"/>
  <c r="AP4215" i="1" l="1"/>
  <c r="AQ4214" i="1" s="1"/>
  <c r="AR4214" i="1" s="1"/>
  <c r="AO4216" i="1"/>
  <c r="AS4214" i="1"/>
  <c r="AP4216" i="1" l="1"/>
  <c r="AQ4215" i="1" s="1"/>
  <c r="AR4215" i="1" s="1"/>
  <c r="AO4217" i="1"/>
  <c r="AS4215" i="1"/>
  <c r="AP4217" i="1" l="1"/>
  <c r="AQ4216" i="1" s="1"/>
  <c r="AR4216" i="1" s="1"/>
  <c r="AO4218" i="1"/>
  <c r="AS4216" i="1"/>
  <c r="AP4218" i="1" l="1"/>
  <c r="AQ4217" i="1" s="1"/>
  <c r="AR4217" i="1" s="1"/>
  <c r="AO4219" i="1"/>
  <c r="AS4217" i="1"/>
  <c r="AP4219" i="1" l="1"/>
  <c r="AQ4218" i="1" s="1"/>
  <c r="AR4218" i="1" s="1"/>
  <c r="AO4220" i="1"/>
  <c r="AS4218" i="1"/>
  <c r="AP4220" i="1" l="1"/>
  <c r="AQ4219" i="1" s="1"/>
  <c r="AR4219" i="1" s="1"/>
  <c r="AO4221" i="1"/>
  <c r="AS4219" i="1"/>
  <c r="AP4221" i="1" l="1"/>
  <c r="AQ4220" i="1" s="1"/>
  <c r="AR4220" i="1" s="1"/>
  <c r="AO4222" i="1"/>
  <c r="AS4220" i="1"/>
  <c r="AP4222" i="1" l="1"/>
  <c r="AQ4221" i="1" s="1"/>
  <c r="AR4221" i="1" s="1"/>
  <c r="AO4223" i="1"/>
  <c r="AS4221" i="1"/>
  <c r="AP4223" i="1" l="1"/>
  <c r="AQ4222" i="1" s="1"/>
  <c r="AR4222" i="1" s="1"/>
  <c r="AO4224" i="1"/>
  <c r="AS4222" i="1"/>
  <c r="AP4224" i="1" l="1"/>
  <c r="AQ4223" i="1" s="1"/>
  <c r="AR4223" i="1" s="1"/>
  <c r="AO4225" i="1"/>
  <c r="AS4223" i="1"/>
  <c r="AP4225" i="1" l="1"/>
  <c r="AQ4224" i="1" s="1"/>
  <c r="AR4224" i="1" s="1"/>
  <c r="AO4226" i="1"/>
  <c r="AS4224" i="1"/>
  <c r="AP4226" i="1" l="1"/>
  <c r="AQ4225" i="1" s="1"/>
  <c r="AR4225" i="1" s="1"/>
  <c r="AO4227" i="1"/>
  <c r="AS4225" i="1"/>
  <c r="AP4227" i="1" l="1"/>
  <c r="AQ4226" i="1" s="1"/>
  <c r="AR4226" i="1" s="1"/>
  <c r="AO4228" i="1"/>
  <c r="AS4226" i="1"/>
  <c r="AP4228" i="1" l="1"/>
  <c r="AQ4227" i="1" s="1"/>
  <c r="AR4227" i="1" s="1"/>
  <c r="AO4229" i="1"/>
  <c r="AS4227" i="1"/>
  <c r="AP4229" i="1" l="1"/>
  <c r="AQ4228" i="1" s="1"/>
  <c r="AR4228" i="1" s="1"/>
  <c r="AO4230" i="1"/>
  <c r="AS4228" i="1"/>
  <c r="AP4230" i="1" l="1"/>
  <c r="AQ4229" i="1" s="1"/>
  <c r="AR4229" i="1" s="1"/>
  <c r="AO4231" i="1"/>
  <c r="AS4229" i="1"/>
  <c r="AP4231" i="1" l="1"/>
  <c r="AQ4230" i="1" s="1"/>
  <c r="AR4230" i="1" s="1"/>
  <c r="AO4232" i="1"/>
  <c r="AS4230" i="1"/>
  <c r="AP4232" i="1" l="1"/>
  <c r="AQ4231" i="1" s="1"/>
  <c r="AR4231" i="1" s="1"/>
  <c r="AO4233" i="1"/>
  <c r="AS4231" i="1"/>
  <c r="AP4233" i="1" l="1"/>
  <c r="AQ4232" i="1" s="1"/>
  <c r="AR4232" i="1" s="1"/>
  <c r="AO4234" i="1"/>
  <c r="AS4232" i="1"/>
  <c r="AP4234" i="1" l="1"/>
  <c r="AQ4233" i="1" s="1"/>
  <c r="AR4233" i="1" s="1"/>
  <c r="AO4235" i="1"/>
  <c r="AS4233" i="1"/>
  <c r="AP4235" i="1" l="1"/>
  <c r="AQ4234" i="1" s="1"/>
  <c r="AR4234" i="1" s="1"/>
  <c r="AO4236" i="1"/>
  <c r="AS4234" i="1"/>
  <c r="AP4236" i="1" l="1"/>
  <c r="AQ4235" i="1" s="1"/>
  <c r="AR4235" i="1" s="1"/>
  <c r="AO4237" i="1"/>
  <c r="AS4235" i="1"/>
  <c r="AP4237" i="1" l="1"/>
  <c r="AQ4236" i="1" s="1"/>
  <c r="AR4236" i="1" s="1"/>
  <c r="AO4238" i="1"/>
  <c r="AS4236" i="1"/>
  <c r="AP4238" i="1" l="1"/>
  <c r="AQ4237" i="1" s="1"/>
  <c r="AR4237" i="1" s="1"/>
  <c r="AO4239" i="1"/>
  <c r="AS4237" i="1"/>
  <c r="AP4239" i="1" l="1"/>
  <c r="AQ4238" i="1" s="1"/>
  <c r="AR4238" i="1" s="1"/>
  <c r="AO4240" i="1"/>
  <c r="AS4238" i="1"/>
  <c r="AP4240" i="1" l="1"/>
  <c r="AQ4239" i="1" s="1"/>
  <c r="AR4239" i="1" s="1"/>
  <c r="AO4241" i="1"/>
  <c r="AS4239" i="1"/>
  <c r="AP4241" i="1" l="1"/>
  <c r="AQ4240" i="1" s="1"/>
  <c r="AR4240" i="1" s="1"/>
  <c r="AO4242" i="1"/>
  <c r="AS4240" i="1"/>
  <c r="AP4242" i="1" l="1"/>
  <c r="AQ4241" i="1" s="1"/>
  <c r="AR4241" i="1" s="1"/>
  <c r="AO4243" i="1"/>
  <c r="AS4241" i="1"/>
  <c r="AP4243" i="1" l="1"/>
  <c r="AQ4242" i="1" s="1"/>
  <c r="AR4242" i="1" s="1"/>
  <c r="AO4244" i="1"/>
  <c r="AS4242" i="1"/>
  <c r="AP4244" i="1" l="1"/>
  <c r="AQ4243" i="1" s="1"/>
  <c r="AR4243" i="1" s="1"/>
  <c r="AO4245" i="1"/>
  <c r="AS4243" i="1"/>
  <c r="AP4245" i="1" l="1"/>
  <c r="AQ4244" i="1" s="1"/>
  <c r="AR4244" i="1" s="1"/>
  <c r="AO4246" i="1"/>
  <c r="AS4244" i="1"/>
  <c r="AP4246" i="1" l="1"/>
  <c r="AQ4245" i="1" s="1"/>
  <c r="AR4245" i="1" s="1"/>
  <c r="AO4247" i="1"/>
  <c r="AS4245" i="1"/>
  <c r="AP4247" i="1" l="1"/>
  <c r="AQ4246" i="1" s="1"/>
  <c r="AR4246" i="1" s="1"/>
  <c r="AO4248" i="1"/>
  <c r="AS4246" i="1"/>
  <c r="AP4248" i="1" l="1"/>
  <c r="AQ4247" i="1" s="1"/>
  <c r="AR4247" i="1" s="1"/>
  <c r="AO4249" i="1"/>
  <c r="AS4247" i="1"/>
  <c r="AP4249" i="1" l="1"/>
  <c r="AQ4248" i="1" s="1"/>
  <c r="AR4248" i="1" s="1"/>
  <c r="AO4250" i="1"/>
  <c r="AS4248" i="1"/>
  <c r="AP4250" i="1" l="1"/>
  <c r="AQ4249" i="1" s="1"/>
  <c r="AR4249" i="1" s="1"/>
  <c r="AO4251" i="1"/>
  <c r="AS4249" i="1"/>
  <c r="AP4251" i="1" l="1"/>
  <c r="AQ4250" i="1" s="1"/>
  <c r="AR4250" i="1" s="1"/>
  <c r="AO4252" i="1"/>
  <c r="AS4250" i="1"/>
  <c r="AP4252" i="1" l="1"/>
  <c r="AQ4251" i="1" s="1"/>
  <c r="AR4251" i="1" s="1"/>
  <c r="AO4253" i="1"/>
  <c r="AS4251" i="1"/>
  <c r="AP4253" i="1" l="1"/>
  <c r="AQ4252" i="1" s="1"/>
  <c r="AR4252" i="1" s="1"/>
  <c r="AO4254" i="1"/>
  <c r="AS4252" i="1"/>
  <c r="AP4254" i="1" l="1"/>
  <c r="AQ4253" i="1" s="1"/>
  <c r="AR4253" i="1" s="1"/>
  <c r="AO4255" i="1"/>
  <c r="AS4253" i="1"/>
  <c r="AP4255" i="1" l="1"/>
  <c r="AQ4254" i="1" s="1"/>
  <c r="AR4254" i="1" s="1"/>
  <c r="AO4256" i="1"/>
  <c r="AS4254" i="1"/>
  <c r="AP4256" i="1" l="1"/>
  <c r="AQ4255" i="1" s="1"/>
  <c r="AR4255" i="1" s="1"/>
  <c r="AO4257" i="1"/>
  <c r="AS4255" i="1"/>
  <c r="AP4257" i="1" l="1"/>
  <c r="AQ4256" i="1" s="1"/>
  <c r="AR4256" i="1" s="1"/>
  <c r="AO4258" i="1"/>
  <c r="AS4256" i="1"/>
  <c r="AP4258" i="1" l="1"/>
  <c r="AQ4257" i="1" s="1"/>
  <c r="AR4257" i="1" s="1"/>
  <c r="AO4259" i="1"/>
  <c r="AS4257" i="1"/>
  <c r="AP4259" i="1" l="1"/>
  <c r="AQ4258" i="1" s="1"/>
  <c r="AR4258" i="1" s="1"/>
  <c r="AO4260" i="1"/>
  <c r="AS4258" i="1"/>
  <c r="AP4260" i="1" l="1"/>
  <c r="AQ4259" i="1" s="1"/>
  <c r="AR4259" i="1" s="1"/>
  <c r="AO4261" i="1"/>
  <c r="AS4259" i="1"/>
  <c r="AP4261" i="1" l="1"/>
  <c r="AQ4260" i="1" s="1"/>
  <c r="AR4260" i="1" s="1"/>
  <c r="AO4262" i="1"/>
  <c r="AS4260" i="1"/>
  <c r="AP4262" i="1" l="1"/>
  <c r="AQ4261" i="1" s="1"/>
  <c r="AR4261" i="1" s="1"/>
  <c r="AO4263" i="1"/>
  <c r="AS4261" i="1"/>
  <c r="AP4263" i="1" l="1"/>
  <c r="AQ4262" i="1" s="1"/>
  <c r="AO4264" i="1"/>
  <c r="AS4262" i="1"/>
  <c r="AR4262" i="1"/>
  <c r="AP4264" i="1" l="1"/>
  <c r="AQ4263" i="1" s="1"/>
  <c r="AR4263" i="1" s="1"/>
  <c r="AO4265" i="1"/>
  <c r="AS4263" i="1"/>
  <c r="AP4265" i="1" l="1"/>
  <c r="AQ4264" i="1" s="1"/>
  <c r="AR4264" i="1" s="1"/>
  <c r="AO4266" i="1"/>
  <c r="AS4264" i="1"/>
  <c r="AP4266" i="1" l="1"/>
  <c r="AQ4265" i="1" s="1"/>
  <c r="AR4265" i="1" s="1"/>
  <c r="AO4267" i="1"/>
  <c r="AS4265" i="1"/>
  <c r="AP4267" i="1" l="1"/>
  <c r="AQ4266" i="1" s="1"/>
  <c r="AR4266" i="1" s="1"/>
  <c r="AO4268" i="1"/>
  <c r="AS4266" i="1"/>
  <c r="AP4268" i="1" l="1"/>
  <c r="AQ4267" i="1" s="1"/>
  <c r="AR4267" i="1" s="1"/>
  <c r="AO4269" i="1"/>
  <c r="AS4267" i="1"/>
  <c r="AP4269" i="1" l="1"/>
  <c r="AQ4268" i="1" s="1"/>
  <c r="AR4268" i="1" s="1"/>
  <c r="AO4270" i="1"/>
  <c r="AS4268" i="1"/>
  <c r="AP4270" i="1" l="1"/>
  <c r="AQ4269" i="1" s="1"/>
  <c r="AR4269" i="1" s="1"/>
  <c r="AO4271" i="1"/>
  <c r="AS4269" i="1"/>
  <c r="AP4271" i="1" l="1"/>
  <c r="AQ4270" i="1" s="1"/>
  <c r="AR4270" i="1" s="1"/>
  <c r="AO4272" i="1"/>
  <c r="AS4270" i="1"/>
  <c r="AP4272" i="1" l="1"/>
  <c r="AQ4271" i="1" s="1"/>
  <c r="AR4271" i="1" s="1"/>
  <c r="AO4273" i="1"/>
  <c r="AS4271" i="1"/>
  <c r="AP4273" i="1" l="1"/>
  <c r="AQ4272" i="1" s="1"/>
  <c r="AR4272" i="1" s="1"/>
  <c r="AO4274" i="1"/>
  <c r="AS4272" i="1"/>
  <c r="AP4274" i="1" l="1"/>
  <c r="AQ4273" i="1" s="1"/>
  <c r="AR4273" i="1" s="1"/>
  <c r="AO4275" i="1"/>
  <c r="AS4273" i="1"/>
  <c r="AP4275" i="1" l="1"/>
  <c r="AQ4274" i="1" s="1"/>
  <c r="AR4274" i="1" s="1"/>
  <c r="AO4276" i="1"/>
  <c r="AS4274" i="1"/>
  <c r="AP4276" i="1" l="1"/>
  <c r="AQ4275" i="1" s="1"/>
  <c r="AR4275" i="1" s="1"/>
  <c r="AO4277" i="1"/>
  <c r="AS4275" i="1"/>
  <c r="AP4277" i="1" l="1"/>
  <c r="AQ4276" i="1" s="1"/>
  <c r="AR4276" i="1" s="1"/>
  <c r="AO4278" i="1"/>
  <c r="AS4276" i="1"/>
  <c r="AP4278" i="1" l="1"/>
  <c r="AQ4277" i="1" s="1"/>
  <c r="AR4277" i="1" s="1"/>
  <c r="AO4279" i="1"/>
  <c r="AS4277" i="1"/>
  <c r="AP4279" i="1" l="1"/>
  <c r="AQ4278" i="1" s="1"/>
  <c r="AR4278" i="1" s="1"/>
  <c r="AO4280" i="1"/>
  <c r="AS4278" i="1"/>
  <c r="AP4280" i="1" l="1"/>
  <c r="AQ4279" i="1" s="1"/>
  <c r="AR4279" i="1" s="1"/>
  <c r="AO4281" i="1"/>
  <c r="AS4279" i="1"/>
  <c r="AP4281" i="1" l="1"/>
  <c r="AQ4280" i="1" s="1"/>
  <c r="AR4280" i="1" s="1"/>
  <c r="AO4282" i="1"/>
  <c r="AS4280" i="1"/>
  <c r="AP4282" i="1" l="1"/>
  <c r="AQ4281" i="1" s="1"/>
  <c r="AR4281" i="1" s="1"/>
  <c r="AO4283" i="1"/>
  <c r="AS4281" i="1"/>
  <c r="AP4283" i="1" l="1"/>
  <c r="AQ4282" i="1" s="1"/>
  <c r="AR4282" i="1" s="1"/>
  <c r="AO4284" i="1"/>
  <c r="AS4282" i="1"/>
  <c r="AP4284" i="1" l="1"/>
  <c r="AQ4283" i="1" s="1"/>
  <c r="AR4283" i="1" s="1"/>
  <c r="AO4285" i="1"/>
  <c r="AS4283" i="1"/>
  <c r="AP4285" i="1" l="1"/>
  <c r="AQ4284" i="1" s="1"/>
  <c r="AR4284" i="1" s="1"/>
  <c r="AO4286" i="1"/>
  <c r="AS4284" i="1"/>
  <c r="AP4286" i="1" l="1"/>
  <c r="AQ4285" i="1" s="1"/>
  <c r="AR4285" i="1" s="1"/>
  <c r="AO4287" i="1"/>
  <c r="AS4285" i="1"/>
  <c r="AP4287" i="1" l="1"/>
  <c r="AQ4286" i="1" s="1"/>
  <c r="AR4286" i="1" s="1"/>
  <c r="AO4288" i="1"/>
  <c r="AS4286" i="1"/>
  <c r="AP4288" i="1" l="1"/>
  <c r="AQ4287" i="1" s="1"/>
  <c r="AR4287" i="1" s="1"/>
  <c r="AO4289" i="1"/>
  <c r="AS4287" i="1"/>
  <c r="AP4289" i="1" l="1"/>
  <c r="AQ4288" i="1" s="1"/>
  <c r="AR4288" i="1" s="1"/>
  <c r="AO4290" i="1"/>
  <c r="AS4288" i="1"/>
  <c r="AP4290" i="1" l="1"/>
  <c r="AQ4289" i="1" s="1"/>
  <c r="AR4289" i="1" s="1"/>
  <c r="AO4291" i="1"/>
  <c r="AS4289" i="1"/>
  <c r="AP4291" i="1" l="1"/>
  <c r="AQ4290" i="1" s="1"/>
  <c r="AR4290" i="1" s="1"/>
  <c r="AO4292" i="1"/>
  <c r="AS4290" i="1"/>
  <c r="AP4292" i="1" l="1"/>
  <c r="AQ4291" i="1" s="1"/>
  <c r="AR4291" i="1" s="1"/>
  <c r="AO4293" i="1"/>
  <c r="AS4291" i="1"/>
  <c r="AP4293" i="1" l="1"/>
  <c r="AQ4292" i="1" s="1"/>
  <c r="AR4292" i="1" s="1"/>
  <c r="AO4294" i="1"/>
  <c r="AS4292" i="1"/>
  <c r="AP4294" i="1" l="1"/>
  <c r="AQ4293" i="1" s="1"/>
  <c r="AR4293" i="1" s="1"/>
  <c r="AO4295" i="1"/>
  <c r="AS4293" i="1"/>
  <c r="AP4295" i="1" l="1"/>
  <c r="AQ4294" i="1" s="1"/>
  <c r="AR4294" i="1" s="1"/>
  <c r="AO4296" i="1"/>
  <c r="AS4294" i="1"/>
  <c r="AP4296" i="1" l="1"/>
  <c r="AQ4295" i="1" s="1"/>
  <c r="AR4295" i="1" s="1"/>
  <c r="AO4297" i="1"/>
  <c r="AS4295" i="1"/>
  <c r="AP4297" i="1" l="1"/>
  <c r="AQ4296" i="1" s="1"/>
  <c r="AR4296" i="1" s="1"/>
  <c r="AO4298" i="1"/>
  <c r="AS4296" i="1"/>
  <c r="AP4298" i="1" l="1"/>
  <c r="AQ4297" i="1" s="1"/>
  <c r="AR4297" i="1" s="1"/>
  <c r="AO4299" i="1"/>
  <c r="AS4297" i="1"/>
  <c r="AP4299" i="1" l="1"/>
  <c r="AQ4298" i="1" s="1"/>
  <c r="AR4298" i="1" s="1"/>
  <c r="AO4300" i="1"/>
  <c r="AS4298" i="1"/>
  <c r="AP4300" i="1" l="1"/>
  <c r="AQ4299" i="1" s="1"/>
  <c r="AR4299" i="1" s="1"/>
  <c r="AO4301" i="1"/>
  <c r="AS4299" i="1"/>
  <c r="AP4301" i="1" l="1"/>
  <c r="AQ4300" i="1" s="1"/>
  <c r="AR4300" i="1" s="1"/>
  <c r="AO4302" i="1"/>
  <c r="AS4300" i="1"/>
  <c r="AP4302" i="1" l="1"/>
  <c r="AQ4301" i="1" s="1"/>
  <c r="AR4301" i="1" s="1"/>
  <c r="AO4303" i="1"/>
  <c r="AS4301" i="1"/>
  <c r="AP4303" i="1" l="1"/>
  <c r="AQ4302" i="1" s="1"/>
  <c r="AR4302" i="1" s="1"/>
  <c r="AO4304" i="1"/>
  <c r="AS4302" i="1"/>
  <c r="AP4304" i="1" l="1"/>
  <c r="AQ4303" i="1" s="1"/>
  <c r="AR4303" i="1" s="1"/>
  <c r="AO4305" i="1"/>
  <c r="AS4303" i="1"/>
  <c r="AP4305" i="1" l="1"/>
  <c r="AQ4304" i="1" s="1"/>
  <c r="AR4304" i="1" s="1"/>
  <c r="AO4306" i="1"/>
  <c r="AS4304" i="1"/>
  <c r="AP4306" i="1" l="1"/>
  <c r="AQ4305" i="1" s="1"/>
  <c r="AR4305" i="1" s="1"/>
  <c r="AO4307" i="1"/>
  <c r="AS4305" i="1"/>
  <c r="AP4307" i="1" l="1"/>
  <c r="AQ4306" i="1" s="1"/>
  <c r="AR4306" i="1" s="1"/>
  <c r="AO4308" i="1"/>
  <c r="AS4306" i="1"/>
  <c r="AP4308" i="1" l="1"/>
  <c r="AQ4307" i="1" s="1"/>
  <c r="AR4307" i="1" s="1"/>
  <c r="AO4309" i="1"/>
  <c r="AS4307" i="1"/>
  <c r="AP4309" i="1" l="1"/>
  <c r="AQ4308" i="1" s="1"/>
  <c r="AR4308" i="1" s="1"/>
  <c r="AO4310" i="1"/>
  <c r="AS4308" i="1"/>
  <c r="AP4310" i="1" l="1"/>
  <c r="AQ4309" i="1" s="1"/>
  <c r="AR4309" i="1" s="1"/>
  <c r="AO4311" i="1"/>
  <c r="AS4309" i="1"/>
  <c r="AP4311" i="1" l="1"/>
  <c r="AQ4310" i="1" s="1"/>
  <c r="AR4310" i="1" s="1"/>
  <c r="AO4312" i="1"/>
  <c r="AS4310" i="1"/>
  <c r="AP4312" i="1" l="1"/>
  <c r="AQ4311" i="1" s="1"/>
  <c r="AR4311" i="1" s="1"/>
  <c r="AO4313" i="1"/>
  <c r="AS4311" i="1"/>
  <c r="AP4313" i="1" l="1"/>
  <c r="AQ4312" i="1" s="1"/>
  <c r="AR4312" i="1" s="1"/>
  <c r="AO4314" i="1"/>
  <c r="AS4312" i="1"/>
  <c r="AP4314" i="1" l="1"/>
  <c r="AQ4313" i="1" s="1"/>
  <c r="AR4313" i="1" s="1"/>
  <c r="AO4315" i="1"/>
  <c r="AS4313" i="1"/>
  <c r="AP4315" i="1" l="1"/>
  <c r="AQ4314" i="1" s="1"/>
  <c r="AR4314" i="1" s="1"/>
  <c r="AO4316" i="1"/>
  <c r="AS4314" i="1"/>
  <c r="AP4316" i="1" l="1"/>
  <c r="AQ4315" i="1" s="1"/>
  <c r="AR4315" i="1" s="1"/>
  <c r="AO4317" i="1"/>
  <c r="AS4315" i="1"/>
  <c r="AP4317" i="1" l="1"/>
  <c r="AQ4316" i="1" s="1"/>
  <c r="AR4316" i="1" s="1"/>
  <c r="AO4318" i="1"/>
  <c r="AS4316" i="1"/>
  <c r="AP4318" i="1" l="1"/>
  <c r="AQ4317" i="1" s="1"/>
  <c r="AR4317" i="1" s="1"/>
  <c r="AO4319" i="1"/>
  <c r="AS4317" i="1"/>
  <c r="AP4319" i="1" l="1"/>
  <c r="AQ4318" i="1" s="1"/>
  <c r="AR4318" i="1" s="1"/>
  <c r="AO4320" i="1"/>
  <c r="AS4318" i="1"/>
  <c r="AP4320" i="1" l="1"/>
  <c r="AQ4319" i="1" s="1"/>
  <c r="AR4319" i="1" s="1"/>
  <c r="AO4321" i="1"/>
  <c r="AS4319" i="1"/>
  <c r="AP4321" i="1" l="1"/>
  <c r="AQ4320" i="1" s="1"/>
  <c r="AR4320" i="1" s="1"/>
  <c r="AO4322" i="1"/>
  <c r="AS4320" i="1"/>
  <c r="AP4322" i="1" l="1"/>
  <c r="AQ4321" i="1" s="1"/>
  <c r="AR4321" i="1" s="1"/>
  <c r="AO4323" i="1"/>
  <c r="AS4321" i="1"/>
  <c r="AP4323" i="1" l="1"/>
  <c r="AQ4322" i="1" s="1"/>
  <c r="AR4322" i="1" s="1"/>
  <c r="AO4324" i="1"/>
  <c r="AS4322" i="1"/>
  <c r="AP4324" i="1" l="1"/>
  <c r="AQ4323" i="1" s="1"/>
  <c r="AR4323" i="1" s="1"/>
  <c r="AO4325" i="1"/>
  <c r="AS4323" i="1"/>
  <c r="AP4325" i="1" l="1"/>
  <c r="AQ4324" i="1" s="1"/>
  <c r="AR4324" i="1" s="1"/>
  <c r="AO4326" i="1"/>
  <c r="AS4324" i="1"/>
  <c r="AP4326" i="1" l="1"/>
  <c r="AQ4325" i="1" s="1"/>
  <c r="AR4325" i="1" s="1"/>
  <c r="AO4327" i="1"/>
  <c r="AS4325" i="1"/>
  <c r="AP4327" i="1" l="1"/>
  <c r="AQ4326" i="1" s="1"/>
  <c r="AR4326" i="1" s="1"/>
  <c r="AO4328" i="1"/>
  <c r="AS4326" i="1"/>
  <c r="AP4328" i="1" l="1"/>
  <c r="AQ4327" i="1" s="1"/>
  <c r="AR4327" i="1" s="1"/>
  <c r="AO4329" i="1"/>
  <c r="AS4327" i="1"/>
  <c r="AP4329" i="1" l="1"/>
  <c r="AQ4328" i="1" s="1"/>
  <c r="AR4328" i="1" s="1"/>
  <c r="AO4330" i="1"/>
  <c r="AS4328" i="1"/>
  <c r="AP4330" i="1" l="1"/>
  <c r="AQ4329" i="1" s="1"/>
  <c r="AR4329" i="1" s="1"/>
  <c r="AO4331" i="1"/>
  <c r="AS4329" i="1"/>
  <c r="AP4331" i="1" l="1"/>
  <c r="AQ4330" i="1" s="1"/>
  <c r="AR4330" i="1" s="1"/>
  <c r="AO4332" i="1"/>
  <c r="AS4330" i="1"/>
  <c r="AP4332" i="1" l="1"/>
  <c r="AQ4331" i="1" s="1"/>
  <c r="AR4331" i="1" s="1"/>
  <c r="AO4333" i="1"/>
  <c r="AS4331" i="1"/>
  <c r="AP4333" i="1" l="1"/>
  <c r="AO4334" i="1"/>
  <c r="AS4332" i="1"/>
  <c r="AQ4332" i="1"/>
  <c r="AR4332" i="1" s="1"/>
  <c r="AP4334" i="1" l="1"/>
  <c r="AQ4333" i="1" s="1"/>
  <c r="AR4333" i="1" s="1"/>
  <c r="AO4335" i="1"/>
  <c r="AS4333" i="1"/>
  <c r="AP4335" i="1" l="1"/>
  <c r="AQ4334" i="1" s="1"/>
  <c r="AR4334" i="1" s="1"/>
  <c r="AO4336" i="1"/>
  <c r="AS4334" i="1"/>
  <c r="AP4336" i="1" l="1"/>
  <c r="AQ4335" i="1" s="1"/>
  <c r="AR4335" i="1" s="1"/>
  <c r="AO4337" i="1"/>
  <c r="AS4335" i="1"/>
  <c r="AP4337" i="1" l="1"/>
  <c r="AQ4336" i="1" s="1"/>
  <c r="AR4336" i="1" s="1"/>
  <c r="AO4338" i="1"/>
  <c r="AS4336" i="1"/>
  <c r="AP4338" i="1" l="1"/>
  <c r="AQ4337" i="1" s="1"/>
  <c r="AR4337" i="1" s="1"/>
  <c r="AO4339" i="1"/>
  <c r="AS4337" i="1"/>
  <c r="AP4339" i="1" l="1"/>
  <c r="AQ4338" i="1" s="1"/>
  <c r="AR4338" i="1" s="1"/>
  <c r="AO4340" i="1"/>
  <c r="AS4338" i="1"/>
  <c r="AP4340" i="1" l="1"/>
  <c r="AQ4339" i="1" s="1"/>
  <c r="AR4339" i="1" s="1"/>
  <c r="AO4341" i="1"/>
  <c r="AS4339" i="1"/>
  <c r="AP4341" i="1" l="1"/>
  <c r="AQ4340" i="1" s="1"/>
  <c r="AR4340" i="1" s="1"/>
  <c r="AO4342" i="1"/>
  <c r="AS4340" i="1"/>
  <c r="AP4342" i="1" l="1"/>
  <c r="AQ4341" i="1" s="1"/>
  <c r="AR4341" i="1" s="1"/>
  <c r="AO4343" i="1"/>
  <c r="AS4341" i="1"/>
  <c r="AP4343" i="1" l="1"/>
  <c r="AQ4342" i="1" s="1"/>
  <c r="AR4342" i="1" s="1"/>
  <c r="AO4344" i="1"/>
  <c r="AS4342" i="1"/>
  <c r="AP4344" i="1" l="1"/>
  <c r="AQ4343" i="1" s="1"/>
  <c r="AR4343" i="1" s="1"/>
  <c r="AO4345" i="1"/>
  <c r="AS4343" i="1"/>
  <c r="AP4345" i="1" l="1"/>
  <c r="AQ4344" i="1" s="1"/>
  <c r="AR4344" i="1" s="1"/>
  <c r="AO4346" i="1"/>
  <c r="AS4344" i="1"/>
  <c r="AP4346" i="1" l="1"/>
  <c r="AQ4345" i="1" s="1"/>
  <c r="AR4345" i="1" s="1"/>
  <c r="AO4347" i="1"/>
  <c r="AS4345" i="1"/>
  <c r="AP4347" i="1" l="1"/>
  <c r="AQ4346" i="1" s="1"/>
  <c r="AR4346" i="1" s="1"/>
  <c r="AO4348" i="1"/>
  <c r="AS4346" i="1"/>
  <c r="AP4348" i="1" l="1"/>
  <c r="AQ4347" i="1" s="1"/>
  <c r="AR4347" i="1" s="1"/>
  <c r="AO4349" i="1"/>
  <c r="AS4347" i="1"/>
  <c r="AP4349" i="1" l="1"/>
  <c r="AQ4348" i="1" s="1"/>
  <c r="AR4348" i="1" s="1"/>
  <c r="AO4350" i="1"/>
  <c r="AS4348" i="1"/>
  <c r="AP4350" i="1" l="1"/>
  <c r="AQ4349" i="1" s="1"/>
  <c r="AR4349" i="1" s="1"/>
  <c r="AO4351" i="1"/>
  <c r="AS4349" i="1"/>
  <c r="AP4351" i="1" l="1"/>
  <c r="AQ4350" i="1" s="1"/>
  <c r="AR4350" i="1" s="1"/>
  <c r="AO4352" i="1"/>
  <c r="AS4350" i="1"/>
  <c r="AP4352" i="1" l="1"/>
  <c r="AO4353" i="1"/>
  <c r="AS4351" i="1"/>
  <c r="AQ4351" i="1"/>
  <c r="AR4351" i="1" s="1"/>
  <c r="AP4353" i="1" l="1"/>
  <c r="AQ4352" i="1" s="1"/>
  <c r="AR4352" i="1" s="1"/>
  <c r="AO4354" i="1"/>
  <c r="AS4352" i="1"/>
  <c r="AP4354" i="1" l="1"/>
  <c r="AQ4353" i="1" s="1"/>
  <c r="AR4353" i="1" s="1"/>
  <c r="AO4355" i="1"/>
  <c r="AS4353" i="1"/>
  <c r="AP4355" i="1" l="1"/>
  <c r="AQ4354" i="1" s="1"/>
  <c r="AR4354" i="1" s="1"/>
  <c r="AO4356" i="1"/>
  <c r="AS4354" i="1"/>
  <c r="AP4356" i="1" l="1"/>
  <c r="AQ4355" i="1" s="1"/>
  <c r="AR4355" i="1" s="1"/>
  <c r="AO4357" i="1"/>
  <c r="AS4355" i="1"/>
  <c r="AP4357" i="1" l="1"/>
  <c r="AQ4356" i="1" s="1"/>
  <c r="AR4356" i="1" s="1"/>
  <c r="AO4358" i="1"/>
  <c r="AS4356" i="1"/>
  <c r="AP4358" i="1" l="1"/>
  <c r="AQ4357" i="1" s="1"/>
  <c r="AR4357" i="1" s="1"/>
  <c r="AO4359" i="1"/>
  <c r="AS4357" i="1"/>
  <c r="AP4359" i="1" l="1"/>
  <c r="AQ4358" i="1" s="1"/>
  <c r="AR4358" i="1" s="1"/>
  <c r="AO4360" i="1"/>
  <c r="AS4358" i="1"/>
  <c r="AP4360" i="1" l="1"/>
  <c r="AQ4359" i="1" s="1"/>
  <c r="AR4359" i="1" s="1"/>
  <c r="AO4361" i="1"/>
  <c r="AS4359" i="1"/>
  <c r="AP4361" i="1" l="1"/>
  <c r="AQ4360" i="1" s="1"/>
  <c r="AR4360" i="1" s="1"/>
  <c r="AO4362" i="1"/>
  <c r="AS4360" i="1"/>
  <c r="AP4362" i="1" l="1"/>
  <c r="AQ4361" i="1" s="1"/>
  <c r="AR4361" i="1" s="1"/>
  <c r="AO4363" i="1"/>
  <c r="AS4361" i="1"/>
  <c r="AP4363" i="1" l="1"/>
  <c r="AQ4362" i="1" s="1"/>
  <c r="AR4362" i="1" s="1"/>
  <c r="AO4364" i="1"/>
  <c r="AS4362" i="1"/>
  <c r="AP4364" i="1" l="1"/>
  <c r="AQ4363" i="1" s="1"/>
  <c r="AR4363" i="1" s="1"/>
  <c r="AO4365" i="1"/>
  <c r="AS4363" i="1"/>
  <c r="AP4365" i="1" l="1"/>
  <c r="AQ4364" i="1" s="1"/>
  <c r="AR4364" i="1" s="1"/>
  <c r="AO4366" i="1"/>
  <c r="AS4364" i="1"/>
  <c r="AP4366" i="1" l="1"/>
  <c r="AQ4365" i="1" s="1"/>
  <c r="AR4365" i="1" s="1"/>
  <c r="AO4367" i="1"/>
  <c r="AS4365" i="1"/>
  <c r="AP4367" i="1" l="1"/>
  <c r="AQ4366" i="1" s="1"/>
  <c r="AR4366" i="1" s="1"/>
  <c r="AO4368" i="1"/>
  <c r="AS4366" i="1"/>
  <c r="AP4368" i="1" l="1"/>
  <c r="AQ4367" i="1" s="1"/>
  <c r="AR4367" i="1" s="1"/>
  <c r="AO4369" i="1"/>
  <c r="AS4367" i="1"/>
  <c r="AP4369" i="1" l="1"/>
  <c r="AQ4368" i="1" s="1"/>
  <c r="AR4368" i="1" s="1"/>
  <c r="AO4370" i="1"/>
  <c r="AS4368" i="1"/>
  <c r="AP4370" i="1" l="1"/>
  <c r="AQ4369" i="1" s="1"/>
  <c r="AR4369" i="1" s="1"/>
  <c r="AO4371" i="1"/>
  <c r="AS4369" i="1"/>
  <c r="AP4371" i="1" l="1"/>
  <c r="AQ4370" i="1" s="1"/>
  <c r="AR4370" i="1" s="1"/>
  <c r="AO4372" i="1"/>
  <c r="AS4370" i="1"/>
  <c r="AP4372" i="1" l="1"/>
  <c r="AQ4371" i="1" s="1"/>
  <c r="AR4371" i="1" s="1"/>
  <c r="AO4373" i="1"/>
  <c r="AS4371" i="1"/>
  <c r="AP4373" i="1" l="1"/>
  <c r="AQ4372" i="1" s="1"/>
  <c r="AR4372" i="1" s="1"/>
  <c r="AO4374" i="1"/>
  <c r="AS4372" i="1"/>
  <c r="AP4374" i="1" l="1"/>
  <c r="AQ4373" i="1" s="1"/>
  <c r="AR4373" i="1" s="1"/>
  <c r="AO4375" i="1"/>
  <c r="AS4373" i="1"/>
  <c r="AP4375" i="1" l="1"/>
  <c r="AQ4374" i="1" s="1"/>
  <c r="AR4374" i="1" s="1"/>
  <c r="AO4376" i="1"/>
  <c r="AS4374" i="1"/>
  <c r="AP4376" i="1" l="1"/>
  <c r="AQ4375" i="1" s="1"/>
  <c r="AR4375" i="1" s="1"/>
  <c r="AO4377" i="1"/>
  <c r="AS4375" i="1"/>
  <c r="AP4377" i="1" l="1"/>
  <c r="AQ4376" i="1" s="1"/>
  <c r="AR4376" i="1" s="1"/>
  <c r="AO4378" i="1"/>
  <c r="AS4376" i="1"/>
  <c r="AP4378" i="1" l="1"/>
  <c r="AQ4377" i="1" s="1"/>
  <c r="AR4377" i="1" s="1"/>
  <c r="AO4379" i="1"/>
  <c r="AS4377" i="1"/>
  <c r="AP4379" i="1" l="1"/>
  <c r="AQ4378" i="1" s="1"/>
  <c r="AR4378" i="1" s="1"/>
  <c r="AO4380" i="1"/>
  <c r="AS4378" i="1"/>
  <c r="AP4380" i="1" l="1"/>
  <c r="AQ4379" i="1" s="1"/>
  <c r="AR4379" i="1" s="1"/>
  <c r="AO4381" i="1"/>
  <c r="AS4379" i="1"/>
  <c r="AP4381" i="1" l="1"/>
  <c r="AQ4380" i="1" s="1"/>
  <c r="AR4380" i="1" s="1"/>
  <c r="AO4382" i="1"/>
  <c r="AS4380" i="1"/>
  <c r="AP4382" i="1" l="1"/>
  <c r="AQ4381" i="1" s="1"/>
  <c r="AR4381" i="1" s="1"/>
  <c r="AO4383" i="1"/>
  <c r="AS4381" i="1"/>
  <c r="AP4383" i="1" l="1"/>
  <c r="AQ4382" i="1" s="1"/>
  <c r="AR4382" i="1" s="1"/>
  <c r="AO4384" i="1"/>
  <c r="AS4382" i="1"/>
  <c r="AP4384" i="1" l="1"/>
  <c r="AQ4383" i="1" s="1"/>
  <c r="AR4383" i="1" s="1"/>
  <c r="AO4385" i="1"/>
  <c r="AS4383" i="1"/>
  <c r="AP4385" i="1" l="1"/>
  <c r="AQ4384" i="1" s="1"/>
  <c r="AR4384" i="1" s="1"/>
  <c r="AO4386" i="1"/>
  <c r="AS4384" i="1"/>
  <c r="AP4386" i="1" l="1"/>
  <c r="AQ4385" i="1" s="1"/>
  <c r="AR4385" i="1" s="1"/>
  <c r="AO4387" i="1"/>
  <c r="AS4385" i="1"/>
  <c r="AP4387" i="1" l="1"/>
  <c r="AQ4386" i="1" s="1"/>
  <c r="AR4386" i="1" s="1"/>
  <c r="AO4388" i="1"/>
  <c r="AS4386" i="1"/>
  <c r="AP4388" i="1" l="1"/>
  <c r="AQ4387" i="1" s="1"/>
  <c r="AR4387" i="1" s="1"/>
  <c r="AO4389" i="1"/>
  <c r="AS4387" i="1"/>
  <c r="AP4389" i="1" l="1"/>
  <c r="AQ4388" i="1" s="1"/>
  <c r="AR4388" i="1" s="1"/>
  <c r="AO4390" i="1"/>
  <c r="AS4388" i="1"/>
  <c r="AP4390" i="1" l="1"/>
  <c r="AQ4389" i="1" s="1"/>
  <c r="AR4389" i="1" s="1"/>
  <c r="AO4391" i="1"/>
  <c r="AS4389" i="1"/>
  <c r="AP4391" i="1" l="1"/>
  <c r="AQ4390" i="1" s="1"/>
  <c r="AR4390" i="1" s="1"/>
  <c r="AO4392" i="1"/>
  <c r="AS4390" i="1"/>
  <c r="AP4392" i="1" l="1"/>
  <c r="AQ4391" i="1" s="1"/>
  <c r="AR4391" i="1" s="1"/>
  <c r="AO4393" i="1"/>
  <c r="AS4391" i="1"/>
  <c r="AP4393" i="1" l="1"/>
  <c r="AQ4392" i="1" s="1"/>
  <c r="AR4392" i="1" s="1"/>
  <c r="AO4394" i="1"/>
  <c r="AS4392" i="1"/>
  <c r="AP4394" i="1" l="1"/>
  <c r="AQ4393" i="1" s="1"/>
  <c r="AR4393" i="1" s="1"/>
  <c r="AO4395" i="1"/>
  <c r="AS4393" i="1"/>
  <c r="AP4395" i="1" l="1"/>
  <c r="AQ4394" i="1" s="1"/>
  <c r="AR4394" i="1" s="1"/>
  <c r="AO4396" i="1"/>
  <c r="AS4394" i="1"/>
  <c r="AP4396" i="1" l="1"/>
  <c r="AQ4395" i="1" s="1"/>
  <c r="AR4395" i="1" s="1"/>
  <c r="AO4397" i="1"/>
  <c r="AS4395" i="1"/>
  <c r="AP4397" i="1" l="1"/>
  <c r="AQ4396" i="1" s="1"/>
  <c r="AR4396" i="1" s="1"/>
  <c r="AO4398" i="1"/>
  <c r="AS4396" i="1"/>
  <c r="AP4398" i="1" l="1"/>
  <c r="AQ4397" i="1" s="1"/>
  <c r="AR4397" i="1" s="1"/>
  <c r="AO4399" i="1"/>
  <c r="AS4397" i="1"/>
  <c r="AP4399" i="1" l="1"/>
  <c r="AQ4398" i="1" s="1"/>
  <c r="AR4398" i="1" s="1"/>
  <c r="AO4400" i="1"/>
  <c r="AS4398" i="1"/>
  <c r="AP4400" i="1" l="1"/>
  <c r="AQ4399" i="1" s="1"/>
  <c r="AR4399" i="1" s="1"/>
  <c r="AO4401" i="1"/>
  <c r="AS4399" i="1"/>
  <c r="AP4401" i="1" l="1"/>
  <c r="AQ4400" i="1" s="1"/>
  <c r="AR4400" i="1" s="1"/>
  <c r="AO4402" i="1"/>
  <c r="AS4400" i="1"/>
  <c r="AP4402" i="1" l="1"/>
  <c r="AQ4401" i="1" s="1"/>
  <c r="AR4401" i="1" s="1"/>
  <c r="AO4403" i="1"/>
  <c r="AS4401" i="1"/>
  <c r="AP4403" i="1" l="1"/>
  <c r="AQ4402" i="1" s="1"/>
  <c r="AR4402" i="1" s="1"/>
  <c r="AO4404" i="1"/>
  <c r="AS4402" i="1"/>
  <c r="AP4404" i="1" l="1"/>
  <c r="AQ4403" i="1" s="1"/>
  <c r="AR4403" i="1" s="1"/>
  <c r="AO4405" i="1"/>
  <c r="AS4403" i="1"/>
  <c r="AP4405" i="1" l="1"/>
  <c r="AQ4404" i="1" s="1"/>
  <c r="AR4404" i="1" s="1"/>
  <c r="AO4406" i="1"/>
  <c r="AS4404" i="1"/>
  <c r="AP4406" i="1" l="1"/>
  <c r="AQ4405" i="1" s="1"/>
  <c r="AR4405" i="1" s="1"/>
  <c r="AO4407" i="1"/>
  <c r="AS4405" i="1"/>
  <c r="AP4407" i="1" l="1"/>
  <c r="AQ4406" i="1" s="1"/>
  <c r="AR4406" i="1" s="1"/>
  <c r="AO4408" i="1"/>
  <c r="AS4406" i="1"/>
  <c r="AP4408" i="1" l="1"/>
  <c r="AQ4407" i="1" s="1"/>
  <c r="AR4407" i="1" s="1"/>
  <c r="AO4409" i="1"/>
  <c r="AS4407" i="1"/>
  <c r="AP4409" i="1" l="1"/>
  <c r="AQ4408" i="1" s="1"/>
  <c r="AR4408" i="1" s="1"/>
  <c r="AO4410" i="1"/>
  <c r="AS4408" i="1"/>
  <c r="AP4410" i="1" l="1"/>
  <c r="AQ4409" i="1" s="1"/>
  <c r="AR4409" i="1" s="1"/>
  <c r="AO4411" i="1"/>
  <c r="AS4409" i="1"/>
  <c r="AP4411" i="1" l="1"/>
  <c r="AQ4410" i="1" s="1"/>
  <c r="AR4410" i="1" s="1"/>
  <c r="AO4412" i="1"/>
  <c r="AS4410" i="1"/>
  <c r="AP4412" i="1" l="1"/>
  <c r="AQ4411" i="1" s="1"/>
  <c r="AR4411" i="1" s="1"/>
  <c r="AO4413" i="1"/>
  <c r="AS4411" i="1"/>
  <c r="AP4413" i="1" l="1"/>
  <c r="AQ4412" i="1" s="1"/>
  <c r="AR4412" i="1" s="1"/>
  <c r="AO4414" i="1"/>
  <c r="AS4412" i="1"/>
  <c r="AP4414" i="1" l="1"/>
  <c r="AQ4413" i="1" s="1"/>
  <c r="AR4413" i="1" s="1"/>
  <c r="AO4415" i="1"/>
  <c r="AS4413" i="1"/>
  <c r="AP4415" i="1" l="1"/>
  <c r="AQ4414" i="1" s="1"/>
  <c r="AR4414" i="1" s="1"/>
  <c r="AO4416" i="1"/>
  <c r="AS4414" i="1"/>
  <c r="AP4416" i="1" l="1"/>
  <c r="AQ4415" i="1" s="1"/>
  <c r="AR4415" i="1" s="1"/>
  <c r="AO4417" i="1"/>
  <c r="AS4415" i="1"/>
  <c r="AP4417" i="1" l="1"/>
  <c r="AQ4416" i="1" s="1"/>
  <c r="AR4416" i="1" s="1"/>
  <c r="AO4418" i="1"/>
  <c r="AS4416" i="1"/>
  <c r="AP4418" i="1" l="1"/>
  <c r="AQ4417" i="1" s="1"/>
  <c r="AR4417" i="1" s="1"/>
  <c r="AO4419" i="1"/>
  <c r="AS4417" i="1"/>
  <c r="AP4419" i="1" l="1"/>
  <c r="AQ4418" i="1" s="1"/>
  <c r="AR4418" i="1" s="1"/>
  <c r="AO4420" i="1"/>
  <c r="AS4418" i="1"/>
  <c r="AP4420" i="1" l="1"/>
  <c r="AQ4419" i="1" s="1"/>
  <c r="AR4419" i="1" s="1"/>
  <c r="AO4421" i="1"/>
  <c r="AS4419" i="1"/>
  <c r="AP4421" i="1" l="1"/>
  <c r="AQ4420" i="1" s="1"/>
  <c r="AR4420" i="1" s="1"/>
  <c r="AO4422" i="1"/>
  <c r="AS4420" i="1"/>
  <c r="AP4422" i="1" l="1"/>
  <c r="AQ4421" i="1" s="1"/>
  <c r="AR4421" i="1" s="1"/>
  <c r="AO4423" i="1"/>
  <c r="AS4421" i="1"/>
  <c r="AP4423" i="1" l="1"/>
  <c r="AQ4422" i="1" s="1"/>
  <c r="AR4422" i="1" s="1"/>
  <c r="AO4424" i="1"/>
  <c r="AS4422" i="1"/>
  <c r="AP4424" i="1" l="1"/>
  <c r="AQ4423" i="1" s="1"/>
  <c r="AR4423" i="1" s="1"/>
  <c r="AO4425" i="1"/>
  <c r="AS4423" i="1"/>
  <c r="AP4425" i="1" l="1"/>
  <c r="AQ4424" i="1" s="1"/>
  <c r="AR4424" i="1" s="1"/>
  <c r="AO4426" i="1"/>
  <c r="AS4424" i="1"/>
  <c r="AP4426" i="1" l="1"/>
  <c r="AQ4425" i="1" s="1"/>
  <c r="AR4425" i="1" s="1"/>
  <c r="AO4427" i="1"/>
  <c r="AS4425" i="1"/>
  <c r="AP4427" i="1" l="1"/>
  <c r="AQ4426" i="1" s="1"/>
  <c r="AR4426" i="1" s="1"/>
  <c r="AO4428" i="1"/>
  <c r="AS4426" i="1"/>
  <c r="AP4428" i="1" l="1"/>
  <c r="AQ4427" i="1" s="1"/>
  <c r="AR4427" i="1" s="1"/>
  <c r="AO4429" i="1"/>
  <c r="AS4427" i="1"/>
  <c r="AP4429" i="1" l="1"/>
  <c r="AQ4428" i="1" s="1"/>
  <c r="AR4428" i="1" s="1"/>
  <c r="AO4430" i="1"/>
  <c r="AS4428" i="1"/>
  <c r="AP4430" i="1" l="1"/>
  <c r="AQ4429" i="1" s="1"/>
  <c r="AR4429" i="1" s="1"/>
  <c r="AO4431" i="1"/>
  <c r="AS4429" i="1"/>
  <c r="AP4431" i="1" l="1"/>
  <c r="AQ4430" i="1" s="1"/>
  <c r="AR4430" i="1" s="1"/>
  <c r="AO4432" i="1"/>
  <c r="AS4430" i="1"/>
  <c r="AP4432" i="1" l="1"/>
  <c r="AQ4431" i="1" s="1"/>
  <c r="AR4431" i="1" s="1"/>
  <c r="AO4433" i="1"/>
  <c r="AS4431" i="1"/>
  <c r="AP4433" i="1" l="1"/>
  <c r="AQ4432" i="1" s="1"/>
  <c r="AR4432" i="1" s="1"/>
  <c r="AO4434" i="1"/>
  <c r="AS4432" i="1"/>
  <c r="AP4434" i="1" l="1"/>
  <c r="AQ4433" i="1" s="1"/>
  <c r="AR4433" i="1" s="1"/>
  <c r="AO4435" i="1"/>
  <c r="AS4433" i="1"/>
  <c r="AP4435" i="1" l="1"/>
  <c r="AQ4434" i="1" s="1"/>
  <c r="AR4434" i="1" s="1"/>
  <c r="AO4436" i="1"/>
  <c r="AS4434" i="1"/>
  <c r="AP4436" i="1" l="1"/>
  <c r="AQ4435" i="1" s="1"/>
  <c r="AR4435" i="1" s="1"/>
  <c r="AO4437" i="1"/>
  <c r="AS4435" i="1"/>
  <c r="AP4437" i="1" l="1"/>
  <c r="AQ4436" i="1" s="1"/>
  <c r="AR4436" i="1" s="1"/>
  <c r="AO4438" i="1"/>
  <c r="AS4436" i="1"/>
  <c r="AP4438" i="1" l="1"/>
  <c r="AQ4437" i="1" s="1"/>
  <c r="AR4437" i="1" s="1"/>
  <c r="AO4439" i="1"/>
  <c r="AS4437" i="1"/>
  <c r="AP4439" i="1" l="1"/>
  <c r="AQ4438" i="1" s="1"/>
  <c r="AR4438" i="1" s="1"/>
  <c r="AO4440" i="1"/>
  <c r="AS4438" i="1"/>
  <c r="AP4440" i="1" l="1"/>
  <c r="AQ4439" i="1" s="1"/>
  <c r="AR4439" i="1" s="1"/>
  <c r="AO4441" i="1"/>
  <c r="AS4439" i="1"/>
  <c r="AP4441" i="1" l="1"/>
  <c r="AQ4440" i="1" s="1"/>
  <c r="AR4440" i="1" s="1"/>
  <c r="AO4442" i="1"/>
  <c r="AS4440" i="1"/>
  <c r="AP4442" i="1" l="1"/>
  <c r="AQ4441" i="1" s="1"/>
  <c r="AR4441" i="1" s="1"/>
  <c r="AO4443" i="1"/>
  <c r="AS4441" i="1"/>
  <c r="AP4443" i="1" l="1"/>
  <c r="AQ4442" i="1" s="1"/>
  <c r="AR4442" i="1" s="1"/>
  <c r="AO4444" i="1"/>
  <c r="AS4442" i="1"/>
  <c r="AP4444" i="1" l="1"/>
  <c r="AQ4443" i="1" s="1"/>
  <c r="AR4443" i="1" s="1"/>
  <c r="AO4445" i="1"/>
  <c r="AS4443" i="1"/>
  <c r="AP4445" i="1" l="1"/>
  <c r="AQ4444" i="1" s="1"/>
  <c r="AR4444" i="1" s="1"/>
  <c r="AO4446" i="1"/>
  <c r="AS4444" i="1"/>
  <c r="AP4446" i="1" l="1"/>
  <c r="AQ4445" i="1" s="1"/>
  <c r="AR4445" i="1" s="1"/>
  <c r="AO4447" i="1"/>
  <c r="AS4445" i="1"/>
  <c r="AP4447" i="1" l="1"/>
  <c r="AQ4446" i="1" s="1"/>
  <c r="AR4446" i="1" s="1"/>
  <c r="AO4448" i="1"/>
  <c r="AS4446" i="1"/>
  <c r="AP4448" i="1" l="1"/>
  <c r="AQ4447" i="1" s="1"/>
  <c r="AR4447" i="1" s="1"/>
  <c r="AO4449" i="1"/>
  <c r="AS4447" i="1"/>
  <c r="AP4449" i="1" l="1"/>
  <c r="AQ4448" i="1" s="1"/>
  <c r="AR4448" i="1" s="1"/>
  <c r="AO4450" i="1"/>
  <c r="AS4448" i="1"/>
  <c r="AP4450" i="1" l="1"/>
  <c r="AQ4449" i="1" s="1"/>
  <c r="AR4449" i="1" s="1"/>
  <c r="AO4451" i="1"/>
  <c r="AS4449" i="1"/>
  <c r="AP4451" i="1" l="1"/>
  <c r="AQ4450" i="1" s="1"/>
  <c r="AR4450" i="1" s="1"/>
  <c r="AO4452" i="1"/>
  <c r="AS4450" i="1"/>
  <c r="AP4452" i="1" l="1"/>
  <c r="AQ4451" i="1" s="1"/>
  <c r="AR4451" i="1" s="1"/>
  <c r="AO4453" i="1"/>
  <c r="AS4451" i="1"/>
  <c r="AP4453" i="1" l="1"/>
  <c r="AQ4452" i="1" s="1"/>
  <c r="AR4452" i="1" s="1"/>
  <c r="AO4454" i="1"/>
  <c r="AS4452" i="1"/>
  <c r="AP4454" i="1" l="1"/>
  <c r="AQ4453" i="1" s="1"/>
  <c r="AR4453" i="1" s="1"/>
  <c r="AO4455" i="1"/>
  <c r="AS4453" i="1"/>
  <c r="AP4455" i="1" l="1"/>
  <c r="AQ4454" i="1" s="1"/>
  <c r="AR4454" i="1" s="1"/>
  <c r="AO4456" i="1"/>
  <c r="AS4454" i="1"/>
  <c r="AP4456" i="1" l="1"/>
  <c r="AQ4455" i="1" s="1"/>
  <c r="AR4455" i="1" s="1"/>
  <c r="AO4457" i="1"/>
  <c r="AS4455" i="1"/>
  <c r="AP4457" i="1" l="1"/>
  <c r="AQ4456" i="1" s="1"/>
  <c r="AR4456" i="1" s="1"/>
  <c r="AO4458" i="1"/>
  <c r="AS4456" i="1"/>
  <c r="AP4458" i="1" l="1"/>
  <c r="AQ4457" i="1" s="1"/>
  <c r="AR4457" i="1" s="1"/>
  <c r="AO4459" i="1"/>
  <c r="AS4457" i="1"/>
  <c r="AP4459" i="1" l="1"/>
  <c r="AQ4458" i="1" s="1"/>
  <c r="AR4458" i="1" s="1"/>
  <c r="AO4460" i="1"/>
  <c r="AS4458" i="1"/>
  <c r="AP4460" i="1" l="1"/>
  <c r="AQ4459" i="1" s="1"/>
  <c r="AR4459" i="1" s="1"/>
  <c r="AO4461" i="1"/>
  <c r="AS4459" i="1"/>
  <c r="AP4461" i="1" l="1"/>
  <c r="AQ4460" i="1" s="1"/>
  <c r="AR4460" i="1" s="1"/>
  <c r="AO4462" i="1"/>
  <c r="AS4460" i="1"/>
  <c r="AP4462" i="1" l="1"/>
  <c r="AQ4461" i="1" s="1"/>
  <c r="AR4461" i="1" s="1"/>
  <c r="AO4463" i="1"/>
  <c r="AS4461" i="1"/>
  <c r="AP4463" i="1" l="1"/>
  <c r="AQ4462" i="1" s="1"/>
  <c r="AR4462" i="1" s="1"/>
  <c r="AO4464" i="1"/>
  <c r="AS4462" i="1"/>
  <c r="AP4464" i="1" l="1"/>
  <c r="AQ4463" i="1" s="1"/>
  <c r="AR4463" i="1" s="1"/>
  <c r="AO4465" i="1"/>
  <c r="AS4463" i="1"/>
  <c r="AP4465" i="1" l="1"/>
  <c r="AQ4464" i="1" s="1"/>
  <c r="AR4464" i="1" s="1"/>
  <c r="AO4466" i="1"/>
  <c r="AS4464" i="1"/>
  <c r="AP4466" i="1" l="1"/>
  <c r="AQ4465" i="1" s="1"/>
  <c r="AR4465" i="1" s="1"/>
  <c r="AO4467" i="1"/>
  <c r="AS4465" i="1"/>
  <c r="AP4467" i="1" l="1"/>
  <c r="AQ4466" i="1" s="1"/>
  <c r="AR4466" i="1" s="1"/>
  <c r="AO4468" i="1"/>
  <c r="AS4466" i="1"/>
  <c r="AP4468" i="1" l="1"/>
  <c r="AQ4467" i="1" s="1"/>
  <c r="AR4467" i="1" s="1"/>
  <c r="AO4469" i="1"/>
  <c r="AS4467" i="1"/>
  <c r="AP4469" i="1" l="1"/>
  <c r="AQ4468" i="1" s="1"/>
  <c r="AR4468" i="1" s="1"/>
  <c r="AO4470" i="1"/>
  <c r="AS4468" i="1"/>
  <c r="AP4470" i="1" l="1"/>
  <c r="AQ4469" i="1" s="1"/>
  <c r="AR4469" i="1" s="1"/>
  <c r="AO4471" i="1"/>
  <c r="AS4469" i="1"/>
  <c r="AP4471" i="1" l="1"/>
  <c r="AQ4470" i="1" s="1"/>
  <c r="AR4470" i="1" s="1"/>
  <c r="AO4472" i="1"/>
  <c r="AS4470" i="1"/>
  <c r="AP4472" i="1" l="1"/>
  <c r="AQ4471" i="1" s="1"/>
  <c r="AR4471" i="1" s="1"/>
  <c r="AO4473" i="1"/>
  <c r="AS4471" i="1"/>
  <c r="AP4473" i="1" l="1"/>
  <c r="AQ4472" i="1" s="1"/>
  <c r="AR4472" i="1" s="1"/>
  <c r="AO4474" i="1"/>
  <c r="AS4472" i="1"/>
  <c r="AP4474" i="1" l="1"/>
  <c r="AQ4473" i="1" s="1"/>
  <c r="AR4473" i="1" s="1"/>
  <c r="AO4475" i="1"/>
  <c r="AS4473" i="1"/>
  <c r="AP4475" i="1" l="1"/>
  <c r="AQ4474" i="1" s="1"/>
  <c r="AR4474" i="1" s="1"/>
  <c r="AO4476" i="1"/>
  <c r="AS4474" i="1"/>
  <c r="AP4476" i="1" l="1"/>
  <c r="AQ4475" i="1" s="1"/>
  <c r="AR4475" i="1" s="1"/>
  <c r="AO4477" i="1"/>
  <c r="AS4475" i="1"/>
  <c r="AP4477" i="1" l="1"/>
  <c r="AQ4476" i="1" s="1"/>
  <c r="AR4476" i="1" s="1"/>
  <c r="AO4478" i="1"/>
  <c r="AS4476" i="1"/>
  <c r="AP4478" i="1" l="1"/>
  <c r="AQ4477" i="1" s="1"/>
  <c r="AR4477" i="1" s="1"/>
  <c r="AO4479" i="1"/>
  <c r="AS4477" i="1"/>
  <c r="AP4479" i="1" l="1"/>
  <c r="AQ4478" i="1" s="1"/>
  <c r="AR4478" i="1" s="1"/>
  <c r="AO4480" i="1"/>
  <c r="AS4478" i="1"/>
  <c r="AP4480" i="1" l="1"/>
  <c r="AQ4479" i="1" s="1"/>
  <c r="AR4479" i="1" s="1"/>
  <c r="AO4481" i="1"/>
  <c r="AS4479" i="1"/>
  <c r="AP4481" i="1" l="1"/>
  <c r="AQ4480" i="1" s="1"/>
  <c r="AR4480" i="1" s="1"/>
  <c r="AO4482" i="1"/>
  <c r="AS4480" i="1"/>
  <c r="AP4482" i="1" l="1"/>
  <c r="AQ4481" i="1" s="1"/>
  <c r="AR4481" i="1" s="1"/>
  <c r="AO4483" i="1"/>
  <c r="AS4481" i="1"/>
  <c r="AP4483" i="1" l="1"/>
  <c r="AQ4482" i="1" s="1"/>
  <c r="AR4482" i="1" s="1"/>
  <c r="AO4484" i="1"/>
  <c r="AS4482" i="1"/>
  <c r="AP4484" i="1" l="1"/>
  <c r="AQ4483" i="1" s="1"/>
  <c r="AR4483" i="1" s="1"/>
  <c r="AO4485" i="1"/>
  <c r="AS4483" i="1"/>
  <c r="AP4485" i="1" l="1"/>
  <c r="AQ4484" i="1" s="1"/>
  <c r="AR4484" i="1" s="1"/>
  <c r="AO4486" i="1"/>
  <c r="AS4484" i="1"/>
  <c r="AP4486" i="1" l="1"/>
  <c r="AO4487" i="1"/>
  <c r="AS4485" i="1"/>
  <c r="AQ4485" i="1"/>
  <c r="AR4485" i="1" s="1"/>
  <c r="AP4487" i="1" l="1"/>
  <c r="AQ4486" i="1" s="1"/>
  <c r="AR4486" i="1" s="1"/>
  <c r="AO4488" i="1"/>
  <c r="AS4486" i="1"/>
  <c r="AP4488" i="1" l="1"/>
  <c r="AO4489" i="1"/>
  <c r="AS4487" i="1"/>
  <c r="AQ4487" i="1"/>
  <c r="AR4487" i="1" s="1"/>
  <c r="AP4489" i="1" l="1"/>
  <c r="AQ4488" i="1" s="1"/>
  <c r="AR4488" i="1" s="1"/>
  <c r="AO4490" i="1"/>
  <c r="AS4488" i="1"/>
  <c r="AP4490" i="1" l="1"/>
  <c r="AQ4489" i="1" s="1"/>
  <c r="AR4489" i="1" s="1"/>
  <c r="AO4491" i="1"/>
  <c r="AS4489" i="1"/>
  <c r="AP4491" i="1" l="1"/>
  <c r="AQ4490" i="1" s="1"/>
  <c r="AR4490" i="1" s="1"/>
  <c r="AO4492" i="1"/>
  <c r="AS4490" i="1"/>
  <c r="AP4492" i="1" l="1"/>
  <c r="AQ4491" i="1" s="1"/>
  <c r="AR4491" i="1" s="1"/>
  <c r="AO4493" i="1"/>
  <c r="AS4491" i="1"/>
  <c r="AP4493" i="1" l="1"/>
  <c r="AQ4492" i="1" s="1"/>
  <c r="AR4492" i="1" s="1"/>
  <c r="AO4494" i="1"/>
  <c r="AS4492" i="1"/>
  <c r="AP4494" i="1" l="1"/>
  <c r="AQ4493" i="1" s="1"/>
  <c r="AR4493" i="1" s="1"/>
  <c r="AO4495" i="1"/>
  <c r="AS4493" i="1"/>
  <c r="AP4495" i="1" l="1"/>
  <c r="AQ4494" i="1" s="1"/>
  <c r="AR4494" i="1" s="1"/>
  <c r="AO4496" i="1"/>
  <c r="AS4494" i="1"/>
  <c r="AP4496" i="1" l="1"/>
  <c r="AQ4495" i="1" s="1"/>
  <c r="AR4495" i="1" s="1"/>
  <c r="AO4497" i="1"/>
  <c r="AS4495" i="1"/>
  <c r="AP4497" i="1" l="1"/>
  <c r="AQ4496" i="1" s="1"/>
  <c r="AR4496" i="1" s="1"/>
  <c r="AO4498" i="1"/>
  <c r="AS4496" i="1"/>
  <c r="AP4498" i="1" l="1"/>
  <c r="AQ4497" i="1" s="1"/>
  <c r="AR4497" i="1" s="1"/>
  <c r="AO4499" i="1"/>
  <c r="AS4497" i="1"/>
  <c r="AP4499" i="1" l="1"/>
  <c r="AQ4498" i="1" s="1"/>
  <c r="AR4498" i="1" s="1"/>
  <c r="AO4500" i="1"/>
  <c r="AS4498" i="1"/>
  <c r="AP4500" i="1" l="1"/>
  <c r="AQ4499" i="1" s="1"/>
  <c r="AR4499" i="1" s="1"/>
  <c r="AO4501" i="1"/>
  <c r="AS4499" i="1"/>
  <c r="AP4501" i="1" l="1"/>
  <c r="AQ4500" i="1" s="1"/>
  <c r="AR4500" i="1" s="1"/>
  <c r="AO4502" i="1"/>
  <c r="AS4500" i="1"/>
  <c r="AP4502" i="1" l="1"/>
  <c r="AQ4501" i="1" s="1"/>
  <c r="AR4501" i="1" s="1"/>
  <c r="AO4503" i="1"/>
  <c r="AS4501" i="1"/>
  <c r="AP4503" i="1" l="1"/>
  <c r="AQ4502" i="1" s="1"/>
  <c r="AR4502" i="1" s="1"/>
  <c r="AO4504" i="1"/>
  <c r="AS4502" i="1"/>
  <c r="AP4504" i="1" l="1"/>
  <c r="AQ4503" i="1" s="1"/>
  <c r="AR4503" i="1" s="1"/>
  <c r="AO4505" i="1"/>
  <c r="AS4503" i="1"/>
  <c r="AP4505" i="1" l="1"/>
  <c r="AQ4504" i="1" s="1"/>
  <c r="AR4504" i="1" s="1"/>
  <c r="AO4506" i="1"/>
  <c r="AS4504" i="1"/>
  <c r="AP4506" i="1" l="1"/>
  <c r="AQ4505" i="1" s="1"/>
  <c r="AR4505" i="1" s="1"/>
  <c r="AO4507" i="1"/>
  <c r="AS4505" i="1"/>
  <c r="AP4507" i="1" l="1"/>
  <c r="AQ4506" i="1" s="1"/>
  <c r="AR4506" i="1" s="1"/>
  <c r="AO4508" i="1"/>
  <c r="AS4506" i="1"/>
  <c r="AP4508" i="1" l="1"/>
  <c r="AQ4507" i="1" s="1"/>
  <c r="AR4507" i="1" s="1"/>
  <c r="AO4509" i="1"/>
  <c r="AS4507" i="1"/>
  <c r="AP4509" i="1" l="1"/>
  <c r="AQ4508" i="1" s="1"/>
  <c r="AR4508" i="1" s="1"/>
  <c r="AO4510" i="1"/>
  <c r="AS4508" i="1"/>
  <c r="AP4510" i="1" l="1"/>
  <c r="AQ4509" i="1" s="1"/>
  <c r="AR4509" i="1" s="1"/>
  <c r="AO4511" i="1"/>
  <c r="AS4509" i="1"/>
  <c r="AP4511" i="1" l="1"/>
  <c r="AQ4510" i="1" s="1"/>
  <c r="AR4510" i="1" s="1"/>
  <c r="AO4512" i="1"/>
  <c r="AS4510" i="1"/>
  <c r="AP4512" i="1" l="1"/>
  <c r="AQ4511" i="1" s="1"/>
  <c r="AR4511" i="1" s="1"/>
  <c r="AO4513" i="1"/>
  <c r="AS4511" i="1"/>
  <c r="AP4513" i="1" l="1"/>
  <c r="AQ4512" i="1" s="1"/>
  <c r="AR4512" i="1" s="1"/>
  <c r="AO4514" i="1"/>
  <c r="AS4512" i="1"/>
  <c r="AP4514" i="1" l="1"/>
  <c r="AQ4513" i="1" s="1"/>
  <c r="AR4513" i="1" s="1"/>
  <c r="AO4515" i="1"/>
  <c r="AS4513" i="1"/>
  <c r="AP4515" i="1" l="1"/>
  <c r="AQ4514" i="1" s="1"/>
  <c r="AR4514" i="1" s="1"/>
  <c r="AO4516" i="1"/>
  <c r="AS4514" i="1"/>
  <c r="AP4516" i="1" l="1"/>
  <c r="AQ4515" i="1" s="1"/>
  <c r="AR4515" i="1" s="1"/>
  <c r="AO4517" i="1"/>
  <c r="AS4515" i="1"/>
  <c r="AP4517" i="1" l="1"/>
  <c r="AQ4516" i="1" s="1"/>
  <c r="AR4516" i="1" s="1"/>
  <c r="AO4518" i="1"/>
  <c r="AS4516" i="1"/>
  <c r="AP4518" i="1" l="1"/>
  <c r="AQ4517" i="1" s="1"/>
  <c r="AR4517" i="1" s="1"/>
  <c r="AO4519" i="1"/>
  <c r="AS4517" i="1"/>
  <c r="AP4519" i="1" l="1"/>
  <c r="AQ4518" i="1" s="1"/>
  <c r="AR4518" i="1" s="1"/>
  <c r="AO4520" i="1"/>
  <c r="AS4518" i="1"/>
  <c r="AP4520" i="1" l="1"/>
  <c r="AQ4519" i="1" s="1"/>
  <c r="AR4519" i="1" s="1"/>
  <c r="AO4521" i="1"/>
  <c r="AS4519" i="1"/>
  <c r="AP4521" i="1" l="1"/>
  <c r="AQ4520" i="1" s="1"/>
  <c r="AR4520" i="1" s="1"/>
  <c r="AO4522" i="1"/>
  <c r="AS4520" i="1"/>
  <c r="AP4522" i="1" l="1"/>
  <c r="AQ4521" i="1" s="1"/>
  <c r="AR4521" i="1" s="1"/>
  <c r="AO4523" i="1"/>
  <c r="AS4521" i="1"/>
  <c r="AP4523" i="1" l="1"/>
  <c r="AQ4522" i="1" s="1"/>
  <c r="AR4522" i="1" s="1"/>
  <c r="AO4524" i="1"/>
  <c r="AS4522" i="1"/>
  <c r="AP4524" i="1" l="1"/>
  <c r="AQ4523" i="1" s="1"/>
  <c r="AR4523" i="1" s="1"/>
  <c r="AO4525" i="1"/>
  <c r="AS4523" i="1"/>
  <c r="AP4525" i="1" l="1"/>
  <c r="AQ4524" i="1" s="1"/>
  <c r="AR4524" i="1" s="1"/>
  <c r="AO4526" i="1"/>
  <c r="AS4524" i="1"/>
  <c r="AP4526" i="1" l="1"/>
  <c r="AQ4525" i="1" s="1"/>
  <c r="AR4525" i="1" s="1"/>
  <c r="AO4527" i="1"/>
  <c r="AS4525" i="1"/>
  <c r="AP4527" i="1" l="1"/>
  <c r="AQ4526" i="1" s="1"/>
  <c r="AR4526" i="1" s="1"/>
  <c r="AO4528" i="1"/>
  <c r="AS4526" i="1"/>
  <c r="AP4528" i="1" l="1"/>
  <c r="AQ4527" i="1" s="1"/>
  <c r="AR4527" i="1" s="1"/>
  <c r="AO4529" i="1"/>
  <c r="AS4527" i="1"/>
  <c r="AP4529" i="1" l="1"/>
  <c r="AQ4528" i="1" s="1"/>
  <c r="AR4528" i="1" s="1"/>
  <c r="AO4530" i="1"/>
  <c r="AS4528" i="1"/>
  <c r="AP4530" i="1" l="1"/>
  <c r="AQ4529" i="1" s="1"/>
  <c r="AR4529" i="1" s="1"/>
  <c r="AO4531" i="1"/>
  <c r="AS4529" i="1"/>
  <c r="AP4531" i="1" l="1"/>
  <c r="AQ4530" i="1" s="1"/>
  <c r="AR4530" i="1" s="1"/>
  <c r="AO4532" i="1"/>
  <c r="AS4530" i="1"/>
  <c r="AP4532" i="1" l="1"/>
  <c r="AQ4531" i="1" s="1"/>
  <c r="AR4531" i="1" s="1"/>
  <c r="AO4533" i="1"/>
  <c r="AS4531" i="1"/>
  <c r="AP4533" i="1" l="1"/>
  <c r="AQ4532" i="1" s="1"/>
  <c r="AR4532" i="1" s="1"/>
  <c r="AO4534" i="1"/>
  <c r="AS4532" i="1"/>
  <c r="AP4534" i="1" l="1"/>
  <c r="AQ4533" i="1" s="1"/>
  <c r="AO4535" i="1"/>
  <c r="AS4533" i="1"/>
  <c r="AR4533" i="1"/>
  <c r="AP4535" i="1" l="1"/>
  <c r="AQ4534" i="1" s="1"/>
  <c r="AR4534" i="1" s="1"/>
  <c r="AO4536" i="1"/>
  <c r="AS4534" i="1"/>
  <c r="AP4536" i="1" l="1"/>
  <c r="AQ4535" i="1" s="1"/>
  <c r="AR4535" i="1" s="1"/>
  <c r="AO4537" i="1"/>
  <c r="AS4535" i="1"/>
  <c r="AP4537" i="1" l="1"/>
  <c r="AQ4536" i="1" s="1"/>
  <c r="AR4536" i="1" s="1"/>
  <c r="AO4538" i="1"/>
  <c r="AS4536" i="1"/>
  <c r="AP4538" i="1" l="1"/>
  <c r="AQ4537" i="1" s="1"/>
  <c r="AR4537" i="1" s="1"/>
  <c r="AO4539" i="1"/>
  <c r="AS4537" i="1"/>
  <c r="AP4539" i="1" l="1"/>
  <c r="AQ4538" i="1" s="1"/>
  <c r="AR4538" i="1" s="1"/>
  <c r="AO4540" i="1"/>
  <c r="AS4538" i="1"/>
  <c r="AP4540" i="1" l="1"/>
  <c r="AO4541" i="1"/>
  <c r="AS4539" i="1"/>
  <c r="AQ4539" i="1"/>
  <c r="AR4539" i="1" s="1"/>
  <c r="AP4541" i="1" l="1"/>
  <c r="AQ4540" i="1" s="1"/>
  <c r="AR4540" i="1" s="1"/>
  <c r="AO4542" i="1"/>
  <c r="AS4540" i="1"/>
  <c r="AP4542" i="1" l="1"/>
  <c r="AQ4541" i="1" s="1"/>
  <c r="AR4541" i="1" s="1"/>
  <c r="AO4543" i="1"/>
  <c r="AS4541" i="1"/>
  <c r="AP4543" i="1" l="1"/>
  <c r="AQ4542" i="1" s="1"/>
  <c r="AR4542" i="1" s="1"/>
  <c r="AO4544" i="1"/>
  <c r="AS4542" i="1"/>
  <c r="AP4544" i="1" l="1"/>
  <c r="AQ4543" i="1" s="1"/>
  <c r="AR4543" i="1" s="1"/>
  <c r="AO4545" i="1"/>
  <c r="AS4543" i="1"/>
  <c r="AP4545" i="1" l="1"/>
  <c r="AQ4544" i="1" s="1"/>
  <c r="AR4544" i="1" s="1"/>
  <c r="AO4546" i="1"/>
  <c r="AS4544" i="1"/>
  <c r="AP4546" i="1" l="1"/>
  <c r="AQ4545" i="1" s="1"/>
  <c r="AR4545" i="1" s="1"/>
  <c r="AO4547" i="1"/>
  <c r="AS4545" i="1"/>
  <c r="AP4547" i="1" l="1"/>
  <c r="AQ4546" i="1" s="1"/>
  <c r="AR4546" i="1" s="1"/>
  <c r="AO4548" i="1"/>
  <c r="AS4546" i="1"/>
  <c r="AP4548" i="1" l="1"/>
  <c r="AQ4547" i="1" s="1"/>
  <c r="AR4547" i="1" s="1"/>
  <c r="AO4549" i="1"/>
  <c r="AS4547" i="1"/>
  <c r="AP4549" i="1" l="1"/>
  <c r="AQ4548" i="1" s="1"/>
  <c r="AR4548" i="1" s="1"/>
  <c r="AO4550" i="1"/>
  <c r="AS4548" i="1"/>
  <c r="AP4550" i="1" l="1"/>
  <c r="AQ4549" i="1" s="1"/>
  <c r="AR4549" i="1" s="1"/>
  <c r="AO4551" i="1"/>
  <c r="AS4549" i="1"/>
  <c r="AP4551" i="1" l="1"/>
  <c r="AQ4550" i="1" s="1"/>
  <c r="AR4550" i="1" s="1"/>
  <c r="AO4552" i="1"/>
  <c r="AS4550" i="1"/>
  <c r="AP4552" i="1" l="1"/>
  <c r="AQ4551" i="1" s="1"/>
  <c r="AR4551" i="1" s="1"/>
  <c r="AO4553" i="1"/>
  <c r="AS4551" i="1"/>
  <c r="AP4553" i="1" l="1"/>
  <c r="AQ4552" i="1" s="1"/>
  <c r="AR4552" i="1" s="1"/>
  <c r="AO4554" i="1"/>
  <c r="AS4552" i="1"/>
  <c r="AP4554" i="1" l="1"/>
  <c r="AQ4553" i="1" s="1"/>
  <c r="AR4553" i="1" s="1"/>
  <c r="AO4555" i="1"/>
  <c r="AS4553" i="1"/>
  <c r="AP4555" i="1" l="1"/>
  <c r="AO4556" i="1"/>
  <c r="AS4554" i="1"/>
  <c r="AS4555" i="1" l="1"/>
  <c r="AQ4554" i="1"/>
  <c r="AR4554" i="1" s="1"/>
  <c r="AP4556" i="1"/>
  <c r="AO4557" i="1"/>
  <c r="AS4556" i="1" l="1"/>
  <c r="AP4557" i="1"/>
  <c r="AO4558" i="1"/>
  <c r="AQ4555" i="1"/>
  <c r="AR4555" i="1" s="1"/>
  <c r="AP4558" i="1" l="1"/>
  <c r="AQ4557" i="1" s="1"/>
  <c r="AR4557" i="1" s="1"/>
  <c r="AO4559" i="1"/>
  <c r="AS4557" i="1"/>
  <c r="AQ4556" i="1"/>
  <c r="AR4556" i="1" s="1"/>
  <c r="AP4559" i="1" l="1"/>
  <c r="AQ4558" i="1" s="1"/>
  <c r="AR4558" i="1" s="1"/>
  <c r="AO4560" i="1"/>
  <c r="AS4558" i="1"/>
  <c r="AP4560" i="1" l="1"/>
  <c r="AQ4559" i="1" s="1"/>
  <c r="AR4559" i="1" s="1"/>
  <c r="AO4561" i="1"/>
  <c r="AS4559" i="1"/>
  <c r="AP4561" i="1" l="1"/>
  <c r="AQ4560" i="1" s="1"/>
  <c r="AR4560" i="1" s="1"/>
  <c r="AO4562" i="1"/>
  <c r="AS4560" i="1"/>
  <c r="AP4562" i="1" l="1"/>
  <c r="AO4563" i="1"/>
  <c r="AS4561" i="1"/>
  <c r="AQ4561" i="1"/>
  <c r="AR4561" i="1" s="1"/>
  <c r="AP4563" i="1" l="1"/>
  <c r="AQ4562" i="1" s="1"/>
  <c r="AR4562" i="1" s="1"/>
  <c r="AO4564" i="1"/>
  <c r="AS4562" i="1"/>
  <c r="AP4564" i="1" l="1"/>
  <c r="AQ4563" i="1" s="1"/>
  <c r="AR4563" i="1" s="1"/>
  <c r="AO4565" i="1"/>
  <c r="AS4563" i="1"/>
  <c r="AP4565" i="1" l="1"/>
  <c r="AQ4564" i="1" s="1"/>
  <c r="AR4564" i="1" s="1"/>
  <c r="AO4566" i="1"/>
  <c r="AS4564" i="1"/>
  <c r="AP4566" i="1" l="1"/>
  <c r="AQ4565" i="1" s="1"/>
  <c r="AR4565" i="1" s="1"/>
  <c r="AO4567" i="1"/>
  <c r="AS4565" i="1"/>
  <c r="AP4567" i="1" l="1"/>
  <c r="AQ4566" i="1" s="1"/>
  <c r="AR4566" i="1" s="1"/>
  <c r="AO4568" i="1"/>
  <c r="AS4566" i="1"/>
  <c r="AP4568" i="1" l="1"/>
  <c r="AQ4567" i="1" s="1"/>
  <c r="AR4567" i="1" s="1"/>
  <c r="AO4569" i="1"/>
  <c r="AS4567" i="1"/>
  <c r="AP4569" i="1" l="1"/>
  <c r="AQ4568" i="1" s="1"/>
  <c r="AR4568" i="1" s="1"/>
  <c r="AO4570" i="1"/>
  <c r="AS4568" i="1"/>
  <c r="AP4570" i="1" l="1"/>
  <c r="AQ4569" i="1" s="1"/>
  <c r="AR4569" i="1" s="1"/>
  <c r="AO4571" i="1"/>
  <c r="AS4569" i="1"/>
  <c r="AP4571" i="1" l="1"/>
  <c r="AQ4570" i="1" s="1"/>
  <c r="AR4570" i="1" s="1"/>
  <c r="AO4572" i="1"/>
  <c r="AS4570" i="1"/>
  <c r="AP4572" i="1" l="1"/>
  <c r="AQ4571" i="1" s="1"/>
  <c r="AR4571" i="1" s="1"/>
  <c r="AO4573" i="1"/>
  <c r="AS4571" i="1"/>
  <c r="AP4573" i="1" l="1"/>
  <c r="AQ4572" i="1" s="1"/>
  <c r="AR4572" i="1" s="1"/>
  <c r="AO4574" i="1"/>
  <c r="AS4572" i="1"/>
  <c r="AP4574" i="1" l="1"/>
  <c r="AQ4573" i="1" s="1"/>
  <c r="AR4573" i="1" s="1"/>
  <c r="AO4575" i="1"/>
  <c r="AS4573" i="1"/>
  <c r="AP4575" i="1" l="1"/>
  <c r="AQ4574" i="1" s="1"/>
  <c r="AR4574" i="1" s="1"/>
  <c r="AO4576" i="1"/>
  <c r="AS4574" i="1"/>
  <c r="AP4576" i="1" l="1"/>
  <c r="AQ4575" i="1" s="1"/>
  <c r="AR4575" i="1" s="1"/>
  <c r="AO4577" i="1"/>
  <c r="AS4575" i="1"/>
  <c r="AP4577" i="1" l="1"/>
  <c r="AQ4576" i="1" s="1"/>
  <c r="AR4576" i="1" s="1"/>
  <c r="AO4578" i="1"/>
  <c r="AS4576" i="1"/>
  <c r="AP4578" i="1" l="1"/>
  <c r="AQ4577" i="1" s="1"/>
  <c r="AR4577" i="1" s="1"/>
  <c r="AO4579" i="1"/>
  <c r="AS4577" i="1"/>
  <c r="AP4579" i="1" l="1"/>
  <c r="AQ4578" i="1" s="1"/>
  <c r="AR4578" i="1" s="1"/>
  <c r="AO4580" i="1"/>
  <c r="AS4578" i="1"/>
  <c r="AP4580" i="1" l="1"/>
  <c r="AQ4579" i="1" s="1"/>
  <c r="AR4579" i="1" s="1"/>
  <c r="AO4581" i="1"/>
  <c r="AS4579" i="1"/>
  <c r="AP4581" i="1" l="1"/>
  <c r="AQ4580" i="1" s="1"/>
  <c r="AR4580" i="1" s="1"/>
  <c r="AO4582" i="1"/>
  <c r="AS4580" i="1"/>
  <c r="AP4582" i="1" l="1"/>
  <c r="AQ4581" i="1" s="1"/>
  <c r="AR4581" i="1" s="1"/>
  <c r="AO4583" i="1"/>
  <c r="AS4581" i="1"/>
  <c r="AP4583" i="1" l="1"/>
  <c r="AQ4582" i="1" s="1"/>
  <c r="AR4582" i="1" s="1"/>
  <c r="AO4584" i="1"/>
  <c r="AS4582" i="1"/>
  <c r="AP4584" i="1" l="1"/>
  <c r="AQ4583" i="1" s="1"/>
  <c r="AR4583" i="1" s="1"/>
  <c r="AO4585" i="1"/>
  <c r="AS4583" i="1"/>
  <c r="AP4585" i="1" l="1"/>
  <c r="AQ4584" i="1" s="1"/>
  <c r="AR4584" i="1" s="1"/>
  <c r="AO4586" i="1"/>
  <c r="AS4584" i="1"/>
  <c r="AP4586" i="1" l="1"/>
  <c r="AO4587" i="1"/>
  <c r="AS4585" i="1"/>
  <c r="AQ4585" i="1"/>
  <c r="AR4585" i="1" s="1"/>
  <c r="AP4587" i="1" l="1"/>
  <c r="AQ4586" i="1" s="1"/>
  <c r="AR4586" i="1" s="1"/>
  <c r="AO4588" i="1"/>
  <c r="AS4586" i="1"/>
  <c r="AP4588" i="1" l="1"/>
  <c r="AQ4587" i="1" s="1"/>
  <c r="AR4587" i="1" s="1"/>
  <c r="AO4589" i="1"/>
  <c r="AS4587" i="1"/>
  <c r="AP4589" i="1" l="1"/>
  <c r="AQ4588" i="1" s="1"/>
  <c r="AR4588" i="1" s="1"/>
  <c r="AO4590" i="1"/>
  <c r="AS4588" i="1"/>
  <c r="AP4590" i="1" l="1"/>
  <c r="AQ4589" i="1" s="1"/>
  <c r="AR4589" i="1" s="1"/>
  <c r="AO4591" i="1"/>
  <c r="AS4589" i="1"/>
  <c r="AP4591" i="1" l="1"/>
  <c r="AQ4590" i="1" s="1"/>
  <c r="AR4590" i="1" s="1"/>
  <c r="AO4592" i="1"/>
  <c r="AS4590" i="1"/>
  <c r="AP4592" i="1" l="1"/>
  <c r="AQ4591" i="1" s="1"/>
  <c r="AR4591" i="1" s="1"/>
  <c r="AO4593" i="1"/>
  <c r="AS4591" i="1"/>
  <c r="AP4593" i="1" l="1"/>
  <c r="AQ4592" i="1" s="1"/>
  <c r="AR4592" i="1" s="1"/>
  <c r="AO4594" i="1"/>
  <c r="AS4592" i="1"/>
  <c r="AP4594" i="1" l="1"/>
  <c r="AQ4593" i="1" s="1"/>
  <c r="AR4593" i="1" s="1"/>
  <c r="AO4595" i="1"/>
  <c r="AS4593" i="1"/>
  <c r="AP4595" i="1" l="1"/>
  <c r="AQ4594" i="1" s="1"/>
  <c r="AR4594" i="1" s="1"/>
  <c r="AO4596" i="1"/>
  <c r="AS4594" i="1"/>
  <c r="AP4596" i="1" l="1"/>
  <c r="AQ4595" i="1" s="1"/>
  <c r="AR4595" i="1" s="1"/>
  <c r="AO4597" i="1"/>
  <c r="AS4595" i="1"/>
  <c r="AP4597" i="1" l="1"/>
  <c r="AQ4596" i="1" s="1"/>
  <c r="AR4596" i="1" s="1"/>
  <c r="AO4598" i="1"/>
  <c r="AS4596" i="1"/>
  <c r="AP4598" i="1" l="1"/>
  <c r="AQ4597" i="1" s="1"/>
  <c r="AR4597" i="1" s="1"/>
  <c r="AO4599" i="1"/>
  <c r="AS4597" i="1"/>
  <c r="AP4599" i="1" l="1"/>
  <c r="AQ4598" i="1" s="1"/>
  <c r="AR4598" i="1" s="1"/>
  <c r="AO4600" i="1"/>
  <c r="AS4598" i="1"/>
  <c r="AP4600" i="1" l="1"/>
  <c r="AQ4599" i="1" s="1"/>
  <c r="AR4599" i="1" s="1"/>
  <c r="AO4601" i="1"/>
  <c r="AS4599" i="1"/>
  <c r="AP4601" i="1" l="1"/>
  <c r="AQ4600" i="1" s="1"/>
  <c r="AR4600" i="1" s="1"/>
  <c r="AO4602" i="1"/>
  <c r="AS4600" i="1"/>
  <c r="AP4602" i="1" l="1"/>
  <c r="AQ4601" i="1" s="1"/>
  <c r="AR4601" i="1" s="1"/>
  <c r="AO4603" i="1"/>
  <c r="AS4601" i="1"/>
  <c r="AP4603" i="1" l="1"/>
  <c r="AQ4602" i="1" s="1"/>
  <c r="AR4602" i="1" s="1"/>
  <c r="AO4604" i="1"/>
  <c r="AS4602" i="1"/>
  <c r="AP4604" i="1" l="1"/>
  <c r="AQ4603" i="1" s="1"/>
  <c r="AR4603" i="1" s="1"/>
  <c r="AO4605" i="1"/>
  <c r="AS4603" i="1"/>
  <c r="AP4605" i="1" l="1"/>
  <c r="AQ4604" i="1" s="1"/>
  <c r="AR4604" i="1" s="1"/>
  <c r="AO4606" i="1"/>
  <c r="AS4604" i="1"/>
  <c r="AP4606" i="1" l="1"/>
  <c r="AQ4605" i="1" s="1"/>
  <c r="AR4605" i="1" s="1"/>
  <c r="AO4607" i="1"/>
  <c r="AS4605" i="1"/>
  <c r="AP4607" i="1" l="1"/>
  <c r="AQ4606" i="1" s="1"/>
  <c r="AR4606" i="1" s="1"/>
  <c r="AO4608" i="1"/>
  <c r="AS4606" i="1"/>
  <c r="AP4608" i="1" l="1"/>
  <c r="AQ4607" i="1" s="1"/>
  <c r="AR4607" i="1" s="1"/>
  <c r="AO4609" i="1"/>
  <c r="AS4607" i="1"/>
  <c r="AP4609" i="1" l="1"/>
  <c r="AQ4608" i="1" s="1"/>
  <c r="AR4608" i="1" s="1"/>
  <c r="AO4610" i="1"/>
  <c r="AS4608" i="1"/>
  <c r="AP4610" i="1" l="1"/>
  <c r="AQ4609" i="1" s="1"/>
  <c r="AR4609" i="1" s="1"/>
  <c r="AO4611" i="1"/>
  <c r="AS4609" i="1"/>
  <c r="AP4611" i="1" l="1"/>
  <c r="AQ4610" i="1" s="1"/>
  <c r="AR4610" i="1" s="1"/>
  <c r="AO4612" i="1"/>
  <c r="AS4610" i="1"/>
  <c r="AP4612" i="1" l="1"/>
  <c r="AQ4611" i="1" s="1"/>
  <c r="AR4611" i="1" s="1"/>
  <c r="AO4613" i="1"/>
  <c r="AS4611" i="1"/>
  <c r="AP4613" i="1" l="1"/>
  <c r="AQ4612" i="1" s="1"/>
  <c r="AR4612" i="1" s="1"/>
  <c r="AO4614" i="1"/>
  <c r="AS4612" i="1"/>
  <c r="AP4614" i="1" l="1"/>
  <c r="AQ4613" i="1" s="1"/>
  <c r="AR4613" i="1" s="1"/>
  <c r="AO4615" i="1"/>
  <c r="AS4613" i="1"/>
  <c r="AP4615" i="1" l="1"/>
  <c r="AQ4614" i="1" s="1"/>
  <c r="AR4614" i="1" s="1"/>
  <c r="AO4616" i="1"/>
  <c r="AS4614" i="1"/>
  <c r="AP4616" i="1" l="1"/>
  <c r="AQ4615" i="1" s="1"/>
  <c r="AR4615" i="1" s="1"/>
  <c r="AO4617" i="1"/>
  <c r="AS4615" i="1"/>
  <c r="AP4617" i="1" l="1"/>
  <c r="AQ4616" i="1" s="1"/>
  <c r="AR4616" i="1" s="1"/>
  <c r="AO4618" i="1"/>
  <c r="AS4616" i="1"/>
  <c r="AP4618" i="1" l="1"/>
  <c r="AQ4617" i="1" s="1"/>
  <c r="AR4617" i="1" s="1"/>
  <c r="AO4619" i="1"/>
  <c r="AS4617" i="1"/>
  <c r="AP4619" i="1" l="1"/>
  <c r="AQ4618" i="1" s="1"/>
  <c r="AR4618" i="1" s="1"/>
  <c r="AO4620" i="1"/>
  <c r="AS4618" i="1"/>
  <c r="AP4620" i="1" l="1"/>
  <c r="AQ4619" i="1" s="1"/>
  <c r="AR4619" i="1" s="1"/>
  <c r="AO4621" i="1"/>
  <c r="AS4619" i="1"/>
  <c r="AO4622" i="1" l="1"/>
  <c r="AP4621" i="1"/>
  <c r="AQ4620" i="1" s="1"/>
  <c r="AR4620" i="1" s="1"/>
  <c r="AS4620" i="1"/>
  <c r="AS4621" i="1" l="1"/>
  <c r="AP4622" i="1"/>
  <c r="AO4623" i="1"/>
  <c r="AP4623" i="1" l="1"/>
  <c r="AQ4622" i="1" s="1"/>
  <c r="AR4622" i="1" s="1"/>
  <c r="AO4624" i="1"/>
  <c r="AS4622" i="1"/>
  <c r="AQ4621" i="1"/>
  <c r="AR4621" i="1" s="1"/>
  <c r="AP4624" i="1" l="1"/>
  <c r="AQ4623" i="1" s="1"/>
  <c r="AR4623" i="1" s="1"/>
  <c r="AO4625" i="1"/>
  <c r="AS4623" i="1"/>
  <c r="AP4625" i="1" l="1"/>
  <c r="AQ4624" i="1" s="1"/>
  <c r="AR4624" i="1" s="1"/>
  <c r="AO4626" i="1"/>
  <c r="AS4624" i="1"/>
  <c r="AP4626" i="1" l="1"/>
  <c r="AQ4625" i="1" s="1"/>
  <c r="AR4625" i="1" s="1"/>
  <c r="AO4627" i="1"/>
  <c r="AS4625" i="1"/>
  <c r="AP4627" i="1" l="1"/>
  <c r="AQ4626" i="1" s="1"/>
  <c r="AR4626" i="1" s="1"/>
  <c r="AO4628" i="1"/>
  <c r="AS4626" i="1"/>
  <c r="AP4628" i="1" l="1"/>
  <c r="AQ4627" i="1" s="1"/>
  <c r="AR4627" i="1" s="1"/>
  <c r="AO4629" i="1"/>
  <c r="AS4627" i="1"/>
  <c r="AP4629" i="1" l="1"/>
  <c r="AQ4628" i="1" s="1"/>
  <c r="AR4628" i="1" s="1"/>
  <c r="AO4630" i="1"/>
  <c r="AS4628" i="1"/>
  <c r="AP4630" i="1" l="1"/>
  <c r="AQ4629" i="1" s="1"/>
  <c r="AR4629" i="1" s="1"/>
  <c r="AO4631" i="1"/>
  <c r="AS4629" i="1"/>
  <c r="AP4631" i="1" l="1"/>
  <c r="AQ4630" i="1" s="1"/>
  <c r="AR4630" i="1" s="1"/>
  <c r="AO4632" i="1"/>
  <c r="AS4630" i="1"/>
  <c r="AP4632" i="1" l="1"/>
  <c r="AQ4631" i="1" s="1"/>
  <c r="AR4631" i="1" s="1"/>
  <c r="AO4633" i="1"/>
  <c r="AS4631" i="1"/>
  <c r="AP4633" i="1" l="1"/>
  <c r="AQ4632" i="1" s="1"/>
  <c r="AR4632" i="1" s="1"/>
  <c r="AO4634" i="1"/>
  <c r="AS4632" i="1"/>
  <c r="AP4634" i="1" l="1"/>
  <c r="AQ4633" i="1" s="1"/>
  <c r="AR4633" i="1" s="1"/>
  <c r="AO4635" i="1"/>
  <c r="AS4633" i="1"/>
  <c r="AP4635" i="1" l="1"/>
  <c r="AQ4634" i="1" s="1"/>
  <c r="AR4634" i="1" s="1"/>
  <c r="AO4636" i="1"/>
  <c r="AS4634" i="1"/>
  <c r="AP4636" i="1" l="1"/>
  <c r="AQ4635" i="1" s="1"/>
  <c r="AR4635" i="1" s="1"/>
  <c r="AO4637" i="1"/>
  <c r="AS4635" i="1"/>
  <c r="AP4637" i="1" l="1"/>
  <c r="AQ4636" i="1" s="1"/>
  <c r="AR4636" i="1" s="1"/>
  <c r="AO4638" i="1"/>
  <c r="AS4636" i="1"/>
  <c r="AP4638" i="1" l="1"/>
  <c r="AQ4637" i="1" s="1"/>
  <c r="AR4637" i="1" s="1"/>
  <c r="AO4639" i="1"/>
  <c r="AS4637" i="1"/>
  <c r="AO4640" i="1" l="1"/>
  <c r="AP4639" i="1"/>
  <c r="AQ4638" i="1" s="1"/>
  <c r="AR4638" i="1" s="1"/>
  <c r="AS4638" i="1"/>
  <c r="AS4639" i="1" l="1"/>
  <c r="AP4640" i="1"/>
  <c r="AO4641" i="1"/>
  <c r="AP4641" i="1" l="1"/>
  <c r="AQ4640" i="1" s="1"/>
  <c r="AR4640" i="1" s="1"/>
  <c r="AO4642" i="1"/>
  <c r="AS4640" i="1"/>
  <c r="AQ4639" i="1"/>
  <c r="AR4639" i="1" s="1"/>
  <c r="AP4642" i="1" l="1"/>
  <c r="AQ4641" i="1" s="1"/>
  <c r="AR4641" i="1" s="1"/>
  <c r="AO4643" i="1"/>
  <c r="AS4641" i="1"/>
  <c r="AP4643" i="1" l="1"/>
  <c r="AQ4642" i="1" s="1"/>
  <c r="AR4642" i="1" s="1"/>
  <c r="AO4644" i="1"/>
  <c r="AS4642" i="1"/>
  <c r="AP4644" i="1" l="1"/>
  <c r="AQ4643" i="1" s="1"/>
  <c r="AR4643" i="1" s="1"/>
  <c r="AO4645" i="1"/>
  <c r="AS4643" i="1"/>
  <c r="AP4645" i="1" l="1"/>
  <c r="AQ4644" i="1" s="1"/>
  <c r="AR4644" i="1" s="1"/>
  <c r="AO4646" i="1"/>
  <c r="AS4644" i="1"/>
  <c r="AP4646" i="1" l="1"/>
  <c r="AQ4645" i="1" s="1"/>
  <c r="AR4645" i="1" s="1"/>
  <c r="AO4647" i="1"/>
  <c r="AS4645" i="1"/>
  <c r="AP4647" i="1" l="1"/>
  <c r="AQ4646" i="1" s="1"/>
  <c r="AR4646" i="1" s="1"/>
  <c r="AO4648" i="1"/>
  <c r="AS4646" i="1"/>
  <c r="AP4648" i="1" l="1"/>
  <c r="AQ4647" i="1" s="1"/>
  <c r="AR4647" i="1" s="1"/>
  <c r="AO4649" i="1"/>
  <c r="AS4647" i="1"/>
  <c r="AP4649" i="1" l="1"/>
  <c r="AQ4648" i="1" s="1"/>
  <c r="AR4648" i="1" s="1"/>
  <c r="AO4650" i="1"/>
  <c r="AS4648" i="1"/>
  <c r="AP4650" i="1" l="1"/>
  <c r="AQ4649" i="1" s="1"/>
  <c r="AO4651" i="1"/>
  <c r="AS4649" i="1"/>
  <c r="AR4649" i="1"/>
  <c r="AP4651" i="1" l="1"/>
  <c r="AQ4650" i="1" s="1"/>
  <c r="AR4650" i="1" s="1"/>
  <c r="AO4652" i="1"/>
  <c r="AS4650" i="1"/>
  <c r="AP4652" i="1" l="1"/>
  <c r="AQ4651" i="1" s="1"/>
  <c r="AR4651" i="1" s="1"/>
  <c r="AO4653" i="1"/>
  <c r="AS4651" i="1"/>
  <c r="AP4653" i="1" l="1"/>
  <c r="AQ4652" i="1" s="1"/>
  <c r="AR4652" i="1" s="1"/>
  <c r="AO4654" i="1"/>
  <c r="AS4652" i="1"/>
  <c r="AP4654" i="1" l="1"/>
  <c r="AQ4653" i="1" s="1"/>
  <c r="AR4653" i="1" s="1"/>
  <c r="AO4655" i="1"/>
  <c r="AS4653" i="1"/>
  <c r="AP4655" i="1" l="1"/>
  <c r="AQ4654" i="1" s="1"/>
  <c r="AR4654" i="1" s="1"/>
  <c r="AO4656" i="1"/>
  <c r="AS4654" i="1"/>
  <c r="AP4656" i="1" l="1"/>
  <c r="AQ4655" i="1" s="1"/>
  <c r="AR4655" i="1" s="1"/>
  <c r="AO4657" i="1"/>
  <c r="AS4655" i="1"/>
  <c r="AP4657" i="1" l="1"/>
  <c r="AQ4656" i="1" s="1"/>
  <c r="AR4656" i="1" s="1"/>
  <c r="AO4658" i="1"/>
  <c r="AS4656" i="1"/>
  <c r="AP4658" i="1" l="1"/>
  <c r="AQ4657" i="1" s="1"/>
  <c r="AR4657" i="1" s="1"/>
  <c r="AO4659" i="1"/>
  <c r="AS4657" i="1"/>
  <c r="AP4659" i="1" l="1"/>
  <c r="AQ4658" i="1" s="1"/>
  <c r="AR4658" i="1" s="1"/>
  <c r="AO4660" i="1"/>
  <c r="AS4658" i="1"/>
  <c r="AP4660" i="1" l="1"/>
  <c r="AQ4659" i="1" s="1"/>
  <c r="AR4659" i="1" s="1"/>
  <c r="AO4661" i="1"/>
  <c r="AS4659" i="1"/>
  <c r="AP4661" i="1" l="1"/>
  <c r="AQ4660" i="1" s="1"/>
  <c r="AR4660" i="1" s="1"/>
  <c r="AO4662" i="1"/>
  <c r="AS4660" i="1"/>
  <c r="AP4662" i="1" l="1"/>
  <c r="AQ4661" i="1" s="1"/>
  <c r="AR4661" i="1" s="1"/>
  <c r="AO4663" i="1"/>
  <c r="AS4661" i="1"/>
  <c r="AP4663" i="1" l="1"/>
  <c r="AQ4662" i="1" s="1"/>
  <c r="AR4662" i="1" s="1"/>
  <c r="AO4664" i="1"/>
  <c r="AS4662" i="1"/>
  <c r="AP4664" i="1" l="1"/>
  <c r="AQ4663" i="1" s="1"/>
  <c r="AR4663" i="1" s="1"/>
  <c r="AO4665" i="1"/>
  <c r="AS4663" i="1"/>
  <c r="AP4665" i="1" l="1"/>
  <c r="AQ4664" i="1" s="1"/>
  <c r="AR4664" i="1" s="1"/>
  <c r="AO4666" i="1"/>
  <c r="AS4664" i="1"/>
  <c r="AP4666" i="1" l="1"/>
  <c r="AQ4665" i="1" s="1"/>
  <c r="AR4665" i="1" s="1"/>
  <c r="AO4667" i="1"/>
  <c r="AS4665" i="1"/>
  <c r="AP4667" i="1" l="1"/>
  <c r="AQ4666" i="1" s="1"/>
  <c r="AR4666" i="1" s="1"/>
  <c r="AO4668" i="1"/>
  <c r="AS4666" i="1"/>
  <c r="AP4668" i="1" l="1"/>
  <c r="AQ4667" i="1" s="1"/>
  <c r="AR4667" i="1" s="1"/>
  <c r="AO4669" i="1"/>
  <c r="AS4667" i="1"/>
  <c r="AP4669" i="1" l="1"/>
  <c r="AQ4668" i="1" s="1"/>
  <c r="AR4668" i="1" s="1"/>
  <c r="AO4670" i="1"/>
  <c r="AS4668" i="1"/>
  <c r="AP4670" i="1" l="1"/>
  <c r="AQ4669" i="1" s="1"/>
  <c r="AR4669" i="1" s="1"/>
  <c r="AO4671" i="1"/>
  <c r="AS4669" i="1"/>
  <c r="AP4671" i="1" l="1"/>
  <c r="AQ4670" i="1" s="1"/>
  <c r="AO4672" i="1"/>
  <c r="AS4670" i="1"/>
  <c r="AR4670" i="1"/>
  <c r="AP4672" i="1" l="1"/>
  <c r="AQ4671" i="1" s="1"/>
  <c r="AR4671" i="1" s="1"/>
  <c r="AO4673" i="1"/>
  <c r="AS4671" i="1"/>
  <c r="AP4673" i="1" l="1"/>
  <c r="AQ4672" i="1" s="1"/>
  <c r="AR4672" i="1" s="1"/>
  <c r="AO4674" i="1"/>
  <c r="AS4672" i="1"/>
  <c r="AP4674" i="1" l="1"/>
  <c r="AQ4673" i="1" s="1"/>
  <c r="AR4673" i="1" s="1"/>
  <c r="AO4675" i="1"/>
  <c r="AS4673" i="1"/>
  <c r="AP4675" i="1" l="1"/>
  <c r="AQ4674" i="1" s="1"/>
  <c r="AR4674" i="1" s="1"/>
  <c r="AO4676" i="1"/>
  <c r="AS4674" i="1"/>
  <c r="AP4676" i="1" l="1"/>
  <c r="AQ4675" i="1" s="1"/>
  <c r="AR4675" i="1" s="1"/>
  <c r="AO4677" i="1"/>
  <c r="AS4675" i="1"/>
  <c r="AP4677" i="1" l="1"/>
  <c r="AQ4676" i="1" s="1"/>
  <c r="AR4676" i="1" s="1"/>
  <c r="AO4678" i="1"/>
  <c r="AS4676" i="1"/>
  <c r="AP4678" i="1" l="1"/>
  <c r="AQ4677" i="1" s="1"/>
  <c r="AR4677" i="1" s="1"/>
  <c r="AO4679" i="1"/>
  <c r="AS4677" i="1"/>
  <c r="AP4679" i="1" l="1"/>
  <c r="AQ4678" i="1" s="1"/>
  <c r="AR4678" i="1" s="1"/>
  <c r="AO4680" i="1"/>
  <c r="AS4678" i="1"/>
  <c r="AP4680" i="1" l="1"/>
  <c r="AQ4679" i="1" s="1"/>
  <c r="AR4679" i="1" s="1"/>
  <c r="AO4681" i="1"/>
  <c r="AS4679" i="1"/>
  <c r="AP4681" i="1" l="1"/>
  <c r="AQ4680" i="1" s="1"/>
  <c r="AR4680" i="1" s="1"/>
  <c r="AO4682" i="1"/>
  <c r="AS4680" i="1"/>
  <c r="AP4682" i="1" l="1"/>
  <c r="AQ4681" i="1" s="1"/>
  <c r="AR4681" i="1" s="1"/>
  <c r="AO4683" i="1"/>
  <c r="AS4681" i="1"/>
  <c r="AP4683" i="1" l="1"/>
  <c r="AQ4682" i="1" s="1"/>
  <c r="AO4684" i="1"/>
  <c r="AS4682" i="1"/>
  <c r="AR4682" i="1"/>
  <c r="AP4684" i="1" l="1"/>
  <c r="AQ4683" i="1" s="1"/>
  <c r="AR4683" i="1" s="1"/>
  <c r="AO4685" i="1"/>
  <c r="AS4683" i="1"/>
  <c r="AP4685" i="1" l="1"/>
  <c r="AQ4684" i="1" s="1"/>
  <c r="AR4684" i="1" s="1"/>
  <c r="AO4686" i="1"/>
  <c r="AS4684" i="1"/>
  <c r="AP4686" i="1" l="1"/>
  <c r="AQ4685" i="1" s="1"/>
  <c r="AR4685" i="1" s="1"/>
  <c r="AO4687" i="1"/>
  <c r="AS4685" i="1"/>
  <c r="AP4687" i="1" l="1"/>
  <c r="AQ4686" i="1" s="1"/>
  <c r="AR4686" i="1" s="1"/>
  <c r="AO4688" i="1"/>
  <c r="AS4686" i="1"/>
  <c r="AP4688" i="1" l="1"/>
  <c r="AQ4687" i="1" s="1"/>
  <c r="AR4687" i="1" s="1"/>
  <c r="AO4689" i="1"/>
  <c r="AS4687" i="1"/>
  <c r="AP4689" i="1" l="1"/>
  <c r="AQ4688" i="1" s="1"/>
  <c r="AR4688" i="1" s="1"/>
  <c r="AO4690" i="1"/>
  <c r="AS4688" i="1"/>
  <c r="AP4690" i="1" l="1"/>
  <c r="AQ4689" i="1" s="1"/>
  <c r="AR4689" i="1" s="1"/>
  <c r="AO4691" i="1"/>
  <c r="AS4689" i="1"/>
  <c r="AP4691" i="1" l="1"/>
  <c r="AQ4690" i="1" s="1"/>
  <c r="AR4690" i="1" s="1"/>
  <c r="AO4692" i="1"/>
  <c r="AS4690" i="1"/>
  <c r="AP4692" i="1" l="1"/>
  <c r="AQ4691" i="1" s="1"/>
  <c r="AR4691" i="1" s="1"/>
  <c r="AO4693" i="1"/>
  <c r="AS4691" i="1"/>
  <c r="AP4693" i="1" l="1"/>
  <c r="AQ4692" i="1" s="1"/>
  <c r="AR4692" i="1" s="1"/>
  <c r="AO4694" i="1"/>
  <c r="AS4692" i="1"/>
  <c r="AP4694" i="1" l="1"/>
  <c r="AQ4693" i="1" s="1"/>
  <c r="AR4693" i="1" s="1"/>
  <c r="AO4695" i="1"/>
  <c r="AS4693" i="1"/>
  <c r="AP4695" i="1" l="1"/>
  <c r="AQ4694" i="1" s="1"/>
  <c r="AR4694" i="1" s="1"/>
  <c r="AO4696" i="1"/>
  <c r="AS4694" i="1"/>
  <c r="AP4696" i="1" l="1"/>
  <c r="AQ4695" i="1" s="1"/>
  <c r="AR4695" i="1" s="1"/>
  <c r="AO4697" i="1"/>
  <c r="AS4695" i="1"/>
  <c r="AP4697" i="1" l="1"/>
  <c r="AQ4696" i="1" s="1"/>
  <c r="AR4696" i="1" s="1"/>
  <c r="AO4698" i="1"/>
  <c r="AS4696" i="1"/>
  <c r="AP4698" i="1" l="1"/>
  <c r="AQ4697" i="1" s="1"/>
  <c r="AR4697" i="1" s="1"/>
  <c r="AO4699" i="1"/>
  <c r="AS4697" i="1"/>
  <c r="AP4699" i="1" l="1"/>
  <c r="AQ4698" i="1" s="1"/>
  <c r="AR4698" i="1" s="1"/>
  <c r="AO4700" i="1"/>
  <c r="AS4698" i="1"/>
  <c r="AP4700" i="1" l="1"/>
  <c r="AQ4699" i="1" s="1"/>
  <c r="AR4699" i="1" s="1"/>
  <c r="AO4701" i="1"/>
  <c r="AS4699" i="1"/>
  <c r="AP4701" i="1" l="1"/>
  <c r="AQ4700" i="1" s="1"/>
  <c r="AR4700" i="1" s="1"/>
  <c r="AO4702" i="1"/>
  <c r="AS4700" i="1"/>
  <c r="AP4702" i="1" l="1"/>
  <c r="AQ4701" i="1" s="1"/>
  <c r="AR4701" i="1" s="1"/>
  <c r="AO4703" i="1"/>
  <c r="AS4701" i="1"/>
  <c r="AP4703" i="1" l="1"/>
  <c r="AQ4702" i="1" s="1"/>
  <c r="AR4702" i="1" s="1"/>
  <c r="AO4704" i="1"/>
  <c r="AS4702" i="1"/>
  <c r="AP4704" i="1" l="1"/>
  <c r="AQ4703" i="1" s="1"/>
  <c r="AO4705" i="1"/>
  <c r="AS4703" i="1"/>
  <c r="AR4703" i="1"/>
  <c r="AP4705" i="1" l="1"/>
  <c r="AQ4704" i="1" s="1"/>
  <c r="AR4704" i="1" s="1"/>
  <c r="AO4706" i="1"/>
  <c r="AS4704" i="1"/>
  <c r="AP4706" i="1" l="1"/>
  <c r="AQ4705" i="1" s="1"/>
  <c r="AR4705" i="1" s="1"/>
  <c r="AO4707" i="1"/>
  <c r="AS4705" i="1"/>
  <c r="AP4707" i="1" l="1"/>
  <c r="AQ4706" i="1" s="1"/>
  <c r="AR4706" i="1" s="1"/>
  <c r="AO4708" i="1"/>
  <c r="AS4706" i="1"/>
  <c r="AP4708" i="1" l="1"/>
  <c r="AQ4707" i="1" s="1"/>
  <c r="AR4707" i="1" s="1"/>
  <c r="AO4709" i="1"/>
  <c r="AS4707" i="1"/>
  <c r="AP4709" i="1" l="1"/>
  <c r="AQ4708" i="1" s="1"/>
  <c r="AO4710" i="1"/>
  <c r="AS4708" i="1"/>
  <c r="AR4708" i="1"/>
  <c r="AP4710" i="1" l="1"/>
  <c r="AQ4709" i="1" s="1"/>
  <c r="AR4709" i="1" s="1"/>
  <c r="AO4711" i="1"/>
  <c r="AS4709" i="1"/>
  <c r="AP4711" i="1" l="1"/>
  <c r="AQ4710" i="1" s="1"/>
  <c r="AR4710" i="1" s="1"/>
  <c r="AO4712" i="1"/>
  <c r="AS4710" i="1"/>
  <c r="AP4712" i="1" l="1"/>
  <c r="AQ4711" i="1" s="1"/>
  <c r="AR4711" i="1" s="1"/>
  <c r="AO4713" i="1"/>
  <c r="AS4711" i="1"/>
  <c r="AP4713" i="1" l="1"/>
  <c r="AQ4712" i="1" s="1"/>
  <c r="AR4712" i="1" s="1"/>
  <c r="AO4714" i="1"/>
  <c r="AS4712" i="1"/>
  <c r="AP4714" i="1" l="1"/>
  <c r="AQ4713" i="1" s="1"/>
  <c r="AR4713" i="1" s="1"/>
  <c r="AO4715" i="1"/>
  <c r="AS4713" i="1"/>
  <c r="AP4715" i="1" l="1"/>
  <c r="AQ4714" i="1" s="1"/>
  <c r="AR4714" i="1" s="1"/>
  <c r="AO4716" i="1"/>
  <c r="AS4714" i="1"/>
  <c r="AP4716" i="1" l="1"/>
  <c r="AQ4715" i="1" s="1"/>
  <c r="AR4715" i="1" s="1"/>
  <c r="AO4717" i="1"/>
  <c r="AS4715" i="1"/>
  <c r="AP4717" i="1" l="1"/>
  <c r="AQ4716" i="1" s="1"/>
  <c r="AR4716" i="1" s="1"/>
  <c r="AO4718" i="1"/>
  <c r="AS4716" i="1"/>
  <c r="AP4718" i="1" l="1"/>
  <c r="AQ4717" i="1" s="1"/>
  <c r="AR4717" i="1" s="1"/>
  <c r="AO4719" i="1"/>
  <c r="AS4717" i="1"/>
  <c r="AP4719" i="1" l="1"/>
  <c r="AQ4718" i="1" s="1"/>
  <c r="AR4718" i="1" s="1"/>
  <c r="AO4720" i="1"/>
  <c r="AS4718" i="1"/>
  <c r="AP4720" i="1" l="1"/>
  <c r="AQ4719" i="1" s="1"/>
  <c r="AR4719" i="1" s="1"/>
  <c r="AO4721" i="1"/>
  <c r="AS4719" i="1"/>
  <c r="AP4721" i="1" l="1"/>
  <c r="AQ4720" i="1" s="1"/>
  <c r="AR4720" i="1" s="1"/>
  <c r="AO4722" i="1"/>
  <c r="AS4720" i="1"/>
  <c r="AP4722" i="1" l="1"/>
  <c r="AQ4721" i="1" s="1"/>
  <c r="AR4721" i="1" s="1"/>
  <c r="AO4723" i="1"/>
  <c r="AS4721" i="1"/>
  <c r="AP4723" i="1" l="1"/>
  <c r="AQ4722" i="1" s="1"/>
  <c r="AR4722" i="1" s="1"/>
  <c r="AO4724" i="1"/>
  <c r="AS4722" i="1"/>
  <c r="AP4724" i="1" l="1"/>
  <c r="AQ4723" i="1" s="1"/>
  <c r="AR4723" i="1" s="1"/>
  <c r="AO4725" i="1"/>
  <c r="AS4723" i="1"/>
  <c r="AP4725" i="1" l="1"/>
  <c r="AQ4724" i="1" s="1"/>
  <c r="AR4724" i="1" s="1"/>
  <c r="AO4726" i="1"/>
  <c r="AS4724" i="1"/>
  <c r="AP4726" i="1" l="1"/>
  <c r="AQ4725" i="1" s="1"/>
  <c r="AR4725" i="1" s="1"/>
  <c r="AO4727" i="1"/>
  <c r="AS4725" i="1"/>
  <c r="AP4727" i="1" l="1"/>
  <c r="AQ4726" i="1" s="1"/>
  <c r="AR4726" i="1" s="1"/>
  <c r="AO4728" i="1"/>
  <c r="AS4726" i="1"/>
  <c r="AP4728" i="1" l="1"/>
  <c r="AQ4727" i="1" s="1"/>
  <c r="AR4727" i="1" s="1"/>
  <c r="AO4729" i="1"/>
  <c r="AS4727" i="1"/>
  <c r="AP4729" i="1" l="1"/>
  <c r="AQ4728" i="1" s="1"/>
  <c r="AR4728" i="1" s="1"/>
  <c r="AO4730" i="1"/>
  <c r="AS4728" i="1"/>
  <c r="AP4730" i="1" l="1"/>
  <c r="AQ4729" i="1" s="1"/>
  <c r="AR4729" i="1" s="1"/>
  <c r="AO4731" i="1"/>
  <c r="AS4729" i="1"/>
  <c r="AP4731" i="1" l="1"/>
  <c r="AQ4730" i="1" s="1"/>
  <c r="AR4730" i="1" s="1"/>
  <c r="AO4732" i="1"/>
  <c r="AS4730" i="1"/>
  <c r="AP4732" i="1" l="1"/>
  <c r="AQ4731" i="1" s="1"/>
  <c r="AR4731" i="1" s="1"/>
  <c r="AO4733" i="1"/>
  <c r="AS4731" i="1"/>
  <c r="AP4733" i="1" l="1"/>
  <c r="AQ4732" i="1" s="1"/>
  <c r="AR4732" i="1" s="1"/>
  <c r="AO4734" i="1"/>
  <c r="AS4732" i="1"/>
  <c r="AP4734" i="1" l="1"/>
  <c r="AQ4733" i="1" s="1"/>
  <c r="AR4733" i="1" s="1"/>
  <c r="AO4735" i="1"/>
  <c r="AS4733" i="1"/>
  <c r="AP4735" i="1" l="1"/>
  <c r="AQ4734" i="1" s="1"/>
  <c r="AR4734" i="1" s="1"/>
  <c r="AO4736" i="1"/>
  <c r="AS4734" i="1"/>
  <c r="AP4736" i="1" l="1"/>
  <c r="AQ4735" i="1" s="1"/>
  <c r="AR4735" i="1" s="1"/>
  <c r="AO4737" i="1"/>
  <c r="AS4735" i="1"/>
  <c r="AP4737" i="1" l="1"/>
  <c r="AQ4736" i="1" s="1"/>
  <c r="AR4736" i="1" s="1"/>
  <c r="AO4738" i="1"/>
  <c r="AS4736" i="1"/>
  <c r="AP4738" i="1" l="1"/>
  <c r="AQ4737" i="1" s="1"/>
  <c r="AR4737" i="1" s="1"/>
  <c r="AO4739" i="1"/>
  <c r="AS4737" i="1"/>
  <c r="AP4739" i="1" l="1"/>
  <c r="AQ4738" i="1" s="1"/>
  <c r="AR4738" i="1" s="1"/>
  <c r="AO4740" i="1"/>
  <c r="AS4738" i="1"/>
  <c r="AP4740" i="1" l="1"/>
  <c r="AQ4739" i="1" s="1"/>
  <c r="AR4739" i="1" s="1"/>
  <c r="AO4741" i="1"/>
  <c r="AS4739" i="1"/>
  <c r="AP4741" i="1" l="1"/>
  <c r="AQ4740" i="1" s="1"/>
  <c r="AR4740" i="1" s="1"/>
  <c r="AO4742" i="1"/>
  <c r="AS4740" i="1"/>
  <c r="AP4742" i="1" l="1"/>
  <c r="AQ4741" i="1" s="1"/>
  <c r="AR4741" i="1" s="1"/>
  <c r="AO4743" i="1"/>
  <c r="AS4741" i="1"/>
  <c r="AP4743" i="1" l="1"/>
  <c r="AQ4742" i="1" s="1"/>
  <c r="AR4742" i="1" s="1"/>
  <c r="AO4744" i="1"/>
  <c r="AS4742" i="1"/>
  <c r="AP4744" i="1" l="1"/>
  <c r="AQ4743" i="1" s="1"/>
  <c r="AR4743" i="1" s="1"/>
  <c r="AO4745" i="1"/>
  <c r="AS4743" i="1"/>
  <c r="AP4745" i="1" l="1"/>
  <c r="AQ4744" i="1" s="1"/>
  <c r="AR4744" i="1" s="1"/>
  <c r="AO4746" i="1"/>
  <c r="AS4744" i="1"/>
  <c r="AP4746" i="1" l="1"/>
  <c r="AQ4745" i="1" s="1"/>
  <c r="AR4745" i="1" s="1"/>
  <c r="AO4747" i="1"/>
  <c r="AS4745" i="1"/>
  <c r="AP4747" i="1" l="1"/>
  <c r="AQ4746" i="1" s="1"/>
  <c r="AR4746" i="1" s="1"/>
  <c r="AO4748" i="1"/>
  <c r="AS4746" i="1"/>
  <c r="AP4748" i="1" l="1"/>
  <c r="AQ4747" i="1" s="1"/>
  <c r="AR4747" i="1" s="1"/>
  <c r="AO4749" i="1"/>
  <c r="AS4747" i="1"/>
  <c r="AP4749" i="1" l="1"/>
  <c r="AQ4748" i="1" s="1"/>
  <c r="AR4748" i="1" s="1"/>
  <c r="AO4750" i="1"/>
  <c r="AS4748" i="1"/>
  <c r="AP4750" i="1" l="1"/>
  <c r="AQ4749" i="1" s="1"/>
  <c r="AR4749" i="1" s="1"/>
  <c r="AO4751" i="1"/>
  <c r="AS4749" i="1"/>
  <c r="AP4751" i="1" l="1"/>
  <c r="AQ4750" i="1" s="1"/>
  <c r="AR4750" i="1" s="1"/>
  <c r="AO4752" i="1"/>
  <c r="AS4750" i="1"/>
  <c r="AP4752" i="1" l="1"/>
  <c r="AQ4751" i="1" s="1"/>
  <c r="AR4751" i="1" s="1"/>
  <c r="AO4753" i="1"/>
  <c r="AS4751" i="1"/>
  <c r="AP4753" i="1" l="1"/>
  <c r="AQ4752" i="1" s="1"/>
  <c r="AR4752" i="1" s="1"/>
  <c r="AO4754" i="1"/>
  <c r="AS4752" i="1"/>
  <c r="AP4754" i="1" l="1"/>
  <c r="AQ4753" i="1" s="1"/>
  <c r="AR4753" i="1" s="1"/>
  <c r="AO4755" i="1"/>
  <c r="AS4753" i="1"/>
  <c r="AP4755" i="1" l="1"/>
  <c r="AQ4754" i="1" s="1"/>
  <c r="AR4754" i="1" s="1"/>
  <c r="AO4756" i="1"/>
  <c r="AS4754" i="1"/>
  <c r="AP4756" i="1" l="1"/>
  <c r="AQ4755" i="1" s="1"/>
  <c r="AR4755" i="1" s="1"/>
  <c r="AO4757" i="1"/>
  <c r="AS4755" i="1"/>
  <c r="AP4757" i="1" l="1"/>
  <c r="AQ4756" i="1" s="1"/>
  <c r="AR4756" i="1" s="1"/>
  <c r="AO4758" i="1"/>
  <c r="AS4756" i="1"/>
  <c r="AP4758" i="1" l="1"/>
  <c r="AQ4757" i="1" s="1"/>
  <c r="AR4757" i="1" s="1"/>
  <c r="AO4759" i="1"/>
  <c r="AS4757" i="1"/>
  <c r="AP4759" i="1" l="1"/>
  <c r="AQ4758" i="1" s="1"/>
  <c r="AR4758" i="1" s="1"/>
  <c r="AO4760" i="1"/>
  <c r="AS4758" i="1"/>
  <c r="AP4760" i="1" l="1"/>
  <c r="AQ4759" i="1" s="1"/>
  <c r="AR4759" i="1" s="1"/>
  <c r="AO4761" i="1"/>
  <c r="AS4759" i="1"/>
  <c r="AP4761" i="1" l="1"/>
  <c r="AQ4760" i="1" s="1"/>
  <c r="AR4760" i="1" s="1"/>
  <c r="AO4762" i="1"/>
  <c r="AS4760" i="1"/>
  <c r="AP4762" i="1" l="1"/>
  <c r="AQ4761" i="1" s="1"/>
  <c r="AR4761" i="1" s="1"/>
  <c r="AO4763" i="1"/>
  <c r="AS4761" i="1"/>
  <c r="AP4763" i="1" l="1"/>
  <c r="AQ4762" i="1" s="1"/>
  <c r="AR4762" i="1" s="1"/>
  <c r="AO4764" i="1"/>
  <c r="AS4762" i="1"/>
  <c r="AP4764" i="1" l="1"/>
  <c r="AQ4763" i="1" s="1"/>
  <c r="AR4763" i="1" s="1"/>
  <c r="AO4765" i="1"/>
  <c r="AS4763" i="1"/>
  <c r="AP4765" i="1" l="1"/>
  <c r="AQ4764" i="1" s="1"/>
  <c r="AR4764" i="1" s="1"/>
  <c r="AO4766" i="1"/>
  <c r="AS4764" i="1"/>
  <c r="AP4766" i="1" l="1"/>
  <c r="AQ4765" i="1" s="1"/>
  <c r="AR4765" i="1" s="1"/>
  <c r="AO4767" i="1"/>
  <c r="AS4765" i="1"/>
  <c r="AP4767" i="1" l="1"/>
  <c r="AQ4766" i="1" s="1"/>
  <c r="AR4766" i="1" s="1"/>
  <c r="AO4768" i="1"/>
  <c r="AS4766" i="1"/>
  <c r="AP4768" i="1" l="1"/>
  <c r="AQ4767" i="1" s="1"/>
  <c r="AR4767" i="1" s="1"/>
  <c r="AO4769" i="1"/>
  <c r="AS4767" i="1"/>
  <c r="AP4769" i="1" l="1"/>
  <c r="AQ4768" i="1" s="1"/>
  <c r="AR4768" i="1" s="1"/>
  <c r="AO4770" i="1"/>
  <c r="AS4768" i="1"/>
  <c r="AP4770" i="1" l="1"/>
  <c r="AQ4769" i="1" s="1"/>
  <c r="AR4769" i="1" s="1"/>
  <c r="AO4771" i="1"/>
  <c r="AS4769" i="1"/>
  <c r="AP4771" i="1" l="1"/>
  <c r="AQ4770" i="1" s="1"/>
  <c r="AR4770" i="1" s="1"/>
  <c r="AO4772" i="1"/>
  <c r="AS4770" i="1"/>
  <c r="AP4772" i="1" l="1"/>
  <c r="AQ4771" i="1" s="1"/>
  <c r="AR4771" i="1" s="1"/>
  <c r="AO4773" i="1"/>
  <c r="AS4771" i="1"/>
  <c r="AP4773" i="1" l="1"/>
  <c r="AQ4772" i="1" s="1"/>
  <c r="AR4772" i="1" s="1"/>
  <c r="AO4774" i="1"/>
  <c r="AS4772" i="1"/>
  <c r="AP4774" i="1" l="1"/>
  <c r="AQ4773" i="1" s="1"/>
  <c r="AR4773" i="1" s="1"/>
  <c r="AO4775" i="1"/>
  <c r="AS4773" i="1"/>
  <c r="AP4775" i="1" l="1"/>
  <c r="AQ4774" i="1" s="1"/>
  <c r="AR4774" i="1" s="1"/>
  <c r="AO4776" i="1"/>
  <c r="AS4774" i="1"/>
  <c r="AP4776" i="1" l="1"/>
  <c r="AQ4775" i="1" s="1"/>
  <c r="AR4775" i="1" s="1"/>
  <c r="AO4777" i="1"/>
  <c r="AS4775" i="1"/>
  <c r="AP4777" i="1" l="1"/>
  <c r="AQ4776" i="1" s="1"/>
  <c r="AR4776" i="1" s="1"/>
  <c r="AO4778" i="1"/>
  <c r="AS4776" i="1"/>
  <c r="AP4778" i="1" l="1"/>
  <c r="AQ4777" i="1" s="1"/>
  <c r="AR4777" i="1" s="1"/>
  <c r="AO4779" i="1"/>
  <c r="AS4777" i="1"/>
  <c r="AP4779" i="1" l="1"/>
  <c r="AQ4778" i="1" s="1"/>
  <c r="AR4778" i="1" s="1"/>
  <c r="AO4780" i="1"/>
  <c r="AS4778" i="1"/>
  <c r="AP4780" i="1" l="1"/>
  <c r="AQ4779" i="1" s="1"/>
  <c r="AR4779" i="1" s="1"/>
  <c r="AO4781" i="1"/>
  <c r="AS4779" i="1"/>
  <c r="AP4781" i="1" l="1"/>
  <c r="AQ4780" i="1" s="1"/>
  <c r="AR4780" i="1" s="1"/>
  <c r="AO4782" i="1"/>
  <c r="AS4780" i="1"/>
  <c r="AP4782" i="1" l="1"/>
  <c r="AQ4781" i="1" s="1"/>
  <c r="AR4781" i="1" s="1"/>
  <c r="AO4783" i="1"/>
  <c r="AS4781" i="1"/>
  <c r="AP4783" i="1" l="1"/>
  <c r="AQ4782" i="1" s="1"/>
  <c r="AR4782" i="1" s="1"/>
  <c r="AO4784" i="1"/>
  <c r="AS4782" i="1"/>
  <c r="AP4784" i="1" l="1"/>
  <c r="AQ4783" i="1" s="1"/>
  <c r="AR4783" i="1" s="1"/>
  <c r="AO4785" i="1"/>
  <c r="AS4783" i="1"/>
  <c r="AP4785" i="1" l="1"/>
  <c r="AQ4784" i="1" s="1"/>
  <c r="AR4784" i="1" s="1"/>
  <c r="AO4786" i="1"/>
  <c r="AS4784" i="1"/>
  <c r="AP4786" i="1" l="1"/>
  <c r="AQ4785" i="1" s="1"/>
  <c r="AR4785" i="1" s="1"/>
  <c r="AO4787" i="1"/>
  <c r="AS4785" i="1"/>
  <c r="AP4787" i="1" l="1"/>
  <c r="AQ4786" i="1" s="1"/>
  <c r="AR4786" i="1" s="1"/>
  <c r="AO4788" i="1"/>
  <c r="AS4786" i="1"/>
  <c r="AP4788" i="1" l="1"/>
  <c r="AQ4787" i="1" s="1"/>
  <c r="AR4787" i="1" s="1"/>
  <c r="AO4789" i="1"/>
  <c r="AS4787" i="1"/>
  <c r="AP4789" i="1" l="1"/>
  <c r="AQ4788" i="1" s="1"/>
  <c r="AR4788" i="1" s="1"/>
  <c r="AO4790" i="1"/>
  <c r="AS4788" i="1"/>
  <c r="AP4790" i="1" l="1"/>
  <c r="AQ4789" i="1" s="1"/>
  <c r="AR4789" i="1" s="1"/>
  <c r="AO4791" i="1"/>
  <c r="AS4789" i="1"/>
  <c r="AP4791" i="1" l="1"/>
  <c r="AQ4790" i="1" s="1"/>
  <c r="AR4790" i="1" s="1"/>
  <c r="AO4792" i="1"/>
  <c r="AS4790" i="1"/>
  <c r="AP4792" i="1" l="1"/>
  <c r="AQ4791" i="1" s="1"/>
  <c r="AR4791" i="1" s="1"/>
  <c r="AO4793" i="1"/>
  <c r="AS4791" i="1"/>
  <c r="AP4793" i="1" l="1"/>
  <c r="AQ4792" i="1" s="1"/>
  <c r="AR4792" i="1" s="1"/>
  <c r="AO4794" i="1"/>
  <c r="AS4792" i="1"/>
  <c r="AP4794" i="1" l="1"/>
  <c r="AQ4793" i="1" s="1"/>
  <c r="AR4793" i="1" s="1"/>
  <c r="AO4795" i="1"/>
  <c r="AS4793" i="1"/>
  <c r="AP4795" i="1" l="1"/>
  <c r="AQ4794" i="1" s="1"/>
  <c r="AR4794" i="1" s="1"/>
  <c r="AO4796" i="1"/>
  <c r="AS4794" i="1"/>
  <c r="AP4796" i="1" l="1"/>
  <c r="AQ4795" i="1" s="1"/>
  <c r="AR4795" i="1" s="1"/>
  <c r="AO4797" i="1"/>
  <c r="AS4795" i="1"/>
  <c r="AP4797" i="1" l="1"/>
  <c r="AQ4796" i="1" s="1"/>
  <c r="AR4796" i="1" s="1"/>
  <c r="AO4798" i="1"/>
  <c r="AS4796" i="1"/>
  <c r="AP4798" i="1" l="1"/>
  <c r="AQ4797" i="1" s="1"/>
  <c r="AR4797" i="1" s="1"/>
  <c r="AO4799" i="1"/>
  <c r="AS4797" i="1"/>
  <c r="AO4800" i="1" l="1"/>
  <c r="AP4799" i="1"/>
  <c r="AQ4798" i="1" s="1"/>
  <c r="AR4798" i="1" s="1"/>
  <c r="AS4798" i="1"/>
  <c r="AS4799" i="1" l="1"/>
  <c r="AP4800" i="1"/>
  <c r="AO4801" i="1"/>
  <c r="AP4801" i="1" l="1"/>
  <c r="AQ4800" i="1" s="1"/>
  <c r="AR4800" i="1" s="1"/>
  <c r="AO4802" i="1"/>
  <c r="AS4800" i="1"/>
  <c r="AQ4799" i="1"/>
  <c r="AR4799" i="1" s="1"/>
  <c r="AP4802" i="1" l="1"/>
  <c r="AQ4801" i="1" s="1"/>
  <c r="AR4801" i="1" s="1"/>
  <c r="AO4803" i="1"/>
  <c r="AS4801" i="1"/>
  <c r="AP4803" i="1" l="1"/>
  <c r="AQ4802" i="1" s="1"/>
  <c r="AR4802" i="1" s="1"/>
  <c r="AO4804" i="1"/>
  <c r="AS4802" i="1"/>
  <c r="AP4804" i="1" l="1"/>
  <c r="AQ4803" i="1" s="1"/>
  <c r="AR4803" i="1" s="1"/>
  <c r="AO4805" i="1"/>
  <c r="AS4803" i="1"/>
  <c r="AP4805" i="1" l="1"/>
  <c r="AQ4804" i="1" s="1"/>
  <c r="AR4804" i="1" s="1"/>
  <c r="AO4806" i="1"/>
  <c r="AS4804" i="1"/>
  <c r="AP4806" i="1" l="1"/>
  <c r="AQ4805" i="1" s="1"/>
  <c r="AR4805" i="1" s="1"/>
  <c r="AO4807" i="1"/>
  <c r="AS4805" i="1"/>
  <c r="AP4807" i="1" l="1"/>
  <c r="AQ4806" i="1" s="1"/>
  <c r="AR4806" i="1" s="1"/>
  <c r="AO4808" i="1"/>
  <c r="AS4806" i="1"/>
  <c r="AP4808" i="1" l="1"/>
  <c r="AQ4807" i="1" s="1"/>
  <c r="AR4807" i="1" s="1"/>
  <c r="AO4809" i="1"/>
  <c r="AS4807" i="1"/>
  <c r="AO4810" i="1" l="1"/>
  <c r="AP4809" i="1"/>
  <c r="AQ4808" i="1" s="1"/>
  <c r="AR4808" i="1" s="1"/>
  <c r="AS4808" i="1"/>
  <c r="AS4809" i="1" l="1"/>
  <c r="AP4810" i="1"/>
  <c r="AO4811" i="1"/>
  <c r="AP4811" i="1" l="1"/>
  <c r="AQ4810" i="1" s="1"/>
  <c r="AR4810" i="1" s="1"/>
  <c r="AO4812" i="1"/>
  <c r="AS4810" i="1"/>
  <c r="AQ4809" i="1"/>
  <c r="AR4809" i="1" s="1"/>
  <c r="AP4812" i="1" l="1"/>
  <c r="AQ4811" i="1" s="1"/>
  <c r="AR4811" i="1" s="1"/>
  <c r="AO4813" i="1"/>
  <c r="AS4811" i="1"/>
  <c r="AP4813" i="1" l="1"/>
  <c r="AQ4812" i="1" s="1"/>
  <c r="AR4812" i="1" s="1"/>
  <c r="AO4814" i="1"/>
  <c r="AS4812" i="1"/>
  <c r="AP4814" i="1" l="1"/>
  <c r="AQ4813" i="1" s="1"/>
  <c r="AR4813" i="1" s="1"/>
  <c r="AO4815" i="1"/>
  <c r="AS4813" i="1"/>
  <c r="AP4815" i="1" l="1"/>
  <c r="AQ4814" i="1" s="1"/>
  <c r="AR4814" i="1" s="1"/>
  <c r="AO4816" i="1"/>
  <c r="AS4814" i="1"/>
  <c r="AP4816" i="1" l="1"/>
  <c r="AQ4815" i="1" s="1"/>
  <c r="AR4815" i="1" s="1"/>
  <c r="AO4817" i="1"/>
  <c r="AS4815" i="1"/>
  <c r="AO4818" i="1" l="1"/>
  <c r="AP4817" i="1"/>
  <c r="AQ4816" i="1" s="1"/>
  <c r="AR4816" i="1" s="1"/>
  <c r="AS4816" i="1"/>
  <c r="AS4817" i="1" l="1"/>
  <c r="AP4818" i="1"/>
  <c r="AO4819" i="1"/>
  <c r="AP4819" i="1" l="1"/>
  <c r="AQ4818" i="1" s="1"/>
  <c r="AR4818" i="1" s="1"/>
  <c r="AO4820" i="1"/>
  <c r="AS4818" i="1"/>
  <c r="AQ4817" i="1"/>
  <c r="AR4817" i="1" s="1"/>
  <c r="AP4820" i="1" l="1"/>
  <c r="AQ4819" i="1" s="1"/>
  <c r="AR4819" i="1" s="1"/>
  <c r="AO4821" i="1"/>
  <c r="AS4819" i="1"/>
  <c r="AP4821" i="1" l="1"/>
  <c r="AQ4820" i="1" s="1"/>
  <c r="AR4820" i="1" s="1"/>
  <c r="AO4822" i="1"/>
  <c r="AS4820" i="1"/>
  <c r="AP4822" i="1" l="1"/>
  <c r="AO4823" i="1"/>
  <c r="AS4821" i="1"/>
  <c r="AQ4821" i="1"/>
  <c r="AR4821" i="1" s="1"/>
  <c r="AP4823" i="1" l="1"/>
  <c r="AQ4822" i="1" s="1"/>
  <c r="AR4822" i="1" s="1"/>
  <c r="AO4824" i="1"/>
  <c r="AS4822" i="1"/>
  <c r="AP4824" i="1" l="1"/>
  <c r="AQ4823" i="1" s="1"/>
  <c r="AR4823" i="1" s="1"/>
  <c r="AO4825" i="1"/>
  <c r="AS4823" i="1"/>
  <c r="AP4825" i="1" l="1"/>
  <c r="AQ4824" i="1" s="1"/>
  <c r="AR4824" i="1" s="1"/>
  <c r="AO4826" i="1"/>
  <c r="AS4824" i="1"/>
  <c r="AP4826" i="1" l="1"/>
  <c r="AQ4825" i="1" s="1"/>
  <c r="AR4825" i="1" s="1"/>
  <c r="AO4827" i="1"/>
  <c r="AS4825" i="1"/>
  <c r="AP4827" i="1" l="1"/>
  <c r="AQ4826" i="1" s="1"/>
  <c r="AR4826" i="1" s="1"/>
  <c r="AO4828" i="1"/>
  <c r="AS4826" i="1"/>
  <c r="AP4828" i="1" l="1"/>
  <c r="AQ4827" i="1" s="1"/>
  <c r="AR4827" i="1" s="1"/>
  <c r="AO4829" i="1"/>
  <c r="AS4827" i="1"/>
  <c r="AP4829" i="1" l="1"/>
  <c r="AQ4828" i="1" s="1"/>
  <c r="AR4828" i="1" s="1"/>
  <c r="AO4830" i="1"/>
  <c r="AS4828" i="1"/>
  <c r="AP4830" i="1" l="1"/>
  <c r="AQ4829" i="1" s="1"/>
  <c r="AR4829" i="1" s="1"/>
  <c r="AO4831" i="1"/>
  <c r="AS4829" i="1"/>
  <c r="AP4831" i="1" l="1"/>
  <c r="AQ4830" i="1" s="1"/>
  <c r="AR4830" i="1" s="1"/>
  <c r="AO4832" i="1"/>
  <c r="AS4830" i="1"/>
  <c r="AP4832" i="1" l="1"/>
  <c r="AQ4831" i="1" s="1"/>
  <c r="AR4831" i="1" s="1"/>
  <c r="AO4833" i="1"/>
  <c r="AS4831" i="1"/>
  <c r="AP4833" i="1" l="1"/>
  <c r="AQ4832" i="1" s="1"/>
  <c r="AR4832" i="1" s="1"/>
  <c r="AO4834" i="1"/>
  <c r="AS4832" i="1"/>
  <c r="AP4834" i="1" l="1"/>
  <c r="AQ4833" i="1" s="1"/>
  <c r="AR4833" i="1" s="1"/>
  <c r="AO4835" i="1"/>
  <c r="AS4833" i="1"/>
  <c r="AP4835" i="1" l="1"/>
  <c r="AQ4834" i="1" s="1"/>
  <c r="AR4834" i="1" s="1"/>
  <c r="AO4836" i="1"/>
  <c r="AS4834" i="1"/>
  <c r="AP4836" i="1" l="1"/>
  <c r="AQ4835" i="1" s="1"/>
  <c r="AR4835" i="1" s="1"/>
  <c r="AO4837" i="1"/>
  <c r="AS4835" i="1"/>
  <c r="AP4837" i="1" l="1"/>
  <c r="AQ4836" i="1" s="1"/>
  <c r="AR4836" i="1" s="1"/>
  <c r="AO4838" i="1"/>
  <c r="AS4836" i="1"/>
  <c r="AP4838" i="1" l="1"/>
  <c r="AQ4837" i="1" s="1"/>
  <c r="AR4837" i="1" s="1"/>
  <c r="AO4839" i="1"/>
  <c r="AS4837" i="1"/>
  <c r="AP4839" i="1" l="1"/>
  <c r="AQ4838" i="1" s="1"/>
  <c r="AR4838" i="1" s="1"/>
  <c r="AO4840" i="1"/>
  <c r="AS4838" i="1"/>
  <c r="AP4840" i="1" l="1"/>
  <c r="AQ4839" i="1" s="1"/>
  <c r="AR4839" i="1" s="1"/>
  <c r="AO4841" i="1"/>
  <c r="AS4839" i="1"/>
  <c r="AP4841" i="1" l="1"/>
  <c r="AQ4840" i="1" s="1"/>
  <c r="AR4840" i="1" s="1"/>
  <c r="AO4842" i="1"/>
  <c r="AS4840" i="1"/>
  <c r="AP4842" i="1" l="1"/>
  <c r="AQ4841" i="1" s="1"/>
  <c r="AR4841" i="1" s="1"/>
  <c r="AO4843" i="1"/>
  <c r="AS4841" i="1"/>
  <c r="AP4843" i="1" l="1"/>
  <c r="AQ4842" i="1" s="1"/>
  <c r="AR4842" i="1" s="1"/>
  <c r="AO4844" i="1"/>
  <c r="AS4842" i="1"/>
  <c r="AP4844" i="1" l="1"/>
  <c r="AQ4843" i="1" s="1"/>
  <c r="AR4843" i="1" s="1"/>
  <c r="AO4845" i="1"/>
  <c r="AS4843" i="1"/>
  <c r="AO4846" i="1" l="1"/>
  <c r="AP4845" i="1"/>
  <c r="AQ4844" i="1" s="1"/>
  <c r="AR4844" i="1" s="1"/>
  <c r="AS4844" i="1"/>
  <c r="AS4845" i="1" l="1"/>
  <c r="AP4846" i="1"/>
  <c r="AO4847" i="1"/>
  <c r="AP4847" i="1" l="1"/>
  <c r="AQ4846" i="1" s="1"/>
  <c r="AR4846" i="1" s="1"/>
  <c r="AO4848" i="1"/>
  <c r="AS4846" i="1"/>
  <c r="AQ4845" i="1"/>
  <c r="AR4845" i="1" s="1"/>
  <c r="AP4848" i="1" l="1"/>
  <c r="AQ4847" i="1" s="1"/>
  <c r="AR4847" i="1" s="1"/>
  <c r="AO4849" i="1"/>
  <c r="AS4847" i="1"/>
  <c r="AP4849" i="1" l="1"/>
  <c r="AQ4848" i="1" s="1"/>
  <c r="AR4848" i="1" s="1"/>
  <c r="AO4850" i="1"/>
  <c r="AS4848" i="1"/>
  <c r="AP4850" i="1" l="1"/>
  <c r="AQ4849" i="1" s="1"/>
  <c r="AR4849" i="1" s="1"/>
  <c r="AO4851" i="1"/>
  <c r="AS4849" i="1"/>
  <c r="AP4851" i="1" l="1"/>
  <c r="AQ4850" i="1" s="1"/>
  <c r="AR4850" i="1" s="1"/>
  <c r="AO4852" i="1"/>
  <c r="AS4850" i="1"/>
  <c r="AP4852" i="1" l="1"/>
  <c r="AQ4851" i="1" s="1"/>
  <c r="AR4851" i="1" s="1"/>
  <c r="AO4853" i="1"/>
  <c r="AS4851" i="1"/>
  <c r="AO4854" i="1" l="1"/>
  <c r="AP4853" i="1"/>
  <c r="AQ4852" i="1" s="1"/>
  <c r="AR4852" i="1" s="1"/>
  <c r="AS4852" i="1"/>
  <c r="AS4853" i="1" l="1"/>
  <c r="AP4854" i="1"/>
  <c r="AQ4853" i="1" s="1"/>
  <c r="AR4853" i="1" s="1"/>
  <c r="AO4855" i="1"/>
  <c r="AP4855" i="1" l="1"/>
  <c r="AQ4854" i="1" s="1"/>
  <c r="AR4854" i="1" s="1"/>
  <c r="AO4856" i="1"/>
  <c r="AS4854" i="1"/>
  <c r="AP4856" i="1" l="1"/>
  <c r="AQ4855" i="1" s="1"/>
  <c r="AR4855" i="1" s="1"/>
  <c r="AO4857" i="1"/>
  <c r="AS4855" i="1"/>
  <c r="AP4857" i="1" l="1"/>
  <c r="AQ4856" i="1" s="1"/>
  <c r="AR4856" i="1" s="1"/>
  <c r="AO4858" i="1"/>
  <c r="AS4856" i="1"/>
  <c r="AP4858" i="1" l="1"/>
  <c r="AQ4857" i="1" s="1"/>
  <c r="AR4857" i="1" s="1"/>
  <c r="AO4859" i="1"/>
  <c r="AS4857" i="1"/>
  <c r="AP4859" i="1" l="1"/>
  <c r="AQ4858" i="1" s="1"/>
  <c r="AR4858" i="1" s="1"/>
  <c r="AO4860" i="1"/>
  <c r="AS4858" i="1"/>
  <c r="AP4860" i="1" l="1"/>
  <c r="AQ4859" i="1" s="1"/>
  <c r="AR4859" i="1" s="1"/>
  <c r="AO4861" i="1"/>
  <c r="AS4859" i="1"/>
  <c r="AP4861" i="1" l="1"/>
  <c r="AQ4860" i="1" s="1"/>
  <c r="AR4860" i="1" s="1"/>
  <c r="AO4862" i="1"/>
  <c r="AS4860" i="1"/>
  <c r="AP4862" i="1" l="1"/>
  <c r="AQ4861" i="1" s="1"/>
  <c r="AR4861" i="1" s="1"/>
  <c r="AO4863" i="1"/>
  <c r="AS4861" i="1"/>
  <c r="AP4863" i="1" l="1"/>
  <c r="AQ4862" i="1" s="1"/>
  <c r="AR4862" i="1" s="1"/>
  <c r="AO4864" i="1"/>
  <c r="AS4862" i="1"/>
  <c r="AP4864" i="1" l="1"/>
  <c r="AQ4863" i="1" s="1"/>
  <c r="AR4863" i="1" s="1"/>
  <c r="AO4865" i="1"/>
  <c r="AS4863" i="1"/>
  <c r="AP4865" i="1" l="1"/>
  <c r="AQ4864" i="1" s="1"/>
  <c r="AR4864" i="1" s="1"/>
  <c r="AO4866" i="1"/>
  <c r="AS4864" i="1"/>
  <c r="AP4866" i="1" l="1"/>
  <c r="AQ4865" i="1" s="1"/>
  <c r="AR4865" i="1" s="1"/>
  <c r="AO4867" i="1"/>
  <c r="AS4865" i="1"/>
  <c r="AP4867" i="1" l="1"/>
  <c r="AQ4866" i="1" s="1"/>
  <c r="AR4866" i="1" s="1"/>
  <c r="AO4868" i="1"/>
  <c r="AS4866" i="1"/>
  <c r="AP4868" i="1" l="1"/>
  <c r="AQ4867" i="1" s="1"/>
  <c r="AR4867" i="1" s="1"/>
  <c r="AO4869" i="1"/>
  <c r="AS4867" i="1"/>
  <c r="AO4870" i="1" l="1"/>
  <c r="AP4869" i="1"/>
  <c r="AS4868" i="1"/>
  <c r="AS4869" i="1" l="1"/>
  <c r="AQ4868" i="1"/>
  <c r="AR4868" i="1" s="1"/>
  <c r="AP4870" i="1"/>
  <c r="AO4871" i="1"/>
  <c r="AP4871" i="1" l="1"/>
  <c r="AQ4870" i="1" s="1"/>
  <c r="AR4870" i="1" s="1"/>
  <c r="AO4872" i="1"/>
  <c r="AS4870" i="1"/>
  <c r="AQ4869" i="1"/>
  <c r="AR4869" i="1" s="1"/>
  <c r="AP4872" i="1" l="1"/>
  <c r="AQ4871" i="1" s="1"/>
  <c r="AR4871" i="1" s="1"/>
  <c r="AO4873" i="1"/>
  <c r="AS4871" i="1"/>
  <c r="AP4873" i="1" l="1"/>
  <c r="AQ4872" i="1" s="1"/>
  <c r="AR4872" i="1" s="1"/>
  <c r="AO4874" i="1"/>
  <c r="AS4872" i="1"/>
  <c r="AP4874" i="1" l="1"/>
  <c r="AQ4873" i="1" s="1"/>
  <c r="AR4873" i="1" s="1"/>
  <c r="AO4875" i="1"/>
  <c r="AS4873" i="1"/>
  <c r="AP4875" i="1" l="1"/>
  <c r="AQ4874" i="1" s="1"/>
  <c r="AR4874" i="1" s="1"/>
  <c r="AO4876" i="1"/>
  <c r="AS4874" i="1"/>
  <c r="AP4876" i="1" l="1"/>
  <c r="AQ4875" i="1" s="1"/>
  <c r="AR4875" i="1" s="1"/>
  <c r="AO4877" i="1"/>
  <c r="AS4875" i="1"/>
  <c r="AP4877" i="1" l="1"/>
  <c r="AQ4876" i="1" s="1"/>
  <c r="AR4876" i="1" s="1"/>
  <c r="AO4878" i="1"/>
  <c r="AS4876" i="1"/>
  <c r="AP4878" i="1" l="1"/>
  <c r="AQ4877" i="1" s="1"/>
  <c r="AR4877" i="1" s="1"/>
  <c r="AO4879" i="1"/>
  <c r="AS4877" i="1"/>
  <c r="AP4879" i="1" l="1"/>
  <c r="AQ4878" i="1" s="1"/>
  <c r="AR4878" i="1" s="1"/>
  <c r="AO4880" i="1"/>
  <c r="AS4878" i="1"/>
  <c r="AP4880" i="1" l="1"/>
  <c r="AQ4879" i="1" s="1"/>
  <c r="AR4879" i="1" s="1"/>
  <c r="AO4881" i="1"/>
  <c r="AS4879" i="1"/>
  <c r="AP4881" i="1" l="1"/>
  <c r="AQ4880" i="1" s="1"/>
  <c r="AR4880" i="1" s="1"/>
  <c r="AO4882" i="1"/>
  <c r="AS4880" i="1"/>
  <c r="AP4882" i="1" l="1"/>
  <c r="AQ4881" i="1" s="1"/>
  <c r="AR4881" i="1" s="1"/>
  <c r="AO4883" i="1"/>
  <c r="AS4881" i="1"/>
  <c r="AP4883" i="1" l="1"/>
  <c r="AQ4882" i="1" s="1"/>
  <c r="AR4882" i="1" s="1"/>
  <c r="AO4884" i="1"/>
  <c r="AS4882" i="1"/>
  <c r="AP4884" i="1" l="1"/>
  <c r="AQ4883" i="1" s="1"/>
  <c r="AR4883" i="1" s="1"/>
  <c r="AO4885" i="1"/>
  <c r="AS4883" i="1"/>
  <c r="AP4885" i="1" l="1"/>
  <c r="AQ4884" i="1" s="1"/>
  <c r="AR4884" i="1" s="1"/>
  <c r="AO4886" i="1"/>
  <c r="AS4884" i="1"/>
  <c r="AP4886" i="1" l="1"/>
  <c r="AQ4885" i="1" s="1"/>
  <c r="AR4885" i="1" s="1"/>
  <c r="AO4887" i="1"/>
  <c r="AS4885" i="1"/>
  <c r="AP4887" i="1" l="1"/>
  <c r="AQ4886" i="1" s="1"/>
  <c r="AR4886" i="1" s="1"/>
  <c r="AO4888" i="1"/>
  <c r="AS4886" i="1"/>
  <c r="AP4888" i="1" l="1"/>
  <c r="AQ4887" i="1" s="1"/>
  <c r="AR4887" i="1" s="1"/>
  <c r="AO4889" i="1"/>
  <c r="AS4887" i="1"/>
  <c r="AP4889" i="1" l="1"/>
  <c r="AQ4888" i="1" s="1"/>
  <c r="AR4888" i="1" s="1"/>
  <c r="AO4890" i="1"/>
  <c r="AS4888" i="1"/>
  <c r="AP4890" i="1" l="1"/>
  <c r="AQ4889" i="1" s="1"/>
  <c r="AR4889" i="1" s="1"/>
  <c r="AO4891" i="1"/>
  <c r="AS4889" i="1"/>
  <c r="AP4891" i="1" l="1"/>
  <c r="AQ4890" i="1" s="1"/>
  <c r="AR4890" i="1" s="1"/>
  <c r="AO4892" i="1"/>
  <c r="AS4890" i="1"/>
  <c r="AP4892" i="1" l="1"/>
  <c r="AQ4891" i="1" s="1"/>
  <c r="AR4891" i="1" s="1"/>
  <c r="AO4893" i="1"/>
  <c r="AS4891" i="1"/>
  <c r="AP4893" i="1" l="1"/>
  <c r="AQ4892" i="1" s="1"/>
  <c r="AR4892" i="1" s="1"/>
  <c r="AO4894" i="1"/>
  <c r="AS4892" i="1"/>
  <c r="AP4894" i="1" l="1"/>
  <c r="AQ4893" i="1" s="1"/>
  <c r="AR4893" i="1" s="1"/>
  <c r="AO4895" i="1"/>
  <c r="AS4893" i="1"/>
  <c r="AP4895" i="1" l="1"/>
  <c r="AQ4894" i="1" s="1"/>
  <c r="AR4894" i="1" s="1"/>
  <c r="AO4896" i="1"/>
  <c r="AS4894" i="1"/>
  <c r="AP4896" i="1" l="1"/>
  <c r="AQ4895" i="1" s="1"/>
  <c r="AR4895" i="1" s="1"/>
  <c r="AO4897" i="1"/>
  <c r="AS4895" i="1"/>
  <c r="AP4897" i="1" l="1"/>
  <c r="AQ4896" i="1" s="1"/>
  <c r="AR4896" i="1" s="1"/>
  <c r="AO4898" i="1"/>
  <c r="AS4896" i="1"/>
  <c r="AP4898" i="1" l="1"/>
  <c r="AQ4897" i="1" s="1"/>
  <c r="AR4897" i="1" s="1"/>
  <c r="AO4899" i="1"/>
  <c r="AS4897" i="1"/>
  <c r="AP4899" i="1" l="1"/>
  <c r="AQ4898" i="1" s="1"/>
  <c r="AR4898" i="1" s="1"/>
  <c r="AO4900" i="1"/>
  <c r="AS4898" i="1"/>
  <c r="AP4900" i="1" l="1"/>
  <c r="AQ4899" i="1" s="1"/>
  <c r="AR4899" i="1" s="1"/>
  <c r="AO4901" i="1"/>
  <c r="AS4899" i="1"/>
  <c r="AP4901" i="1" l="1"/>
  <c r="AQ4900" i="1" s="1"/>
  <c r="AR4900" i="1" s="1"/>
  <c r="AO4902" i="1"/>
  <c r="AS4900" i="1"/>
  <c r="AP4902" i="1" l="1"/>
  <c r="AQ4901" i="1" s="1"/>
  <c r="AR4901" i="1" s="1"/>
  <c r="AO4903" i="1"/>
  <c r="AS4901" i="1"/>
  <c r="AP4903" i="1" l="1"/>
  <c r="AQ4902" i="1" s="1"/>
  <c r="AR4902" i="1" s="1"/>
  <c r="AO4904" i="1"/>
  <c r="AS4902" i="1"/>
  <c r="AP4904" i="1" l="1"/>
  <c r="AQ4903" i="1" s="1"/>
  <c r="AR4903" i="1" s="1"/>
  <c r="AO4905" i="1"/>
  <c r="AS4903" i="1"/>
  <c r="AP4905" i="1" l="1"/>
  <c r="AQ4904" i="1" s="1"/>
  <c r="AR4904" i="1" s="1"/>
  <c r="AO4906" i="1"/>
  <c r="AS4904" i="1"/>
  <c r="AP4906" i="1" l="1"/>
  <c r="AQ4905" i="1" s="1"/>
  <c r="AR4905" i="1" s="1"/>
  <c r="AO4907" i="1"/>
  <c r="AS4905" i="1"/>
  <c r="AP4907" i="1" l="1"/>
  <c r="AQ4906" i="1" s="1"/>
  <c r="AR4906" i="1" s="1"/>
  <c r="AO4908" i="1"/>
  <c r="AS4906" i="1"/>
  <c r="AP4908" i="1" l="1"/>
  <c r="AQ4907" i="1" s="1"/>
  <c r="AR4907" i="1" s="1"/>
  <c r="AO4909" i="1"/>
  <c r="AS4907" i="1"/>
  <c r="AP4909" i="1" l="1"/>
  <c r="AQ4908" i="1" s="1"/>
  <c r="AR4908" i="1" s="1"/>
  <c r="AO4910" i="1"/>
  <c r="AS4908" i="1"/>
  <c r="AP4910" i="1" l="1"/>
  <c r="AQ4909" i="1" s="1"/>
  <c r="AR4909" i="1" s="1"/>
  <c r="AO4911" i="1"/>
  <c r="AS4909" i="1"/>
  <c r="AP4911" i="1" l="1"/>
  <c r="AQ4910" i="1" s="1"/>
  <c r="AR4910" i="1" s="1"/>
  <c r="AO4912" i="1"/>
  <c r="AS4910" i="1"/>
  <c r="AP4912" i="1" l="1"/>
  <c r="AQ4911" i="1" s="1"/>
  <c r="AR4911" i="1" s="1"/>
  <c r="AO4913" i="1"/>
  <c r="AS4911" i="1"/>
  <c r="AP4913" i="1" l="1"/>
  <c r="AQ4912" i="1" s="1"/>
  <c r="AR4912" i="1" s="1"/>
  <c r="AO4914" i="1"/>
  <c r="AS4912" i="1"/>
  <c r="AP4914" i="1" l="1"/>
  <c r="AQ4913" i="1" s="1"/>
  <c r="AR4913" i="1" s="1"/>
  <c r="AO4915" i="1"/>
  <c r="AS4913" i="1"/>
  <c r="AP4915" i="1" l="1"/>
  <c r="AQ4914" i="1" s="1"/>
  <c r="AR4914" i="1" s="1"/>
  <c r="AO4916" i="1"/>
  <c r="AS4914" i="1"/>
  <c r="AP4916" i="1" l="1"/>
  <c r="AQ4915" i="1" s="1"/>
  <c r="AR4915" i="1" s="1"/>
  <c r="AO4917" i="1"/>
  <c r="AS4915" i="1"/>
  <c r="AP4917" i="1" l="1"/>
  <c r="AQ4916" i="1" s="1"/>
  <c r="AR4916" i="1" s="1"/>
  <c r="AO4918" i="1"/>
  <c r="AS4916" i="1"/>
  <c r="AP4918" i="1" l="1"/>
  <c r="AQ4917" i="1" s="1"/>
  <c r="AR4917" i="1" s="1"/>
  <c r="AO4919" i="1"/>
  <c r="AS4917" i="1"/>
  <c r="AP4919" i="1" l="1"/>
  <c r="AQ4918" i="1" s="1"/>
  <c r="AR4918" i="1" s="1"/>
  <c r="AO4920" i="1"/>
  <c r="AS4918" i="1"/>
  <c r="AP4920" i="1" l="1"/>
  <c r="AQ4919" i="1" s="1"/>
  <c r="AR4919" i="1" s="1"/>
  <c r="AO4921" i="1"/>
  <c r="AS4919" i="1"/>
  <c r="AP4921" i="1" l="1"/>
  <c r="AQ4920" i="1" s="1"/>
  <c r="AR4920" i="1" s="1"/>
  <c r="AO4922" i="1"/>
  <c r="AS4920" i="1"/>
  <c r="AP4922" i="1" l="1"/>
  <c r="AQ4921" i="1" s="1"/>
  <c r="AR4921" i="1" s="1"/>
  <c r="AO4923" i="1"/>
  <c r="AS4921" i="1"/>
  <c r="AP4923" i="1" l="1"/>
  <c r="AQ4922" i="1" s="1"/>
  <c r="AR4922" i="1" s="1"/>
  <c r="AO4924" i="1"/>
  <c r="AS4922" i="1"/>
  <c r="AP4924" i="1" l="1"/>
  <c r="AQ4923" i="1" s="1"/>
  <c r="AR4923" i="1" s="1"/>
  <c r="AO4925" i="1"/>
  <c r="AS4923" i="1"/>
  <c r="AP4925" i="1" l="1"/>
  <c r="AQ4924" i="1" s="1"/>
  <c r="AR4924" i="1" s="1"/>
  <c r="AO4926" i="1"/>
  <c r="AS4924" i="1"/>
  <c r="AP4926" i="1" l="1"/>
  <c r="AQ4925" i="1" s="1"/>
  <c r="AR4925" i="1" s="1"/>
  <c r="AO4927" i="1"/>
  <c r="AS4925" i="1"/>
  <c r="AP4927" i="1" l="1"/>
  <c r="AQ4926" i="1" s="1"/>
  <c r="AR4926" i="1" s="1"/>
  <c r="AO4928" i="1"/>
  <c r="AS4926" i="1"/>
  <c r="AP4928" i="1" l="1"/>
  <c r="AQ4927" i="1" s="1"/>
  <c r="AR4927" i="1" s="1"/>
  <c r="AO4929" i="1"/>
  <c r="AS4927" i="1"/>
  <c r="AP4929" i="1" l="1"/>
  <c r="AQ4928" i="1" s="1"/>
  <c r="AR4928" i="1" s="1"/>
  <c r="AO4930" i="1"/>
  <c r="AS4928" i="1"/>
  <c r="AP4930" i="1" l="1"/>
  <c r="AQ4929" i="1" s="1"/>
  <c r="AR4929" i="1" s="1"/>
  <c r="AO4931" i="1"/>
  <c r="AS4929" i="1"/>
  <c r="AP4931" i="1" l="1"/>
  <c r="AQ4930" i="1" s="1"/>
  <c r="AR4930" i="1" s="1"/>
  <c r="AO4932" i="1"/>
  <c r="AS4930" i="1"/>
  <c r="AP4932" i="1" l="1"/>
  <c r="AQ4931" i="1" s="1"/>
  <c r="AR4931" i="1" s="1"/>
  <c r="AO4933" i="1"/>
  <c r="AS4931" i="1"/>
  <c r="AP4933" i="1" l="1"/>
  <c r="AQ4932" i="1" s="1"/>
  <c r="AR4932" i="1" s="1"/>
  <c r="AO4934" i="1"/>
  <c r="AS4932" i="1"/>
  <c r="AP4934" i="1" l="1"/>
  <c r="AQ4933" i="1" s="1"/>
  <c r="AR4933" i="1" s="1"/>
  <c r="AO4935" i="1"/>
  <c r="AS4933" i="1"/>
  <c r="AP4935" i="1" l="1"/>
  <c r="AQ4934" i="1" s="1"/>
  <c r="AR4934" i="1" s="1"/>
  <c r="AO4936" i="1"/>
  <c r="AS4934" i="1"/>
  <c r="AP4936" i="1" l="1"/>
  <c r="AQ4935" i="1" s="1"/>
  <c r="AR4935" i="1" s="1"/>
  <c r="AO4937" i="1"/>
  <c r="AS4935" i="1"/>
  <c r="AP4937" i="1" l="1"/>
  <c r="AQ4936" i="1" s="1"/>
  <c r="AR4936" i="1" s="1"/>
  <c r="AO4938" i="1"/>
  <c r="AS4936" i="1"/>
  <c r="AP4938" i="1" l="1"/>
  <c r="AQ4937" i="1" s="1"/>
  <c r="AR4937" i="1" s="1"/>
  <c r="AO4939" i="1"/>
  <c r="AS4937" i="1"/>
  <c r="AP4939" i="1" l="1"/>
  <c r="AQ4938" i="1" s="1"/>
  <c r="AR4938" i="1" s="1"/>
  <c r="AO4940" i="1"/>
  <c r="AS4938" i="1"/>
  <c r="AP4940" i="1" l="1"/>
  <c r="AQ4939" i="1" s="1"/>
  <c r="AR4939" i="1" s="1"/>
  <c r="AO4941" i="1"/>
  <c r="AS4939" i="1"/>
  <c r="AP4941" i="1" l="1"/>
  <c r="AQ4940" i="1" s="1"/>
  <c r="AR4940" i="1" s="1"/>
  <c r="AO4942" i="1"/>
  <c r="AS4940" i="1"/>
  <c r="AP4942" i="1" l="1"/>
  <c r="AQ4941" i="1" s="1"/>
  <c r="AR4941" i="1" s="1"/>
  <c r="AO4943" i="1"/>
  <c r="AS4941" i="1"/>
  <c r="AP4943" i="1" l="1"/>
  <c r="AQ4942" i="1" s="1"/>
  <c r="AR4942" i="1" s="1"/>
  <c r="AO4944" i="1"/>
  <c r="AS4942" i="1"/>
  <c r="AP4944" i="1" l="1"/>
  <c r="AQ4943" i="1" s="1"/>
  <c r="AR4943" i="1" s="1"/>
  <c r="AO4945" i="1"/>
  <c r="AS4943" i="1"/>
  <c r="AP4945" i="1" l="1"/>
  <c r="AQ4944" i="1" s="1"/>
  <c r="AR4944" i="1" s="1"/>
  <c r="AO4946" i="1"/>
  <c r="AS4944" i="1"/>
  <c r="AP4946" i="1" l="1"/>
  <c r="AQ4945" i="1" s="1"/>
  <c r="AR4945" i="1" s="1"/>
  <c r="AO4947" i="1"/>
  <c r="AS4945" i="1"/>
  <c r="AP4947" i="1" l="1"/>
  <c r="AQ4946" i="1" s="1"/>
  <c r="AR4946" i="1" s="1"/>
  <c r="AO4948" i="1"/>
  <c r="AS4946" i="1"/>
  <c r="AP4948" i="1" l="1"/>
  <c r="AQ4947" i="1" s="1"/>
  <c r="AR4947" i="1" s="1"/>
  <c r="AO4949" i="1"/>
  <c r="AS4947" i="1"/>
  <c r="AP4949" i="1" l="1"/>
  <c r="AQ4948" i="1" s="1"/>
  <c r="AR4948" i="1" s="1"/>
  <c r="AO4950" i="1"/>
  <c r="AS4948" i="1"/>
  <c r="AP4950" i="1" l="1"/>
  <c r="AQ4949" i="1" s="1"/>
  <c r="AR4949" i="1" s="1"/>
  <c r="AO4951" i="1"/>
  <c r="AS4949" i="1"/>
  <c r="AP4951" i="1" l="1"/>
  <c r="AQ4950" i="1" s="1"/>
  <c r="AR4950" i="1" s="1"/>
  <c r="AO4952" i="1"/>
  <c r="AS4950" i="1"/>
  <c r="AP4952" i="1" l="1"/>
  <c r="AQ4951" i="1" s="1"/>
  <c r="AR4951" i="1" s="1"/>
  <c r="AO4953" i="1"/>
  <c r="AS4951" i="1"/>
  <c r="AO4954" i="1" l="1"/>
  <c r="AP4953" i="1"/>
  <c r="AQ4952" i="1" s="1"/>
  <c r="AR4952" i="1" s="1"/>
  <c r="AS4952" i="1"/>
  <c r="AS4953" i="1" l="1"/>
  <c r="AP4954" i="1"/>
  <c r="AO4955" i="1"/>
  <c r="AP4955" i="1" l="1"/>
  <c r="AQ4954" i="1" s="1"/>
  <c r="AR4954" i="1" s="1"/>
  <c r="AO4956" i="1"/>
  <c r="AS4954" i="1"/>
  <c r="AQ4953" i="1"/>
  <c r="AR4953" i="1" s="1"/>
  <c r="AP4956" i="1" l="1"/>
  <c r="AQ4955" i="1" s="1"/>
  <c r="AR4955" i="1" s="1"/>
  <c r="AO4957" i="1"/>
  <c r="AS4955" i="1"/>
  <c r="AP4957" i="1" l="1"/>
  <c r="AQ4956" i="1" s="1"/>
  <c r="AR4956" i="1" s="1"/>
  <c r="AO4958" i="1"/>
  <c r="AS4956" i="1"/>
  <c r="AP4958" i="1" l="1"/>
  <c r="AQ4957" i="1" s="1"/>
  <c r="AR4957" i="1" s="1"/>
  <c r="AO4959" i="1"/>
  <c r="AS4957" i="1"/>
  <c r="AP4959" i="1" l="1"/>
  <c r="AQ4958" i="1" s="1"/>
  <c r="AR4958" i="1" s="1"/>
  <c r="AO4960" i="1"/>
  <c r="AS4958" i="1"/>
  <c r="AP4960" i="1" l="1"/>
  <c r="AQ4959" i="1" s="1"/>
  <c r="AR4959" i="1" s="1"/>
  <c r="AO4961" i="1"/>
  <c r="AS4959" i="1"/>
  <c r="AP4961" i="1" l="1"/>
  <c r="AQ4960" i="1" s="1"/>
  <c r="AR4960" i="1" s="1"/>
  <c r="AO4962" i="1"/>
  <c r="AS4960" i="1"/>
  <c r="AP4962" i="1" l="1"/>
  <c r="AQ4961" i="1" s="1"/>
  <c r="AR4961" i="1" s="1"/>
  <c r="AO4963" i="1"/>
  <c r="AS4961" i="1"/>
  <c r="AP4963" i="1" l="1"/>
  <c r="AQ4962" i="1" s="1"/>
  <c r="AR4962" i="1" s="1"/>
  <c r="AO4964" i="1"/>
  <c r="AS4962" i="1"/>
  <c r="AP4964" i="1" l="1"/>
  <c r="AQ4963" i="1" s="1"/>
  <c r="AR4963" i="1" s="1"/>
  <c r="AO4965" i="1"/>
  <c r="AS4963" i="1"/>
  <c r="AP4965" i="1" l="1"/>
  <c r="AQ4964" i="1" s="1"/>
  <c r="AR4964" i="1" s="1"/>
  <c r="AO4966" i="1"/>
  <c r="AS4964" i="1"/>
  <c r="AP4966" i="1" l="1"/>
  <c r="AQ4965" i="1" s="1"/>
  <c r="AR4965" i="1" s="1"/>
  <c r="AO4967" i="1"/>
  <c r="AS4965" i="1"/>
  <c r="AP4967" i="1" l="1"/>
  <c r="AQ4966" i="1" s="1"/>
  <c r="AR4966" i="1" s="1"/>
  <c r="AO4968" i="1"/>
  <c r="AS4966" i="1"/>
  <c r="AP4968" i="1" l="1"/>
  <c r="AQ4967" i="1" s="1"/>
  <c r="AR4967" i="1" s="1"/>
  <c r="AO4969" i="1"/>
  <c r="AS4967" i="1"/>
  <c r="AP4969" i="1" l="1"/>
  <c r="AQ4968" i="1" s="1"/>
  <c r="AR4968" i="1" s="1"/>
  <c r="AO4970" i="1"/>
  <c r="AS4968" i="1"/>
  <c r="AP4970" i="1" l="1"/>
  <c r="AQ4969" i="1" s="1"/>
  <c r="AR4969" i="1" s="1"/>
  <c r="AO4971" i="1"/>
  <c r="AS4969" i="1"/>
  <c r="AP4971" i="1" l="1"/>
  <c r="AQ4970" i="1" s="1"/>
  <c r="AR4970" i="1" s="1"/>
  <c r="AO4972" i="1"/>
  <c r="AS4970" i="1"/>
  <c r="AP4972" i="1" l="1"/>
  <c r="AQ4971" i="1" s="1"/>
  <c r="AR4971" i="1" s="1"/>
  <c r="AO4973" i="1"/>
  <c r="AS4971" i="1"/>
  <c r="AP4973" i="1" l="1"/>
  <c r="AQ4972" i="1" s="1"/>
  <c r="AR4972" i="1" s="1"/>
  <c r="AO4974" i="1"/>
  <c r="AS4972" i="1"/>
  <c r="AP4974" i="1" l="1"/>
  <c r="AQ4973" i="1" s="1"/>
  <c r="AR4973" i="1" s="1"/>
  <c r="AO4975" i="1"/>
  <c r="AS4973" i="1"/>
  <c r="AP4975" i="1" l="1"/>
  <c r="AQ4974" i="1" s="1"/>
  <c r="AR4974" i="1" s="1"/>
  <c r="AO4976" i="1"/>
  <c r="AS4974" i="1"/>
  <c r="AP4976" i="1" l="1"/>
  <c r="AQ4975" i="1" s="1"/>
  <c r="AR4975" i="1" s="1"/>
  <c r="AO4977" i="1"/>
  <c r="AS4975" i="1"/>
  <c r="AO4978" i="1" l="1"/>
  <c r="AP4977" i="1"/>
  <c r="AQ4976" i="1" s="1"/>
  <c r="AR4976" i="1" s="1"/>
  <c r="AS4976" i="1"/>
  <c r="AS4977" i="1" l="1"/>
  <c r="AP4978" i="1"/>
  <c r="AO4979" i="1"/>
  <c r="AP4979" i="1" l="1"/>
  <c r="AQ4978" i="1" s="1"/>
  <c r="AR4978" i="1" s="1"/>
  <c r="AO4980" i="1"/>
  <c r="AS4978" i="1"/>
  <c r="AQ4977" i="1"/>
  <c r="AR4977" i="1" s="1"/>
  <c r="AP4980" i="1" l="1"/>
  <c r="AQ4979" i="1" s="1"/>
  <c r="AR4979" i="1" s="1"/>
  <c r="AO4981" i="1"/>
  <c r="AS4979" i="1"/>
  <c r="AP4981" i="1" l="1"/>
  <c r="AQ4980" i="1" s="1"/>
  <c r="AR4980" i="1" s="1"/>
  <c r="AO4982" i="1"/>
  <c r="AS4980" i="1"/>
  <c r="AP4982" i="1" l="1"/>
  <c r="AQ4981" i="1" s="1"/>
  <c r="AR4981" i="1" s="1"/>
  <c r="AO4983" i="1"/>
  <c r="AS4981" i="1"/>
  <c r="AP4983" i="1" l="1"/>
  <c r="AQ4982" i="1" s="1"/>
  <c r="AR4982" i="1" s="1"/>
  <c r="AO4984" i="1"/>
  <c r="AS4982" i="1"/>
  <c r="AP4984" i="1" l="1"/>
  <c r="AQ4983" i="1" s="1"/>
  <c r="AR4983" i="1" s="1"/>
  <c r="AO4985" i="1"/>
  <c r="AS4983" i="1"/>
  <c r="AP4985" i="1" l="1"/>
  <c r="AQ4984" i="1" s="1"/>
  <c r="AR4984" i="1" s="1"/>
  <c r="AO4986" i="1"/>
  <c r="AS4984" i="1"/>
  <c r="AP4986" i="1" l="1"/>
  <c r="AQ4985" i="1" s="1"/>
  <c r="AR4985" i="1" s="1"/>
  <c r="AO4987" i="1"/>
  <c r="AS4985" i="1"/>
  <c r="AP4987" i="1" l="1"/>
  <c r="AQ4986" i="1" s="1"/>
  <c r="AR4986" i="1" s="1"/>
  <c r="AO4988" i="1"/>
  <c r="AS4986" i="1"/>
  <c r="AP4988" i="1" l="1"/>
  <c r="AQ4987" i="1" s="1"/>
  <c r="AR4987" i="1" s="1"/>
  <c r="AO4989" i="1"/>
  <c r="AS4987" i="1"/>
  <c r="AP4989" i="1" l="1"/>
  <c r="AQ4988" i="1" s="1"/>
  <c r="AR4988" i="1" s="1"/>
  <c r="AO4990" i="1"/>
  <c r="AS4988" i="1"/>
  <c r="AP4990" i="1" l="1"/>
  <c r="AQ4989" i="1" s="1"/>
  <c r="AR4989" i="1" s="1"/>
  <c r="AO4991" i="1"/>
  <c r="AS4989" i="1"/>
  <c r="AP4991" i="1" l="1"/>
  <c r="AQ4990" i="1" s="1"/>
  <c r="AR4990" i="1" s="1"/>
  <c r="AO4992" i="1"/>
  <c r="AS4990" i="1"/>
  <c r="AP4992" i="1" l="1"/>
  <c r="AQ4991" i="1" s="1"/>
  <c r="AR4991" i="1" s="1"/>
  <c r="AO4993" i="1"/>
  <c r="AS4991" i="1"/>
  <c r="AP4993" i="1" l="1"/>
  <c r="AQ4992" i="1" s="1"/>
  <c r="AR4992" i="1" s="1"/>
  <c r="AO4994" i="1"/>
  <c r="AS4992" i="1"/>
  <c r="AP4994" i="1" l="1"/>
  <c r="AQ4993" i="1" s="1"/>
  <c r="AR4993" i="1" s="1"/>
  <c r="AO4995" i="1"/>
  <c r="AS4993" i="1"/>
  <c r="AP4995" i="1" l="1"/>
  <c r="AQ4994" i="1" s="1"/>
  <c r="AR4994" i="1" s="1"/>
  <c r="AO4996" i="1"/>
  <c r="AS4994" i="1"/>
  <c r="AP4996" i="1" l="1"/>
  <c r="AQ4995" i="1" s="1"/>
  <c r="AR4995" i="1" s="1"/>
  <c r="AO4997" i="1"/>
  <c r="AS4995" i="1"/>
  <c r="AO4998" i="1" l="1"/>
  <c r="AP4997" i="1"/>
  <c r="AQ4996" i="1" s="1"/>
  <c r="AR4996" i="1" s="1"/>
  <c r="AS4996" i="1"/>
  <c r="AS4997" i="1" l="1"/>
  <c r="AP4998" i="1"/>
  <c r="AO4999" i="1"/>
  <c r="AS4998" i="1" l="1"/>
  <c r="AQ4997" i="1"/>
  <c r="AR4997" i="1" s="1"/>
  <c r="AP4999" i="1"/>
  <c r="AO5000" i="1"/>
  <c r="AP5000" i="1" l="1"/>
  <c r="AQ4999" i="1" s="1"/>
  <c r="AR4999" i="1" s="1"/>
  <c r="AO5001" i="1"/>
  <c r="AS4999" i="1"/>
  <c r="AQ4998" i="1"/>
  <c r="AR4998" i="1" s="1"/>
  <c r="AP5001" i="1" l="1"/>
  <c r="AQ5000" i="1" s="1"/>
  <c r="AR5000" i="1" s="1"/>
  <c r="AO5002" i="1"/>
  <c r="AS5000" i="1"/>
  <c r="AP5002" i="1" l="1"/>
  <c r="AQ5001" i="1" s="1"/>
  <c r="AR5001" i="1" s="1"/>
  <c r="AO5003" i="1"/>
  <c r="AS5001" i="1"/>
  <c r="AP5003" i="1" l="1"/>
  <c r="AQ5002" i="1" s="1"/>
  <c r="AR5002" i="1" s="1"/>
  <c r="AO5004" i="1"/>
  <c r="AS5002" i="1"/>
  <c r="AP5004" i="1" l="1"/>
  <c r="AQ5003" i="1" s="1"/>
  <c r="AR5003" i="1" s="1"/>
  <c r="AO5005" i="1"/>
  <c r="AS5003" i="1"/>
  <c r="AP5005" i="1" l="1"/>
  <c r="AQ5004" i="1" s="1"/>
  <c r="AR5004" i="1" s="1"/>
  <c r="AO5006" i="1"/>
  <c r="AS5004" i="1"/>
  <c r="AP5006" i="1" l="1"/>
  <c r="AQ5005" i="1" s="1"/>
  <c r="AR5005" i="1" s="1"/>
  <c r="AO5007" i="1"/>
  <c r="AS5005" i="1"/>
  <c r="AP5007" i="1" l="1"/>
  <c r="AQ5006" i="1" s="1"/>
  <c r="AR5006" i="1" s="1"/>
  <c r="AO5008" i="1"/>
  <c r="AS5006" i="1"/>
  <c r="AP5008" i="1" l="1"/>
  <c r="AQ5007" i="1" s="1"/>
  <c r="AR5007" i="1" s="1"/>
  <c r="AO5009" i="1"/>
  <c r="AS5007" i="1"/>
  <c r="AO5010" i="1" l="1"/>
  <c r="AP5009" i="1"/>
  <c r="AQ5008" i="1" s="1"/>
  <c r="AR5008" i="1" s="1"/>
  <c r="AS5008" i="1"/>
  <c r="AS5009" i="1" l="1"/>
  <c r="AP5010" i="1"/>
  <c r="AO5011" i="1"/>
  <c r="AP5011" i="1" l="1"/>
  <c r="AQ5010" i="1" s="1"/>
  <c r="AR5010" i="1" s="1"/>
  <c r="AO5012" i="1"/>
  <c r="AS5010" i="1"/>
  <c r="AQ5009" i="1"/>
  <c r="AR5009" i="1" s="1"/>
  <c r="AP5012" i="1" l="1"/>
  <c r="AQ5011" i="1" s="1"/>
  <c r="AR5011" i="1" s="1"/>
  <c r="AO5013" i="1"/>
  <c r="AS5011" i="1"/>
  <c r="AP5013" i="1" l="1"/>
  <c r="AQ5012" i="1" s="1"/>
  <c r="AR5012" i="1" s="1"/>
  <c r="AO5014" i="1"/>
  <c r="AS5012" i="1"/>
  <c r="AP5014" i="1" l="1"/>
  <c r="AQ5013" i="1" s="1"/>
  <c r="AR5013" i="1" s="1"/>
  <c r="AO5015" i="1"/>
  <c r="AS5013" i="1"/>
  <c r="AP5015" i="1" l="1"/>
  <c r="AO5016" i="1"/>
  <c r="AS5014" i="1"/>
  <c r="AQ5014" i="1"/>
  <c r="AR5014" i="1"/>
  <c r="AP5016" i="1" l="1"/>
  <c r="AQ5015" i="1" s="1"/>
  <c r="AR5015" i="1" s="1"/>
  <c r="AO5017" i="1"/>
  <c r="AS5015" i="1"/>
  <c r="AP5017" i="1" l="1"/>
  <c r="AQ5016" i="1" s="1"/>
  <c r="AR5016" i="1" s="1"/>
  <c r="AO5018" i="1"/>
  <c r="AS5016" i="1"/>
  <c r="AP5018" i="1" l="1"/>
  <c r="AQ5017" i="1" s="1"/>
  <c r="AO5019" i="1"/>
  <c r="AS5017" i="1"/>
  <c r="AR5017" i="1"/>
  <c r="AP5019" i="1" l="1"/>
  <c r="AQ5018" i="1" s="1"/>
  <c r="AR5018" i="1" s="1"/>
  <c r="AO5020" i="1"/>
  <c r="AS5018" i="1"/>
  <c r="AP5020" i="1" l="1"/>
  <c r="AQ5019" i="1" s="1"/>
  <c r="AR5019" i="1" s="1"/>
  <c r="AO5021" i="1"/>
  <c r="AS5019" i="1"/>
  <c r="AP5021" i="1" l="1"/>
  <c r="AQ5020" i="1" s="1"/>
  <c r="AR5020" i="1" s="1"/>
  <c r="AO5022" i="1"/>
  <c r="AS5020" i="1"/>
  <c r="AP5022" i="1" l="1"/>
  <c r="AO5023" i="1"/>
  <c r="AS5021" i="1"/>
  <c r="AQ5021" i="1"/>
  <c r="AR5021" i="1" s="1"/>
  <c r="AP5023" i="1" l="1"/>
  <c r="AQ5022" i="1" s="1"/>
  <c r="AR5022" i="1" s="1"/>
  <c r="AO5024" i="1"/>
  <c r="AS5022" i="1"/>
  <c r="AP5024" i="1" l="1"/>
  <c r="AQ5023" i="1" s="1"/>
  <c r="AR5023" i="1" s="1"/>
  <c r="AO5025" i="1"/>
  <c r="AS5023" i="1"/>
  <c r="AP5025" i="1" l="1"/>
  <c r="AQ5024" i="1" s="1"/>
  <c r="AR5024" i="1" s="1"/>
  <c r="AO5026" i="1"/>
  <c r="AS5024" i="1"/>
  <c r="AP5026" i="1" l="1"/>
  <c r="AQ5025" i="1" s="1"/>
  <c r="AR5025" i="1" s="1"/>
  <c r="AO5027" i="1"/>
  <c r="AS5025" i="1"/>
  <c r="AP5027" i="1" l="1"/>
  <c r="AQ5026" i="1" s="1"/>
  <c r="AR5026" i="1" s="1"/>
  <c r="AO5028" i="1"/>
  <c r="AS5026" i="1"/>
  <c r="AP5028" i="1" l="1"/>
  <c r="AQ5027" i="1" s="1"/>
  <c r="AR5027" i="1" s="1"/>
  <c r="AO5029" i="1"/>
  <c r="AS5027" i="1"/>
  <c r="AP5029" i="1" l="1"/>
  <c r="AQ5028" i="1" s="1"/>
  <c r="AR5028" i="1" s="1"/>
  <c r="AO5030" i="1"/>
  <c r="AS5028" i="1"/>
  <c r="AP5030" i="1" l="1"/>
  <c r="AQ5029" i="1" s="1"/>
  <c r="AR5029" i="1" s="1"/>
  <c r="AO5031" i="1"/>
  <c r="AS5029" i="1"/>
  <c r="AP5031" i="1" l="1"/>
  <c r="AQ5030" i="1" s="1"/>
  <c r="AR5030" i="1" s="1"/>
  <c r="AO5032" i="1"/>
  <c r="AS5030" i="1"/>
  <c r="AP5032" i="1" l="1"/>
  <c r="AQ5031" i="1" s="1"/>
  <c r="AR5031" i="1" s="1"/>
  <c r="AO5033" i="1"/>
  <c r="AS5031" i="1"/>
  <c r="AP5033" i="1" l="1"/>
  <c r="AQ5032" i="1" s="1"/>
  <c r="AR5032" i="1" s="1"/>
  <c r="AO5034" i="1"/>
  <c r="AS5032" i="1"/>
  <c r="AP5034" i="1" l="1"/>
  <c r="AQ5033" i="1" s="1"/>
  <c r="AR5033" i="1" s="1"/>
  <c r="AO5035" i="1"/>
  <c r="AS5033" i="1"/>
  <c r="AP5035" i="1" l="1"/>
  <c r="AQ5034" i="1" s="1"/>
  <c r="AR5034" i="1" s="1"/>
  <c r="AO5036" i="1"/>
  <c r="AS5034" i="1"/>
  <c r="AP5036" i="1" l="1"/>
  <c r="AQ5035" i="1" s="1"/>
  <c r="AR5035" i="1" s="1"/>
  <c r="AO5037" i="1"/>
  <c r="AS5035" i="1"/>
  <c r="AO5038" i="1" l="1"/>
  <c r="AP5037" i="1"/>
  <c r="AQ5036" i="1" s="1"/>
  <c r="AR5036" i="1" s="1"/>
  <c r="AS5036" i="1"/>
  <c r="AS5037" i="1" l="1"/>
  <c r="AP5038" i="1"/>
  <c r="AO5039" i="1"/>
  <c r="AP5039" i="1" l="1"/>
  <c r="AQ5038" i="1" s="1"/>
  <c r="AR5038" i="1" s="1"/>
  <c r="AO5040" i="1"/>
  <c r="AS5038" i="1"/>
  <c r="AQ5037" i="1"/>
  <c r="AR5037" i="1" s="1"/>
  <c r="AP5040" i="1" l="1"/>
  <c r="AQ5039" i="1" s="1"/>
  <c r="AR5039" i="1" s="1"/>
  <c r="AO5041" i="1"/>
  <c r="AS5039" i="1"/>
  <c r="AP5041" i="1" l="1"/>
  <c r="AQ5040" i="1" s="1"/>
  <c r="AR5040" i="1" s="1"/>
  <c r="AO5042" i="1"/>
  <c r="AS5040" i="1"/>
  <c r="AP5042" i="1" l="1"/>
  <c r="AQ5041" i="1" s="1"/>
  <c r="AR5041" i="1" s="1"/>
  <c r="AO5043" i="1"/>
  <c r="AS5041" i="1"/>
  <c r="AP5043" i="1" l="1"/>
  <c r="AQ5042" i="1" s="1"/>
  <c r="AR5042" i="1" s="1"/>
  <c r="AO5044" i="1"/>
  <c r="AS5042" i="1"/>
  <c r="AP5044" i="1" l="1"/>
  <c r="AQ5043" i="1" s="1"/>
  <c r="AR5043" i="1" s="1"/>
  <c r="AO5045" i="1"/>
  <c r="AS5043" i="1"/>
  <c r="AP5045" i="1" l="1"/>
  <c r="AQ5044" i="1" s="1"/>
  <c r="AR5044" i="1" s="1"/>
  <c r="AO5046" i="1"/>
  <c r="AS5044" i="1"/>
  <c r="AP5046" i="1" l="1"/>
  <c r="AQ5045" i="1" s="1"/>
  <c r="AR5045" i="1" s="1"/>
  <c r="AO5047" i="1"/>
  <c r="AS5045" i="1"/>
  <c r="AP5047" i="1" l="1"/>
  <c r="AQ5046" i="1" s="1"/>
  <c r="AR5046" i="1" s="1"/>
  <c r="AO5048" i="1"/>
  <c r="AS5046" i="1"/>
  <c r="AP5048" i="1" l="1"/>
  <c r="AQ5047" i="1" s="1"/>
  <c r="AR5047" i="1" s="1"/>
  <c r="AO5049" i="1"/>
  <c r="AS5047" i="1"/>
  <c r="AP5049" i="1" l="1"/>
  <c r="AQ5048" i="1" s="1"/>
  <c r="AR5048" i="1" s="1"/>
  <c r="AO5050" i="1"/>
  <c r="AS5048" i="1"/>
  <c r="AP5050" i="1" l="1"/>
  <c r="AQ5049" i="1" s="1"/>
  <c r="AR5049" i="1" s="1"/>
  <c r="AO5051" i="1"/>
  <c r="AS5049" i="1"/>
  <c r="AP5051" i="1" l="1"/>
  <c r="AQ5050" i="1" s="1"/>
  <c r="AR5050" i="1" s="1"/>
  <c r="AO5052" i="1"/>
  <c r="AS5050" i="1"/>
  <c r="AP5052" i="1" l="1"/>
  <c r="AQ5051" i="1" s="1"/>
  <c r="AR5051" i="1" s="1"/>
  <c r="AO5053" i="1"/>
  <c r="AS5051" i="1"/>
  <c r="AP5053" i="1" l="1"/>
  <c r="AQ5052" i="1" s="1"/>
  <c r="AR5052" i="1" s="1"/>
  <c r="AO5054" i="1"/>
  <c r="AS5052" i="1"/>
  <c r="AP5054" i="1" l="1"/>
  <c r="AQ5053" i="1" s="1"/>
  <c r="AR5053" i="1" s="1"/>
  <c r="AO5055" i="1"/>
  <c r="AS5053" i="1"/>
  <c r="AO5056" i="1" l="1"/>
  <c r="AP5055" i="1"/>
  <c r="AQ5054" i="1" s="1"/>
  <c r="AR5054" i="1" s="1"/>
  <c r="AS5054" i="1"/>
  <c r="AS5055" i="1" l="1"/>
  <c r="AP5056" i="1"/>
  <c r="AO5057" i="1"/>
  <c r="AP5057" i="1" l="1"/>
  <c r="AQ5056" i="1" s="1"/>
  <c r="AR5056" i="1" s="1"/>
  <c r="AO5058" i="1"/>
  <c r="AS5056" i="1"/>
  <c r="AQ5055" i="1"/>
  <c r="AR5055" i="1" s="1"/>
  <c r="AP5058" i="1" l="1"/>
  <c r="AQ5057" i="1" s="1"/>
  <c r="AR5057" i="1" s="1"/>
  <c r="AO5059" i="1"/>
  <c r="AS5057" i="1"/>
  <c r="AP5059" i="1" l="1"/>
  <c r="AQ5058" i="1" s="1"/>
  <c r="AR5058" i="1" s="1"/>
  <c r="AO5060" i="1"/>
  <c r="AS5058" i="1"/>
  <c r="AP5060" i="1" l="1"/>
  <c r="AQ5059" i="1" s="1"/>
  <c r="AR5059" i="1" s="1"/>
  <c r="AO5061" i="1"/>
  <c r="AS5059" i="1"/>
  <c r="AP5061" i="1" l="1"/>
  <c r="AQ5060" i="1" s="1"/>
  <c r="AR5060" i="1" s="1"/>
  <c r="AO5062" i="1"/>
  <c r="AS5060" i="1"/>
  <c r="AP5062" i="1" l="1"/>
  <c r="AQ5061" i="1" s="1"/>
  <c r="AR5061" i="1" s="1"/>
  <c r="AO5063" i="1"/>
  <c r="AS5061" i="1"/>
  <c r="AP5063" i="1" l="1"/>
  <c r="AQ5062" i="1" s="1"/>
  <c r="AR5062" i="1" s="1"/>
  <c r="AO5064" i="1"/>
  <c r="AS5062" i="1"/>
  <c r="AP5064" i="1" l="1"/>
  <c r="AQ5063" i="1" s="1"/>
  <c r="AR5063" i="1" s="1"/>
  <c r="AO5065" i="1"/>
  <c r="AS5063" i="1"/>
  <c r="AP5065" i="1" l="1"/>
  <c r="AQ5064" i="1" s="1"/>
  <c r="AR5064" i="1" s="1"/>
  <c r="AO5066" i="1"/>
  <c r="AS5064" i="1"/>
  <c r="AP5066" i="1" l="1"/>
  <c r="AQ5065" i="1" s="1"/>
  <c r="AR5065" i="1" s="1"/>
  <c r="AO5067" i="1"/>
  <c r="AS5065" i="1"/>
  <c r="AP5067" i="1" l="1"/>
  <c r="AQ5066" i="1" s="1"/>
  <c r="AR5066" i="1" s="1"/>
  <c r="AO5068" i="1"/>
  <c r="AS5066" i="1"/>
  <c r="AP5068" i="1" l="1"/>
  <c r="AQ5067" i="1" s="1"/>
  <c r="AR5067" i="1" s="1"/>
  <c r="AO5069" i="1"/>
  <c r="AS5067" i="1"/>
  <c r="AP5069" i="1" l="1"/>
  <c r="AQ5068" i="1" s="1"/>
  <c r="AR5068" i="1" s="1"/>
  <c r="AO5070" i="1"/>
  <c r="AS5068" i="1"/>
  <c r="AP5070" i="1" l="1"/>
  <c r="AQ5069" i="1" s="1"/>
  <c r="AR5069" i="1" s="1"/>
  <c r="AO5071" i="1"/>
  <c r="AS5069" i="1"/>
  <c r="AP5071" i="1" l="1"/>
  <c r="AQ5070" i="1" s="1"/>
  <c r="AR5070" i="1" s="1"/>
  <c r="AO5072" i="1"/>
  <c r="AS5070" i="1"/>
  <c r="AP5072" i="1" l="1"/>
  <c r="AQ5071" i="1" s="1"/>
  <c r="AR5071" i="1" s="1"/>
  <c r="AO5073" i="1"/>
  <c r="AS5071" i="1"/>
  <c r="AP5073" i="1" l="1"/>
  <c r="AQ5072" i="1" s="1"/>
  <c r="AR5072" i="1" s="1"/>
  <c r="AO5074" i="1"/>
  <c r="AS5072" i="1"/>
  <c r="AP5074" i="1" l="1"/>
  <c r="AQ5073" i="1" s="1"/>
  <c r="AR5073" i="1" s="1"/>
  <c r="AO5075" i="1"/>
  <c r="AS5073" i="1"/>
  <c r="AP5075" i="1" l="1"/>
  <c r="AQ5074" i="1" s="1"/>
  <c r="AR5074" i="1" s="1"/>
  <c r="AO5076" i="1"/>
  <c r="AS5074" i="1"/>
  <c r="AP5076" i="1" l="1"/>
  <c r="AQ5075" i="1" s="1"/>
  <c r="AR5075" i="1" s="1"/>
  <c r="AO5077" i="1"/>
  <c r="AS5075" i="1"/>
  <c r="AP5077" i="1" l="1"/>
  <c r="AQ5076" i="1" s="1"/>
  <c r="AR5076" i="1" s="1"/>
  <c r="AO5078" i="1"/>
  <c r="AS5076" i="1"/>
  <c r="AP5078" i="1" l="1"/>
  <c r="AQ5077" i="1" s="1"/>
  <c r="AR5077" i="1" s="1"/>
  <c r="AO5079" i="1"/>
  <c r="AS5077" i="1"/>
  <c r="AP5079" i="1" l="1"/>
  <c r="AQ5078" i="1" s="1"/>
  <c r="AR5078" i="1" s="1"/>
  <c r="AO5080" i="1"/>
  <c r="AS5078" i="1"/>
  <c r="AP5080" i="1" l="1"/>
  <c r="AQ5079" i="1" s="1"/>
  <c r="AR5079" i="1" s="1"/>
  <c r="AO5081" i="1"/>
  <c r="AS5079" i="1"/>
  <c r="AP5081" i="1" l="1"/>
  <c r="AQ5080" i="1" s="1"/>
  <c r="AR5080" i="1" s="1"/>
  <c r="AO5082" i="1"/>
  <c r="AS5080" i="1"/>
  <c r="AP5082" i="1" l="1"/>
  <c r="AQ5081" i="1" s="1"/>
  <c r="AR5081" i="1" s="1"/>
  <c r="AO5083" i="1"/>
  <c r="AS5081" i="1"/>
  <c r="AP5083" i="1" l="1"/>
  <c r="AQ5082" i="1" s="1"/>
  <c r="AR5082" i="1" s="1"/>
  <c r="AO5084" i="1"/>
  <c r="AS5082" i="1"/>
  <c r="AP5084" i="1" l="1"/>
  <c r="AQ5083" i="1" s="1"/>
  <c r="AR5083" i="1" s="1"/>
  <c r="AO5085" i="1"/>
  <c r="AS5083" i="1"/>
  <c r="AP5085" i="1" l="1"/>
  <c r="AQ5084" i="1" s="1"/>
  <c r="AR5084" i="1" s="1"/>
  <c r="AO5086" i="1"/>
  <c r="AS5084" i="1"/>
  <c r="AP5086" i="1" l="1"/>
  <c r="AQ5085" i="1" s="1"/>
  <c r="AR5085" i="1" s="1"/>
  <c r="AO5087" i="1"/>
  <c r="AS5085" i="1"/>
  <c r="AP5087" i="1" l="1"/>
  <c r="AQ5086" i="1" s="1"/>
  <c r="AR5086" i="1" s="1"/>
  <c r="AO5088" i="1"/>
  <c r="AS5086" i="1"/>
  <c r="AP5088" i="1" l="1"/>
  <c r="AQ5087" i="1" s="1"/>
  <c r="AR5087" i="1" s="1"/>
  <c r="AO5089" i="1"/>
  <c r="AS5087" i="1"/>
  <c r="AP5089" i="1" l="1"/>
  <c r="AQ5088" i="1" s="1"/>
  <c r="AR5088" i="1" s="1"/>
  <c r="AO5090" i="1"/>
  <c r="AS5088" i="1"/>
  <c r="AP5090" i="1" l="1"/>
  <c r="AQ5089" i="1" s="1"/>
  <c r="AR5089" i="1" s="1"/>
  <c r="AO5091" i="1"/>
  <c r="AS5089" i="1"/>
  <c r="AO5092" i="1" l="1"/>
  <c r="AP5091" i="1"/>
  <c r="AQ5090" i="1" s="1"/>
  <c r="AR5090" i="1" s="1"/>
  <c r="AS5090" i="1"/>
  <c r="AS5091" i="1" l="1"/>
  <c r="AP5092" i="1"/>
  <c r="AO5093" i="1"/>
  <c r="AP5093" i="1" l="1"/>
  <c r="AQ5092" i="1" s="1"/>
  <c r="AR5092" i="1" s="1"/>
  <c r="AO5094" i="1"/>
  <c r="AS5092" i="1"/>
  <c r="AQ5091" i="1"/>
  <c r="AR5091" i="1" s="1"/>
  <c r="AP5094" i="1" l="1"/>
  <c r="AQ5093" i="1" s="1"/>
  <c r="AR5093" i="1" s="1"/>
  <c r="AO5095" i="1"/>
  <c r="AS5093" i="1"/>
  <c r="AP5095" i="1" l="1"/>
  <c r="AQ5094" i="1" s="1"/>
  <c r="AR5094" i="1" s="1"/>
  <c r="AO5096" i="1"/>
  <c r="AS5094" i="1"/>
  <c r="AP5096" i="1" l="1"/>
  <c r="AQ5095" i="1" s="1"/>
  <c r="AR5095" i="1" s="1"/>
  <c r="AO5097" i="1"/>
  <c r="AS5095" i="1"/>
  <c r="AP5097" i="1" l="1"/>
  <c r="AQ5096" i="1" s="1"/>
  <c r="AR5096" i="1" s="1"/>
  <c r="AO5098" i="1"/>
  <c r="AS5096" i="1"/>
  <c r="AP5098" i="1" l="1"/>
  <c r="AQ5097" i="1" s="1"/>
  <c r="AR5097" i="1" s="1"/>
  <c r="AO5099" i="1"/>
  <c r="AS5097" i="1"/>
  <c r="AP5099" i="1" l="1"/>
  <c r="AQ5098" i="1" s="1"/>
  <c r="AR5098" i="1" s="1"/>
  <c r="AO5100" i="1"/>
  <c r="AS5098" i="1"/>
  <c r="AP5100" i="1" l="1"/>
  <c r="AQ5099" i="1" s="1"/>
  <c r="AR5099" i="1" s="1"/>
  <c r="AO5101" i="1"/>
  <c r="AS5099" i="1"/>
  <c r="AP5101" i="1" l="1"/>
  <c r="AO5102" i="1"/>
  <c r="AS5100" i="1"/>
  <c r="AQ5100" i="1"/>
  <c r="AR5100" i="1" s="1"/>
  <c r="AP5102" i="1" l="1"/>
  <c r="AQ5101" i="1" s="1"/>
  <c r="AR5101" i="1" s="1"/>
  <c r="AO5103" i="1"/>
  <c r="AS5101" i="1"/>
  <c r="AP5103" i="1" l="1"/>
  <c r="AQ5102" i="1" s="1"/>
  <c r="AR5102" i="1" s="1"/>
  <c r="AO5104" i="1"/>
  <c r="AS5102" i="1"/>
  <c r="AP5104" i="1" l="1"/>
  <c r="AQ5103" i="1" s="1"/>
  <c r="AR5103" i="1" s="1"/>
  <c r="AO5105" i="1"/>
  <c r="AS5103" i="1"/>
  <c r="AP5105" i="1" l="1"/>
  <c r="AQ5104" i="1" s="1"/>
  <c r="AR5104" i="1" s="1"/>
  <c r="AO5106" i="1"/>
  <c r="AS5104" i="1"/>
  <c r="AP5106" i="1" l="1"/>
  <c r="AQ5105" i="1" s="1"/>
  <c r="AR5105" i="1" s="1"/>
  <c r="AO5107" i="1"/>
  <c r="AS5105" i="1"/>
  <c r="AP5107" i="1" l="1"/>
  <c r="AQ5106" i="1" s="1"/>
  <c r="AR5106" i="1" s="1"/>
  <c r="AO5108" i="1"/>
  <c r="AS5106" i="1"/>
  <c r="AP5108" i="1" l="1"/>
  <c r="AQ5107" i="1" s="1"/>
  <c r="AR5107" i="1" s="1"/>
  <c r="AO5109" i="1"/>
  <c r="AS5107" i="1"/>
  <c r="AO5110" i="1" l="1"/>
  <c r="AP5109" i="1"/>
  <c r="AQ5108" i="1" s="1"/>
  <c r="AR5108" i="1" s="1"/>
  <c r="AS5108" i="1"/>
  <c r="AS5109" i="1" l="1"/>
  <c r="AP5110" i="1"/>
  <c r="AO5111" i="1"/>
  <c r="AP5111" i="1" l="1"/>
  <c r="AQ5110" i="1" s="1"/>
  <c r="AR5110" i="1" s="1"/>
  <c r="AO5112" i="1"/>
  <c r="AS5110" i="1"/>
  <c r="AQ5109" i="1"/>
  <c r="AR5109" i="1" s="1"/>
  <c r="AP5112" i="1" l="1"/>
  <c r="AQ5111" i="1" s="1"/>
  <c r="AR5111" i="1" s="1"/>
  <c r="AO5113" i="1"/>
  <c r="AS5111" i="1"/>
  <c r="AP5113" i="1" l="1"/>
  <c r="AQ5112" i="1" s="1"/>
  <c r="AR5112" i="1" s="1"/>
  <c r="AO5114" i="1"/>
  <c r="AS5112" i="1"/>
  <c r="AP5114" i="1" l="1"/>
  <c r="AQ5113" i="1" s="1"/>
  <c r="AR5113" i="1" s="1"/>
  <c r="AO5115" i="1"/>
  <c r="AS5113" i="1"/>
  <c r="AP5115" i="1" l="1"/>
  <c r="AQ5114" i="1" s="1"/>
  <c r="AR5114" i="1" s="1"/>
  <c r="AO5116" i="1"/>
  <c r="AS5114" i="1"/>
  <c r="AP5116" i="1" l="1"/>
  <c r="AQ5115" i="1" s="1"/>
  <c r="AR5115" i="1" s="1"/>
  <c r="AO5117" i="1"/>
  <c r="AS5115" i="1"/>
  <c r="AP5117" i="1" l="1"/>
  <c r="AQ5116" i="1" s="1"/>
  <c r="AR5116" i="1" s="1"/>
  <c r="AO5118" i="1"/>
  <c r="AS5116" i="1"/>
  <c r="AP5118" i="1" l="1"/>
  <c r="AQ5117" i="1" s="1"/>
  <c r="AR5117" i="1" s="1"/>
  <c r="AO5119" i="1"/>
  <c r="AS5117" i="1"/>
  <c r="AP5119" i="1" l="1"/>
  <c r="AQ5118" i="1" s="1"/>
  <c r="AR5118" i="1" s="1"/>
  <c r="AO5120" i="1"/>
  <c r="AS5118" i="1"/>
  <c r="AP5120" i="1" l="1"/>
  <c r="AQ5119" i="1" s="1"/>
  <c r="AR5119" i="1" s="1"/>
  <c r="AO5121" i="1"/>
  <c r="AS5119" i="1"/>
  <c r="AO5122" i="1" l="1"/>
  <c r="AP5121" i="1"/>
  <c r="AQ5120" i="1" s="1"/>
  <c r="AR5120" i="1" s="1"/>
  <c r="AS5120" i="1"/>
  <c r="AS5121" i="1" l="1"/>
  <c r="AP5122" i="1"/>
  <c r="AO5123" i="1"/>
  <c r="AP5123" i="1" l="1"/>
  <c r="AQ5122" i="1" s="1"/>
  <c r="AR5122" i="1" s="1"/>
  <c r="AO5124" i="1"/>
  <c r="AS5122" i="1"/>
  <c r="AQ5121" i="1"/>
  <c r="AR5121" i="1" s="1"/>
  <c r="AP5124" i="1" l="1"/>
  <c r="AQ5123" i="1" s="1"/>
  <c r="AR5123" i="1" s="1"/>
  <c r="AO5125" i="1"/>
  <c r="AS5123" i="1"/>
  <c r="AP5125" i="1" l="1"/>
  <c r="AQ5124" i="1" s="1"/>
  <c r="AR5124" i="1" s="1"/>
  <c r="AO5126" i="1"/>
  <c r="AS5124" i="1"/>
  <c r="AP5126" i="1" l="1"/>
  <c r="AQ5125" i="1" s="1"/>
  <c r="AR5125" i="1" s="1"/>
  <c r="AO5127" i="1"/>
  <c r="AS5125" i="1"/>
  <c r="AP5127" i="1" l="1"/>
  <c r="AQ5126" i="1" s="1"/>
  <c r="AR5126" i="1" s="1"/>
  <c r="AO5128" i="1"/>
  <c r="AS5126" i="1"/>
  <c r="AP5128" i="1" l="1"/>
  <c r="AQ5127" i="1" s="1"/>
  <c r="AR5127" i="1" s="1"/>
  <c r="AO5129" i="1"/>
  <c r="AS5127" i="1"/>
  <c r="AP5129" i="1" l="1"/>
  <c r="AQ5128" i="1" s="1"/>
  <c r="AR5128" i="1" s="1"/>
  <c r="AO5130" i="1"/>
  <c r="AS5128" i="1"/>
  <c r="AP5130" i="1" l="1"/>
  <c r="AQ5129" i="1" s="1"/>
  <c r="AR5129" i="1" s="1"/>
  <c r="AO5131" i="1"/>
  <c r="AS5129" i="1"/>
  <c r="AP5131" i="1" l="1"/>
  <c r="AQ5130" i="1" s="1"/>
  <c r="AR5130" i="1" s="1"/>
  <c r="AO5132" i="1"/>
  <c r="AS5130" i="1"/>
  <c r="AP5132" i="1" l="1"/>
  <c r="AQ5131" i="1" s="1"/>
  <c r="AR5131" i="1" s="1"/>
  <c r="AO5133" i="1"/>
  <c r="AS5131" i="1"/>
  <c r="AP5133" i="1" l="1"/>
  <c r="AQ5132" i="1" s="1"/>
  <c r="AR5132" i="1" s="1"/>
  <c r="AO5134" i="1"/>
  <c r="AS5132" i="1"/>
  <c r="AP5134" i="1" l="1"/>
  <c r="AQ5133" i="1" s="1"/>
  <c r="AR5133" i="1" s="1"/>
  <c r="AO5135" i="1"/>
  <c r="AS5133" i="1"/>
  <c r="AP5135" i="1" l="1"/>
  <c r="AO5136" i="1"/>
  <c r="AS5134" i="1"/>
  <c r="AQ5134" i="1"/>
  <c r="AR5134" i="1" s="1"/>
  <c r="AP5136" i="1" l="1"/>
  <c r="AQ5135" i="1" s="1"/>
  <c r="AR5135" i="1" s="1"/>
  <c r="AO5137" i="1"/>
  <c r="AS5135" i="1"/>
  <c r="AP5137" i="1" l="1"/>
  <c r="AQ5136" i="1" s="1"/>
  <c r="AR5136" i="1" s="1"/>
  <c r="AO5138" i="1"/>
  <c r="AS5136" i="1"/>
  <c r="AO5139" i="1" l="1"/>
  <c r="AP5138" i="1"/>
  <c r="AQ5137" i="1" s="1"/>
  <c r="AR5137" i="1" s="1"/>
  <c r="AS5137" i="1"/>
  <c r="AS5138" i="1" l="1"/>
  <c r="AP5139" i="1"/>
  <c r="AO5140" i="1"/>
  <c r="AP5140" i="1" l="1"/>
  <c r="AQ5139" i="1" s="1"/>
  <c r="AR5139" i="1" s="1"/>
  <c r="AO5141" i="1"/>
  <c r="AS5139" i="1"/>
  <c r="AQ5138" i="1"/>
  <c r="AR5138" i="1" s="1"/>
  <c r="AP5141" i="1" l="1"/>
  <c r="AQ5140" i="1" s="1"/>
  <c r="AR5140" i="1" s="1"/>
  <c r="AO5142" i="1"/>
  <c r="AS5140" i="1"/>
  <c r="AP5142" i="1" l="1"/>
  <c r="AQ5141" i="1" s="1"/>
  <c r="AR5141" i="1" s="1"/>
  <c r="AO5143" i="1"/>
  <c r="AS5141" i="1"/>
  <c r="AP5143" i="1" l="1"/>
  <c r="AQ5142" i="1" s="1"/>
  <c r="AR5142" i="1" s="1"/>
  <c r="AO5144" i="1"/>
  <c r="AS5142" i="1"/>
  <c r="AP5144" i="1" l="1"/>
  <c r="AQ5143" i="1" s="1"/>
  <c r="AR5143" i="1" s="1"/>
  <c r="AO5145" i="1"/>
  <c r="AS5143" i="1"/>
  <c r="AP5145" i="1" l="1"/>
  <c r="AQ5144" i="1" s="1"/>
  <c r="AR5144" i="1" s="1"/>
  <c r="AO5146" i="1"/>
  <c r="AS5144" i="1"/>
  <c r="AP5146" i="1" l="1"/>
  <c r="AQ5145" i="1" s="1"/>
  <c r="AR5145" i="1" s="1"/>
  <c r="AO5147" i="1"/>
  <c r="AS5145" i="1"/>
  <c r="AP5147" i="1" l="1"/>
  <c r="AQ5146" i="1" s="1"/>
  <c r="AR5146" i="1" s="1"/>
  <c r="AO5148" i="1"/>
  <c r="AS5146" i="1"/>
  <c r="AP5148" i="1" l="1"/>
  <c r="AQ5147" i="1" s="1"/>
  <c r="AR5147" i="1" s="1"/>
  <c r="AO5149" i="1"/>
  <c r="AS5147" i="1"/>
  <c r="AP5149" i="1" l="1"/>
  <c r="AQ5148" i="1" s="1"/>
  <c r="AR5148" i="1" s="1"/>
  <c r="AO5150" i="1"/>
  <c r="AS5148" i="1"/>
  <c r="AP5150" i="1" l="1"/>
  <c r="AQ5149" i="1" s="1"/>
  <c r="AR5149" i="1" s="1"/>
  <c r="AO5151" i="1"/>
  <c r="AS5149" i="1"/>
  <c r="AP5151" i="1" l="1"/>
  <c r="AQ5150" i="1" s="1"/>
  <c r="AR5150" i="1" s="1"/>
  <c r="AO5152" i="1"/>
  <c r="AS5150" i="1"/>
  <c r="AP5152" i="1" l="1"/>
  <c r="AQ5151" i="1" s="1"/>
  <c r="AR5151" i="1" s="1"/>
  <c r="AO5153" i="1"/>
  <c r="AS5151" i="1"/>
  <c r="AP5153" i="1" l="1"/>
  <c r="AQ5152" i="1" s="1"/>
  <c r="AR5152" i="1" s="1"/>
  <c r="AO5154" i="1"/>
  <c r="AS5152" i="1"/>
  <c r="AP5154" i="1" l="1"/>
  <c r="AQ5153" i="1" s="1"/>
  <c r="AR5153" i="1" s="1"/>
  <c r="AO5155" i="1"/>
  <c r="AS5153" i="1"/>
  <c r="AP5155" i="1" l="1"/>
  <c r="AQ5154" i="1" s="1"/>
  <c r="AR5154" i="1" s="1"/>
  <c r="AO5156" i="1"/>
  <c r="AS5154" i="1"/>
  <c r="AP5156" i="1" l="1"/>
  <c r="AQ5155" i="1" s="1"/>
  <c r="AR5155" i="1" s="1"/>
  <c r="AO5157" i="1"/>
  <c r="AS5155" i="1"/>
  <c r="AP5157" i="1" l="1"/>
  <c r="AQ5156" i="1" s="1"/>
  <c r="AR5156" i="1" s="1"/>
  <c r="AO5158" i="1"/>
  <c r="AS5156" i="1"/>
  <c r="AP5158" i="1" l="1"/>
  <c r="AQ5157" i="1" s="1"/>
  <c r="AR5157" i="1" s="1"/>
  <c r="AO5159" i="1"/>
  <c r="AS5157" i="1"/>
  <c r="AP5159" i="1" l="1"/>
  <c r="AQ5158" i="1" s="1"/>
  <c r="AR5158" i="1" s="1"/>
  <c r="AO5160" i="1"/>
  <c r="AS5158" i="1"/>
  <c r="AP5160" i="1" l="1"/>
  <c r="AQ5159" i="1" s="1"/>
  <c r="AR5159" i="1" s="1"/>
  <c r="AO5161" i="1"/>
  <c r="AS5159" i="1"/>
  <c r="AP5161" i="1" l="1"/>
  <c r="AQ5160" i="1" s="1"/>
  <c r="AR5160" i="1" s="1"/>
  <c r="AO5162" i="1"/>
  <c r="AS5160" i="1"/>
  <c r="AP5162" i="1" l="1"/>
  <c r="AQ5161" i="1" s="1"/>
  <c r="AR5161" i="1" s="1"/>
  <c r="AO5163" i="1"/>
  <c r="AS5161" i="1"/>
  <c r="AP5163" i="1" l="1"/>
  <c r="AQ5162" i="1" s="1"/>
  <c r="AR5162" i="1" s="1"/>
  <c r="AO5164" i="1"/>
  <c r="AS5162" i="1"/>
  <c r="AP5164" i="1" l="1"/>
  <c r="AQ5163" i="1" s="1"/>
  <c r="AR5163" i="1" s="1"/>
  <c r="AO5165" i="1"/>
  <c r="AS5163" i="1"/>
  <c r="AP5165" i="1" l="1"/>
  <c r="AQ5164" i="1" s="1"/>
  <c r="AR5164" i="1" s="1"/>
  <c r="AO5166" i="1"/>
  <c r="AS5164" i="1"/>
  <c r="AP5166" i="1" l="1"/>
  <c r="AQ5165" i="1" s="1"/>
  <c r="AR5165" i="1" s="1"/>
  <c r="AO5167" i="1"/>
  <c r="AS5165" i="1"/>
  <c r="AP5167" i="1" l="1"/>
  <c r="AQ5166" i="1" s="1"/>
  <c r="AR5166" i="1" s="1"/>
  <c r="AO5168" i="1"/>
  <c r="AS5166" i="1"/>
  <c r="AP5168" i="1" l="1"/>
  <c r="AQ5167" i="1" s="1"/>
  <c r="AR5167" i="1" s="1"/>
  <c r="AO5169" i="1"/>
  <c r="AS5167" i="1"/>
  <c r="AP5169" i="1" l="1"/>
  <c r="AQ5168" i="1" s="1"/>
  <c r="AR5168" i="1" s="1"/>
  <c r="AO5170" i="1"/>
  <c r="AS5168" i="1"/>
  <c r="AP5170" i="1" l="1"/>
  <c r="AQ5169" i="1" s="1"/>
  <c r="AR5169" i="1" s="1"/>
  <c r="AO5171" i="1"/>
  <c r="AS5169" i="1"/>
  <c r="AP5171" i="1" l="1"/>
  <c r="AQ5170" i="1" s="1"/>
  <c r="AR5170" i="1" s="1"/>
  <c r="AO5172" i="1"/>
  <c r="AS5170" i="1"/>
  <c r="AP5172" i="1" l="1"/>
  <c r="AQ5171" i="1" s="1"/>
  <c r="AR5171" i="1" s="1"/>
  <c r="AO5173" i="1"/>
  <c r="AS5171" i="1"/>
  <c r="AO5174" i="1" l="1"/>
  <c r="AP5173" i="1"/>
  <c r="AQ5172" i="1" s="1"/>
  <c r="AR5172" i="1" s="1"/>
  <c r="AS5172" i="1"/>
  <c r="AS5173" i="1" l="1"/>
  <c r="AP5174" i="1"/>
  <c r="AO5175" i="1"/>
  <c r="AP5175" i="1" l="1"/>
  <c r="AQ5174" i="1" s="1"/>
  <c r="AR5174" i="1" s="1"/>
  <c r="AO5176" i="1"/>
  <c r="AS5174" i="1"/>
  <c r="AQ5173" i="1"/>
  <c r="AR5173" i="1" s="1"/>
  <c r="AP5176" i="1" l="1"/>
  <c r="AQ5175" i="1" s="1"/>
  <c r="AR5175" i="1" s="1"/>
  <c r="AO5177" i="1"/>
  <c r="AS5175" i="1"/>
  <c r="AP5177" i="1" l="1"/>
  <c r="AQ5176" i="1" s="1"/>
  <c r="AR5176" i="1" s="1"/>
  <c r="AO5178" i="1"/>
  <c r="AS5176" i="1"/>
  <c r="AP5178" i="1" l="1"/>
  <c r="AQ5177" i="1" s="1"/>
  <c r="AR5177" i="1" s="1"/>
  <c r="AO5179" i="1"/>
  <c r="AS5177" i="1"/>
  <c r="AP5179" i="1" l="1"/>
  <c r="AQ5178" i="1" s="1"/>
  <c r="AR5178" i="1" s="1"/>
  <c r="AO5180" i="1"/>
  <c r="AS5178" i="1"/>
  <c r="AP5180" i="1" l="1"/>
  <c r="AQ5179" i="1" s="1"/>
  <c r="AR5179" i="1" s="1"/>
  <c r="AO5181" i="1"/>
  <c r="AS5179" i="1"/>
  <c r="AP5181" i="1" l="1"/>
  <c r="AQ5180" i="1" s="1"/>
  <c r="AR5180" i="1" s="1"/>
  <c r="AO5182" i="1"/>
  <c r="AS5180" i="1"/>
  <c r="AP5182" i="1" l="1"/>
  <c r="AQ5181" i="1" s="1"/>
  <c r="AR5181" i="1" s="1"/>
  <c r="AO5183" i="1"/>
  <c r="AS5181" i="1"/>
  <c r="AP5183" i="1" l="1"/>
  <c r="AQ5182" i="1" s="1"/>
  <c r="AR5182" i="1" s="1"/>
  <c r="AO5184" i="1"/>
  <c r="AS5182" i="1"/>
  <c r="AP5184" i="1" l="1"/>
  <c r="AQ5183" i="1" s="1"/>
  <c r="AR5183" i="1" s="1"/>
  <c r="AO5185" i="1"/>
  <c r="AS5183" i="1"/>
  <c r="AP5185" i="1" l="1"/>
  <c r="AQ5184" i="1" s="1"/>
  <c r="AR5184" i="1" s="1"/>
  <c r="AO5186" i="1"/>
  <c r="AS5184" i="1"/>
  <c r="AP5186" i="1" l="1"/>
  <c r="AQ5185" i="1" s="1"/>
  <c r="AR5185" i="1" s="1"/>
  <c r="AO5187" i="1"/>
  <c r="AS5185" i="1"/>
  <c r="AP5187" i="1" l="1"/>
  <c r="AQ5186" i="1" s="1"/>
  <c r="AR5186" i="1" s="1"/>
  <c r="AO5188" i="1"/>
  <c r="AS5186" i="1"/>
  <c r="AP5188" i="1" l="1"/>
  <c r="AQ5187" i="1" s="1"/>
  <c r="AR5187" i="1" s="1"/>
  <c r="AO5189" i="1"/>
  <c r="AS5187" i="1"/>
  <c r="AP5189" i="1" l="1"/>
  <c r="AQ5188" i="1" s="1"/>
  <c r="AR5188" i="1" s="1"/>
  <c r="AO5190" i="1"/>
  <c r="AS5188" i="1"/>
  <c r="AP5190" i="1" l="1"/>
  <c r="AQ5189" i="1" s="1"/>
  <c r="AR5189" i="1" s="1"/>
  <c r="AO5191" i="1"/>
  <c r="AS5189" i="1"/>
  <c r="AP5191" i="1" l="1"/>
  <c r="AQ5190" i="1" s="1"/>
  <c r="AR5190" i="1" s="1"/>
  <c r="AO5192" i="1"/>
  <c r="AS5190" i="1"/>
  <c r="AP5192" i="1" l="1"/>
  <c r="AQ5191" i="1" s="1"/>
  <c r="AR5191" i="1" s="1"/>
  <c r="AO5193" i="1"/>
  <c r="AS5191" i="1"/>
  <c r="AP5193" i="1" l="1"/>
  <c r="AQ5192" i="1" s="1"/>
  <c r="AR5192" i="1" s="1"/>
  <c r="AO5194" i="1"/>
  <c r="AS5192" i="1"/>
  <c r="AP5194" i="1" l="1"/>
  <c r="AQ5193" i="1" s="1"/>
  <c r="AR5193" i="1" s="1"/>
  <c r="AO5195" i="1"/>
  <c r="AS5193" i="1"/>
  <c r="AP5195" i="1" l="1"/>
  <c r="AQ5194" i="1" s="1"/>
  <c r="AR5194" i="1" s="1"/>
  <c r="AO5196" i="1"/>
  <c r="AS5194" i="1"/>
  <c r="AP5196" i="1" l="1"/>
  <c r="AQ5195" i="1" s="1"/>
  <c r="AR5195" i="1" s="1"/>
  <c r="AO5197" i="1"/>
  <c r="AS5195" i="1"/>
  <c r="AP5197" i="1" l="1"/>
  <c r="AQ5196" i="1" s="1"/>
  <c r="AR5196" i="1" s="1"/>
  <c r="AO5198" i="1"/>
  <c r="AS5196" i="1"/>
  <c r="AP5198" i="1" l="1"/>
  <c r="AQ5197" i="1" s="1"/>
  <c r="AR5197" i="1" s="1"/>
  <c r="AO5199" i="1"/>
  <c r="AS5197" i="1"/>
  <c r="AP5199" i="1" l="1"/>
  <c r="AQ5198" i="1" s="1"/>
  <c r="AR5198" i="1" s="1"/>
  <c r="AO5200" i="1"/>
  <c r="AS5198" i="1"/>
  <c r="AP5200" i="1" l="1"/>
  <c r="AQ5199" i="1" s="1"/>
  <c r="AR5199" i="1" s="1"/>
  <c r="AO5201" i="1"/>
  <c r="AS5199" i="1"/>
  <c r="AP5201" i="1" l="1"/>
  <c r="AQ5200" i="1" s="1"/>
  <c r="AR5200" i="1" s="1"/>
  <c r="AO5202" i="1"/>
  <c r="AS5200" i="1"/>
  <c r="AP5202" i="1" l="1"/>
  <c r="AQ5201" i="1" s="1"/>
  <c r="AR5201" i="1" s="1"/>
  <c r="AO5203" i="1"/>
  <c r="AS5201" i="1"/>
  <c r="AP5203" i="1" l="1"/>
  <c r="AQ5202" i="1" s="1"/>
  <c r="AR5202" i="1" s="1"/>
  <c r="AO5204" i="1"/>
  <c r="AS5202" i="1"/>
  <c r="AP5204" i="1" l="1"/>
  <c r="AQ5203" i="1" s="1"/>
  <c r="AR5203" i="1" s="1"/>
  <c r="AO5205" i="1"/>
  <c r="AS5203" i="1"/>
  <c r="AP5205" i="1" l="1"/>
  <c r="AQ5204" i="1" s="1"/>
  <c r="AR5204" i="1" s="1"/>
  <c r="AO5206" i="1"/>
  <c r="AS5204" i="1"/>
  <c r="AP5206" i="1" l="1"/>
  <c r="AQ5205" i="1" s="1"/>
  <c r="AR5205" i="1" s="1"/>
  <c r="AO5207" i="1"/>
  <c r="AS5205" i="1"/>
  <c r="AP5207" i="1" l="1"/>
  <c r="AQ5206" i="1" s="1"/>
  <c r="AR5206" i="1" s="1"/>
  <c r="AO5208" i="1"/>
  <c r="AS5206" i="1"/>
  <c r="AP5208" i="1" l="1"/>
  <c r="AQ5207" i="1" s="1"/>
  <c r="AR5207" i="1" s="1"/>
  <c r="AO5209" i="1"/>
  <c r="AS5207" i="1"/>
  <c r="AO5210" i="1" l="1"/>
  <c r="AP5209" i="1"/>
  <c r="AQ5208" i="1" s="1"/>
  <c r="AR5208" i="1" s="1"/>
  <c r="AS5208" i="1"/>
  <c r="AS5209" i="1" l="1"/>
  <c r="AP5210" i="1"/>
  <c r="AO5211" i="1"/>
  <c r="AP5211" i="1" l="1"/>
  <c r="AQ5210" i="1" s="1"/>
  <c r="AR5210" i="1" s="1"/>
  <c r="AO5212" i="1"/>
  <c r="AS5210" i="1"/>
  <c r="AQ5209" i="1"/>
  <c r="AR5209" i="1" s="1"/>
  <c r="AP5212" i="1" l="1"/>
  <c r="AO5213" i="1"/>
  <c r="AS5211" i="1"/>
  <c r="AQ5211" i="1"/>
  <c r="AR5211" i="1" s="1"/>
  <c r="AP5213" i="1" l="1"/>
  <c r="AQ5212" i="1" s="1"/>
  <c r="AR5212" i="1" s="1"/>
  <c r="AO5214" i="1"/>
  <c r="AS5212" i="1"/>
  <c r="AP5214" i="1" l="1"/>
  <c r="AQ5213" i="1" s="1"/>
  <c r="AR5213" i="1" s="1"/>
  <c r="AO5215" i="1"/>
  <c r="AS5213" i="1"/>
  <c r="AP5215" i="1" l="1"/>
  <c r="AQ5214" i="1" s="1"/>
  <c r="AR5214" i="1" s="1"/>
  <c r="AO5216" i="1"/>
  <c r="AS5214" i="1"/>
  <c r="AP5216" i="1" l="1"/>
  <c r="AQ5215" i="1" s="1"/>
  <c r="AR5215" i="1" s="1"/>
  <c r="AO5217" i="1"/>
  <c r="AS5215" i="1"/>
  <c r="AP5217" i="1" l="1"/>
  <c r="AQ5216" i="1" s="1"/>
  <c r="AR5216" i="1" s="1"/>
  <c r="AO5218" i="1"/>
  <c r="AS5216" i="1"/>
  <c r="AP5218" i="1" l="1"/>
  <c r="AO5219" i="1"/>
  <c r="AS5217" i="1"/>
  <c r="AQ5217" i="1"/>
  <c r="AR5217" i="1" s="1"/>
  <c r="AP5219" i="1" l="1"/>
  <c r="AQ5218" i="1" s="1"/>
  <c r="AR5218" i="1" s="1"/>
  <c r="AO5220" i="1"/>
  <c r="AS5218" i="1"/>
  <c r="AP5220" i="1" l="1"/>
  <c r="AQ5219" i="1" s="1"/>
  <c r="AR5219" i="1" s="1"/>
  <c r="AO5221" i="1"/>
  <c r="AS5219" i="1"/>
  <c r="AP5221" i="1" l="1"/>
  <c r="AQ5220" i="1" s="1"/>
  <c r="AR5220" i="1" s="1"/>
  <c r="AO5222" i="1"/>
  <c r="AS5220" i="1"/>
  <c r="AP5222" i="1" l="1"/>
  <c r="AQ5221" i="1" s="1"/>
  <c r="AR5221" i="1" s="1"/>
  <c r="AO5223" i="1"/>
  <c r="AS5221" i="1"/>
  <c r="AP5223" i="1" l="1"/>
  <c r="AQ5222" i="1" s="1"/>
  <c r="AR5222" i="1" s="1"/>
  <c r="AO5224" i="1"/>
  <c r="AS5222" i="1"/>
  <c r="AP5224" i="1" l="1"/>
  <c r="AQ5223" i="1" s="1"/>
  <c r="AR5223" i="1" s="1"/>
  <c r="AO5225" i="1"/>
  <c r="AS5223" i="1"/>
  <c r="AP5225" i="1" l="1"/>
  <c r="AQ5224" i="1" s="1"/>
  <c r="AR5224" i="1" s="1"/>
  <c r="AO5226" i="1"/>
  <c r="AS5224" i="1"/>
  <c r="AP5226" i="1" l="1"/>
  <c r="AQ5225" i="1" s="1"/>
  <c r="AR5225" i="1" s="1"/>
  <c r="AO5227" i="1"/>
  <c r="AS5225" i="1"/>
  <c r="AP5227" i="1" l="1"/>
  <c r="AQ5226" i="1" s="1"/>
  <c r="AR5226" i="1" s="1"/>
  <c r="AO5228" i="1"/>
  <c r="AS5226" i="1"/>
  <c r="AP5228" i="1" l="1"/>
  <c r="AQ5227" i="1" s="1"/>
  <c r="AR5227" i="1" s="1"/>
  <c r="AO5229" i="1"/>
  <c r="AS5227" i="1"/>
  <c r="AP5229" i="1" l="1"/>
  <c r="AQ5228" i="1" s="1"/>
  <c r="AR5228" i="1" s="1"/>
  <c r="AO5230" i="1"/>
  <c r="AS5228" i="1"/>
  <c r="AP5230" i="1" l="1"/>
  <c r="AO5231" i="1"/>
  <c r="AS5229" i="1"/>
  <c r="AQ5229" i="1"/>
  <c r="AR5229" i="1" s="1"/>
  <c r="AP5231" i="1" l="1"/>
  <c r="AQ5230" i="1" s="1"/>
  <c r="AR5230" i="1" s="1"/>
  <c r="AO5232" i="1"/>
  <c r="AS5230" i="1"/>
  <c r="AP5232" i="1" l="1"/>
  <c r="AQ5231" i="1" s="1"/>
  <c r="AR5231" i="1" s="1"/>
  <c r="AO5233" i="1"/>
  <c r="AS5231" i="1"/>
  <c r="AP5233" i="1" l="1"/>
  <c r="AQ5232" i="1" s="1"/>
  <c r="AR5232" i="1" s="1"/>
  <c r="AO5234" i="1"/>
  <c r="AS5232" i="1"/>
  <c r="AP5234" i="1" l="1"/>
  <c r="AQ5233" i="1" s="1"/>
  <c r="AR5233" i="1" s="1"/>
  <c r="AO5235" i="1"/>
  <c r="AS5233" i="1"/>
  <c r="AP5235" i="1" l="1"/>
  <c r="AQ5234" i="1" s="1"/>
  <c r="AR5234" i="1" s="1"/>
  <c r="AO5236" i="1"/>
  <c r="AS5234" i="1"/>
  <c r="AP5236" i="1" l="1"/>
  <c r="AQ5235" i="1" s="1"/>
  <c r="AR5235" i="1" s="1"/>
  <c r="AO5237" i="1"/>
  <c r="AS5235" i="1"/>
  <c r="AP5237" i="1" l="1"/>
  <c r="AQ5236" i="1" s="1"/>
  <c r="AR5236" i="1" s="1"/>
  <c r="AO5238" i="1"/>
  <c r="AS5236" i="1"/>
  <c r="AP5238" i="1" l="1"/>
  <c r="AQ5237" i="1" s="1"/>
  <c r="AR5237" i="1" s="1"/>
  <c r="AO5239" i="1"/>
  <c r="AS5237" i="1"/>
  <c r="AP5239" i="1" l="1"/>
  <c r="AQ5238" i="1" s="1"/>
  <c r="AR5238" i="1" s="1"/>
  <c r="AO5240" i="1"/>
  <c r="AS5238" i="1"/>
  <c r="AP5240" i="1" l="1"/>
  <c r="AO5241" i="1"/>
  <c r="AS5239" i="1"/>
  <c r="AQ5239" i="1"/>
  <c r="AR5239" i="1" s="1"/>
  <c r="AP5241" i="1" l="1"/>
  <c r="AQ5240" i="1" s="1"/>
  <c r="AR5240" i="1" s="1"/>
  <c r="AO5242" i="1"/>
  <c r="AS5240" i="1"/>
  <c r="AP5242" i="1" l="1"/>
  <c r="AQ5241" i="1" s="1"/>
  <c r="AR5241" i="1" s="1"/>
  <c r="AO5243" i="1"/>
  <c r="AS5241" i="1"/>
  <c r="AP5243" i="1" l="1"/>
  <c r="AQ5242" i="1" s="1"/>
  <c r="AR5242" i="1" s="1"/>
  <c r="AO5244" i="1"/>
  <c r="AS5242" i="1"/>
  <c r="AP5244" i="1" l="1"/>
  <c r="AQ5243" i="1" s="1"/>
  <c r="AR5243" i="1" s="1"/>
  <c r="AO5245" i="1"/>
  <c r="AS5243" i="1"/>
  <c r="AP5245" i="1" l="1"/>
  <c r="AO5246" i="1"/>
  <c r="AS5244" i="1"/>
  <c r="AS5245" i="1" l="1"/>
  <c r="AQ5244" i="1"/>
  <c r="AR5244" i="1" s="1"/>
  <c r="AP5246" i="1"/>
  <c r="AO5247" i="1"/>
  <c r="AS5246" i="1" l="1"/>
  <c r="AP5247" i="1"/>
  <c r="AQ5246" i="1" s="1"/>
  <c r="AR5246" i="1" s="1"/>
  <c r="AO5248" i="1"/>
  <c r="AQ5245" i="1"/>
  <c r="AR5245" i="1" s="1"/>
  <c r="AS5247" i="1" l="1"/>
  <c r="AP5248" i="1"/>
  <c r="AO5249" i="1"/>
  <c r="AP5249" i="1" l="1"/>
  <c r="AQ5248" i="1" s="1"/>
  <c r="AR5248" i="1" s="1"/>
  <c r="AO5250" i="1"/>
  <c r="AS5248" i="1"/>
  <c r="AQ5247" i="1"/>
  <c r="AR5247" i="1" s="1"/>
  <c r="AP5250" i="1" l="1"/>
  <c r="AQ5249" i="1" s="1"/>
  <c r="AR5249" i="1" s="1"/>
  <c r="AO5251" i="1"/>
  <c r="AS5249" i="1"/>
  <c r="AP5251" i="1" l="1"/>
  <c r="AQ5250" i="1" s="1"/>
  <c r="AR5250" i="1" s="1"/>
  <c r="AO5252" i="1"/>
  <c r="AS5250" i="1"/>
  <c r="AP5252" i="1" l="1"/>
  <c r="AQ5251" i="1" s="1"/>
  <c r="AR5251" i="1" s="1"/>
  <c r="AO5253" i="1"/>
  <c r="AS5251" i="1"/>
  <c r="AP5253" i="1" l="1"/>
  <c r="AQ5252" i="1" s="1"/>
  <c r="AR5252" i="1" s="1"/>
  <c r="AO5254" i="1"/>
  <c r="AS5252" i="1"/>
  <c r="AP5254" i="1" l="1"/>
  <c r="AQ5253" i="1" s="1"/>
  <c r="AR5253" i="1" s="1"/>
  <c r="AO5255" i="1"/>
  <c r="AS5253" i="1"/>
  <c r="AP5255" i="1" l="1"/>
  <c r="AQ5254" i="1" s="1"/>
  <c r="AR5254" i="1" s="1"/>
  <c r="AO5256" i="1"/>
  <c r="AS5254" i="1"/>
  <c r="AP5256" i="1" l="1"/>
  <c r="AQ5255" i="1" s="1"/>
  <c r="AR5255" i="1" s="1"/>
  <c r="AO5257" i="1"/>
  <c r="AS5255" i="1"/>
  <c r="AP5257" i="1" l="1"/>
  <c r="AQ5256" i="1" s="1"/>
  <c r="AR5256" i="1" s="1"/>
  <c r="AO5258" i="1"/>
  <c r="AS5256" i="1"/>
  <c r="AP5258" i="1" l="1"/>
  <c r="AQ5257" i="1" s="1"/>
  <c r="AR5257" i="1" s="1"/>
  <c r="AO5259" i="1"/>
  <c r="AS5257" i="1"/>
  <c r="AP5259" i="1" l="1"/>
  <c r="AQ5258" i="1" s="1"/>
  <c r="AR5258" i="1" s="1"/>
  <c r="AO5260" i="1"/>
  <c r="AS5258" i="1"/>
  <c r="AP5260" i="1" l="1"/>
  <c r="AQ5259" i="1" s="1"/>
  <c r="AR5259" i="1" s="1"/>
  <c r="AO5261" i="1"/>
  <c r="AS5259" i="1"/>
  <c r="AP5261" i="1" l="1"/>
  <c r="AQ5260" i="1" s="1"/>
  <c r="AR5260" i="1" s="1"/>
  <c r="AO5262" i="1"/>
  <c r="AS5260" i="1"/>
  <c r="AP5262" i="1" l="1"/>
  <c r="AQ5261" i="1" s="1"/>
  <c r="AR5261" i="1" s="1"/>
  <c r="AO5263" i="1"/>
  <c r="AS5261" i="1"/>
  <c r="AP5263" i="1" l="1"/>
  <c r="AQ5262" i="1" s="1"/>
  <c r="AR5262" i="1" s="1"/>
  <c r="AO5264" i="1"/>
  <c r="AS5262" i="1"/>
  <c r="AP5264" i="1" l="1"/>
  <c r="AQ5263" i="1" s="1"/>
  <c r="AR5263" i="1" s="1"/>
  <c r="AO5265" i="1"/>
  <c r="AS5263" i="1"/>
  <c r="AP5265" i="1" l="1"/>
  <c r="AQ5264" i="1" s="1"/>
  <c r="AR5264" i="1" s="1"/>
  <c r="AO5266" i="1"/>
  <c r="AS5264" i="1"/>
  <c r="AP5266" i="1" l="1"/>
  <c r="AQ5265" i="1" s="1"/>
  <c r="AR5265" i="1" s="1"/>
  <c r="AO5267" i="1"/>
  <c r="AS5265" i="1"/>
  <c r="AP5267" i="1" l="1"/>
  <c r="AQ5266" i="1" s="1"/>
  <c r="AR5266" i="1" s="1"/>
  <c r="AO5268" i="1"/>
  <c r="AS5266" i="1"/>
  <c r="AP5268" i="1" l="1"/>
  <c r="AQ5267" i="1" s="1"/>
  <c r="AR5267" i="1" s="1"/>
  <c r="AO5269" i="1"/>
  <c r="AS5267" i="1"/>
  <c r="AO5270" i="1" l="1"/>
  <c r="AP5269" i="1"/>
  <c r="AQ5268" i="1" s="1"/>
  <c r="AR5268" i="1" s="1"/>
  <c r="AS5268" i="1"/>
  <c r="AS5269" i="1" l="1"/>
  <c r="AP5270" i="1"/>
  <c r="AO5271" i="1"/>
  <c r="AP5271" i="1" l="1"/>
  <c r="AQ5270" i="1" s="1"/>
  <c r="AR5270" i="1" s="1"/>
  <c r="AO5272" i="1"/>
  <c r="AS5270" i="1"/>
  <c r="AQ5269" i="1"/>
  <c r="AR5269" i="1" s="1"/>
  <c r="AP5272" i="1" l="1"/>
  <c r="AQ5271" i="1" s="1"/>
  <c r="AR5271" i="1" s="1"/>
  <c r="AO5273" i="1"/>
  <c r="AS5271" i="1"/>
  <c r="AP5273" i="1" l="1"/>
  <c r="AQ5272" i="1" s="1"/>
  <c r="AR5272" i="1" s="1"/>
  <c r="AO5274" i="1"/>
  <c r="AS5272" i="1"/>
  <c r="AP5274" i="1" l="1"/>
  <c r="AQ5273" i="1" s="1"/>
  <c r="AR5273" i="1" s="1"/>
  <c r="AO5275" i="1"/>
  <c r="AS5273" i="1"/>
  <c r="AP5275" i="1" l="1"/>
  <c r="AQ5274" i="1" s="1"/>
  <c r="AR5274" i="1" s="1"/>
  <c r="AO5276" i="1"/>
  <c r="AS5274" i="1"/>
  <c r="AP5276" i="1" l="1"/>
  <c r="AQ5275" i="1" s="1"/>
  <c r="AR5275" i="1" s="1"/>
  <c r="AO5277" i="1"/>
  <c r="AS5275" i="1"/>
  <c r="AO5278" i="1" l="1"/>
  <c r="AP5277" i="1"/>
  <c r="AQ5276" i="1" s="1"/>
  <c r="AR5276" i="1" s="1"/>
  <c r="AS5276" i="1"/>
  <c r="AS5277" i="1" l="1"/>
  <c r="AP5278" i="1"/>
  <c r="AO5279" i="1"/>
  <c r="AO5280" i="1" l="1"/>
  <c r="AP5279" i="1"/>
  <c r="AQ5278" i="1" s="1"/>
  <c r="AR5278" i="1" s="1"/>
  <c r="AS5278" i="1"/>
  <c r="AQ5277" i="1"/>
  <c r="AR5277" i="1" s="1"/>
  <c r="AS5279" i="1" l="1"/>
  <c r="AP5280" i="1"/>
  <c r="AO5281" i="1"/>
  <c r="AP5281" i="1" l="1"/>
  <c r="AQ5280" i="1" s="1"/>
  <c r="AR5280" i="1" s="1"/>
  <c r="AO5282" i="1"/>
  <c r="AS5280" i="1"/>
  <c r="AQ5279" i="1"/>
  <c r="AR5279" i="1" s="1"/>
  <c r="AP5282" i="1" l="1"/>
  <c r="AQ5281" i="1" s="1"/>
  <c r="AR5281" i="1" s="1"/>
  <c r="AO5283" i="1"/>
  <c r="AS5281" i="1"/>
  <c r="AP5283" i="1" l="1"/>
  <c r="AQ5282" i="1" s="1"/>
  <c r="AR5282" i="1" s="1"/>
  <c r="AO5284" i="1"/>
  <c r="AS5282" i="1"/>
  <c r="AP5284" i="1" l="1"/>
  <c r="AQ5283" i="1" s="1"/>
  <c r="AR5283" i="1" s="1"/>
  <c r="AO5285" i="1"/>
  <c r="AS5283" i="1"/>
  <c r="AP5285" i="1" l="1"/>
  <c r="AQ5284" i="1" s="1"/>
  <c r="AR5284" i="1" s="1"/>
  <c r="AO5286" i="1"/>
  <c r="AS5284" i="1"/>
  <c r="AO5287" i="1" l="1"/>
  <c r="AP5286" i="1"/>
  <c r="AQ5285" i="1" s="1"/>
  <c r="AR5285" i="1" s="1"/>
  <c r="AS5285" i="1"/>
  <c r="AS5286" i="1" l="1"/>
  <c r="AP5287" i="1"/>
  <c r="AO5288" i="1"/>
  <c r="AP5288" i="1" l="1"/>
  <c r="AQ5287" i="1" s="1"/>
  <c r="AR5287" i="1" s="1"/>
  <c r="AO5289" i="1"/>
  <c r="AS5287" i="1"/>
  <c r="AQ5286" i="1"/>
  <c r="AR5286" i="1" s="1"/>
  <c r="AP5289" i="1" l="1"/>
  <c r="AQ5288" i="1" s="1"/>
  <c r="AR5288" i="1" s="1"/>
  <c r="AO5290" i="1"/>
  <c r="AS5288" i="1"/>
  <c r="AP5290" i="1" l="1"/>
  <c r="AQ5289" i="1" s="1"/>
  <c r="AR5289" i="1" s="1"/>
  <c r="AO5291" i="1"/>
  <c r="AS5289" i="1"/>
  <c r="AP5291" i="1" l="1"/>
  <c r="AQ5290" i="1" s="1"/>
  <c r="AR5290" i="1" s="1"/>
  <c r="AO5292" i="1"/>
  <c r="AS5290" i="1"/>
  <c r="AP5292" i="1" l="1"/>
  <c r="AQ5291" i="1" s="1"/>
  <c r="AR5291" i="1" s="1"/>
  <c r="AO5293" i="1"/>
  <c r="AS5291" i="1"/>
  <c r="AP5293" i="1" l="1"/>
  <c r="AQ5292" i="1" s="1"/>
  <c r="AR5292" i="1" s="1"/>
  <c r="AO5294" i="1"/>
  <c r="AS5292" i="1"/>
  <c r="AP5294" i="1" l="1"/>
  <c r="AQ5293" i="1" s="1"/>
  <c r="AR5293" i="1" s="1"/>
  <c r="AO5295" i="1"/>
  <c r="AS5293" i="1"/>
  <c r="AO5296" i="1" l="1"/>
  <c r="AP5295" i="1"/>
  <c r="AQ5294" i="1" s="1"/>
  <c r="AR5294" i="1" s="1"/>
  <c r="AS5294" i="1"/>
  <c r="AS5295" i="1" l="1"/>
  <c r="AP5296" i="1"/>
  <c r="AO5297" i="1"/>
  <c r="AP5297" i="1" l="1"/>
  <c r="AQ5296" i="1" s="1"/>
  <c r="AR5296" i="1" s="1"/>
  <c r="AO5298" i="1"/>
  <c r="AS5296" i="1"/>
  <c r="AQ5295" i="1"/>
  <c r="AR5295" i="1" s="1"/>
  <c r="AP5298" i="1" l="1"/>
  <c r="AQ5297" i="1" s="1"/>
  <c r="AR5297" i="1" s="1"/>
  <c r="AO5299" i="1"/>
  <c r="AS5297" i="1"/>
  <c r="AP5299" i="1" l="1"/>
  <c r="AQ5298" i="1" s="1"/>
  <c r="AR5298" i="1" s="1"/>
  <c r="AO5300" i="1"/>
  <c r="AS5298" i="1"/>
  <c r="AP5300" i="1" l="1"/>
  <c r="AQ5299" i="1" s="1"/>
  <c r="AR5299" i="1" s="1"/>
  <c r="AO5301" i="1"/>
  <c r="AS5299" i="1"/>
  <c r="AP5301" i="1" l="1"/>
  <c r="AQ5300" i="1" s="1"/>
  <c r="AR5300" i="1" s="1"/>
  <c r="AO5302" i="1"/>
  <c r="AS5300" i="1"/>
  <c r="AP5302" i="1" l="1"/>
  <c r="AQ5301" i="1" s="1"/>
  <c r="AR5301" i="1" s="1"/>
  <c r="AO5303" i="1"/>
  <c r="AS5301" i="1"/>
  <c r="AP5303" i="1" l="1"/>
  <c r="AQ5302" i="1" s="1"/>
  <c r="AR5302" i="1" s="1"/>
  <c r="AO5304" i="1"/>
  <c r="AS5302" i="1"/>
  <c r="AP5304" i="1" l="1"/>
  <c r="AQ5303" i="1" s="1"/>
  <c r="AR5303" i="1" s="1"/>
  <c r="AO5305" i="1"/>
  <c r="AS5303" i="1"/>
  <c r="AP5305" i="1" l="1"/>
  <c r="AQ5304" i="1" s="1"/>
  <c r="AR5304" i="1" s="1"/>
  <c r="AO5306" i="1"/>
  <c r="AS5304" i="1"/>
  <c r="AP5306" i="1" l="1"/>
  <c r="AQ5305" i="1" s="1"/>
  <c r="AR5305" i="1" s="1"/>
  <c r="AO5307" i="1"/>
  <c r="AS5305" i="1"/>
  <c r="AO5308" i="1" l="1"/>
  <c r="AP5307" i="1"/>
  <c r="AQ5306" i="1" s="1"/>
  <c r="AR5306" i="1" s="1"/>
  <c r="AS5306" i="1"/>
  <c r="AS5307" i="1" l="1"/>
  <c r="AP5308" i="1"/>
  <c r="AO5309" i="1"/>
  <c r="AP5309" i="1" l="1"/>
  <c r="AQ5308" i="1" s="1"/>
  <c r="AR5308" i="1" s="1"/>
  <c r="AO5310" i="1"/>
  <c r="AS5308" i="1"/>
  <c r="AQ5307" i="1"/>
  <c r="AR5307" i="1" s="1"/>
  <c r="AP5310" i="1" l="1"/>
  <c r="AQ5309" i="1" s="1"/>
  <c r="AR5309" i="1" s="1"/>
  <c r="AO5311" i="1"/>
  <c r="AS5309" i="1"/>
  <c r="AO5312" i="1" l="1"/>
  <c r="AP5311" i="1"/>
  <c r="AQ5310" i="1" s="1"/>
  <c r="AR5310" i="1" s="1"/>
  <c r="AS5310" i="1"/>
  <c r="AS5311" i="1" l="1"/>
  <c r="AP5312" i="1"/>
  <c r="AO5313" i="1"/>
  <c r="AP5313" i="1" l="1"/>
  <c r="AQ5312" i="1" s="1"/>
  <c r="AR5312" i="1" s="1"/>
  <c r="AO5314" i="1"/>
  <c r="AS5312" i="1"/>
  <c r="AQ5311" i="1"/>
  <c r="AR5311" i="1" s="1"/>
  <c r="AP5314" i="1" l="1"/>
  <c r="AQ5313" i="1" s="1"/>
  <c r="AR5313" i="1" s="1"/>
  <c r="AO5315" i="1"/>
  <c r="AS5313" i="1"/>
  <c r="AP5315" i="1" l="1"/>
  <c r="AQ5314" i="1" s="1"/>
  <c r="AR5314" i="1" s="1"/>
  <c r="AO5316" i="1"/>
  <c r="AS5314" i="1"/>
  <c r="AP5316" i="1" l="1"/>
  <c r="AQ5315" i="1" s="1"/>
  <c r="AR5315" i="1" s="1"/>
  <c r="AO5317" i="1"/>
  <c r="AS5315" i="1"/>
  <c r="AP5317" i="1" l="1"/>
  <c r="AQ5316" i="1" s="1"/>
  <c r="AR5316" i="1" s="1"/>
  <c r="AO5318" i="1"/>
  <c r="AS5316" i="1"/>
  <c r="AP5318" i="1" l="1"/>
  <c r="AQ5317" i="1" s="1"/>
  <c r="AR5317" i="1" s="1"/>
  <c r="AO5319" i="1"/>
  <c r="AS5317" i="1"/>
  <c r="AO5320" i="1" l="1"/>
  <c r="AP5319" i="1"/>
  <c r="AQ5318" i="1" s="1"/>
  <c r="AR5318" i="1" s="1"/>
  <c r="AS5318" i="1"/>
  <c r="AS5319" i="1" l="1"/>
  <c r="AP5320" i="1"/>
  <c r="AO5321" i="1"/>
  <c r="AP5321" i="1" l="1"/>
  <c r="AQ5320" i="1" s="1"/>
  <c r="AR5320" i="1" s="1"/>
  <c r="AO5322" i="1"/>
  <c r="AS5320" i="1"/>
  <c r="AQ5319" i="1"/>
  <c r="AR5319" i="1" s="1"/>
  <c r="AP5322" i="1" l="1"/>
  <c r="AQ5321" i="1" s="1"/>
  <c r="AR5321" i="1" s="1"/>
  <c r="AO5323" i="1"/>
  <c r="AS5321" i="1"/>
  <c r="AP5323" i="1" l="1"/>
  <c r="AQ5322" i="1" s="1"/>
  <c r="AR5322" i="1" s="1"/>
  <c r="AO5324" i="1"/>
  <c r="AS5322" i="1"/>
  <c r="AP5324" i="1" l="1"/>
  <c r="AQ5323" i="1" s="1"/>
  <c r="AR5323" i="1" s="1"/>
  <c r="AO5325" i="1"/>
  <c r="AS5323" i="1"/>
  <c r="AP5325" i="1" l="1"/>
  <c r="AQ5324" i="1" s="1"/>
  <c r="AR5324" i="1" s="1"/>
  <c r="AO5326" i="1"/>
  <c r="AS5324" i="1"/>
  <c r="AP5326" i="1" l="1"/>
  <c r="AQ5325" i="1" s="1"/>
  <c r="AR5325" i="1" s="1"/>
  <c r="AO5327" i="1"/>
  <c r="AS5325" i="1"/>
  <c r="AP5327" i="1" l="1"/>
  <c r="AQ5326" i="1" s="1"/>
  <c r="AR5326" i="1" s="1"/>
  <c r="AO5328" i="1"/>
  <c r="AS5326" i="1"/>
  <c r="AP5328" i="1" l="1"/>
  <c r="AQ5327" i="1" s="1"/>
  <c r="AR5327" i="1" s="1"/>
  <c r="AO5329" i="1"/>
  <c r="AS5327" i="1"/>
  <c r="AP5329" i="1" l="1"/>
  <c r="AQ5328" i="1" s="1"/>
  <c r="AR5328" i="1" s="1"/>
  <c r="AO5330" i="1"/>
  <c r="AS5328" i="1"/>
  <c r="AP5330" i="1" l="1"/>
  <c r="AO5331" i="1"/>
  <c r="AS5329" i="1"/>
  <c r="AQ5329" i="1"/>
  <c r="AR5329" i="1" s="1"/>
  <c r="AP5331" i="1" l="1"/>
  <c r="AQ5330" i="1" s="1"/>
  <c r="AR5330" i="1" s="1"/>
  <c r="AO5332" i="1"/>
  <c r="AS5330" i="1"/>
  <c r="AP5332" i="1" l="1"/>
  <c r="AQ5331" i="1" s="1"/>
  <c r="AR5331" i="1" s="1"/>
  <c r="AO5333" i="1"/>
  <c r="AS5331" i="1"/>
  <c r="AP5333" i="1" l="1"/>
  <c r="AQ5332" i="1" s="1"/>
  <c r="AR5332" i="1" s="1"/>
  <c r="AO5334" i="1"/>
  <c r="AS5332" i="1"/>
  <c r="AP5334" i="1" l="1"/>
  <c r="AQ5333" i="1" s="1"/>
  <c r="AR5333" i="1" s="1"/>
  <c r="AO5335" i="1"/>
  <c r="AS5333" i="1"/>
  <c r="AP5335" i="1" l="1"/>
  <c r="AQ5334" i="1" s="1"/>
  <c r="AR5334" i="1" s="1"/>
  <c r="AO5336" i="1"/>
  <c r="AS5334" i="1"/>
  <c r="AP5336" i="1" l="1"/>
  <c r="AQ5335" i="1" s="1"/>
  <c r="AR5335" i="1" s="1"/>
  <c r="AO5337" i="1"/>
  <c r="AS5335" i="1"/>
  <c r="AP5337" i="1" l="1"/>
  <c r="AQ5336" i="1" s="1"/>
  <c r="AR5336" i="1" s="1"/>
  <c r="AO5338" i="1"/>
  <c r="AS5336" i="1"/>
  <c r="AP5338" i="1" l="1"/>
  <c r="AQ5337" i="1" s="1"/>
  <c r="AR5337" i="1" s="1"/>
  <c r="AO5339" i="1"/>
  <c r="AS5337" i="1"/>
  <c r="AP5339" i="1" l="1"/>
  <c r="AQ5338" i="1" s="1"/>
  <c r="AR5338" i="1" s="1"/>
  <c r="AO5340" i="1"/>
  <c r="AS5338" i="1"/>
  <c r="AP5340" i="1" l="1"/>
  <c r="AQ5339" i="1" s="1"/>
  <c r="AR5339" i="1" s="1"/>
  <c r="AO5341" i="1"/>
  <c r="AS5339" i="1"/>
  <c r="AP5341" i="1" l="1"/>
  <c r="AQ5340" i="1" s="1"/>
  <c r="AR5340" i="1" s="1"/>
  <c r="AO5342" i="1"/>
  <c r="AS5340" i="1"/>
  <c r="AP5342" i="1" l="1"/>
  <c r="AQ5341" i="1" s="1"/>
  <c r="AR5341" i="1" s="1"/>
  <c r="AO5343" i="1"/>
  <c r="AS5341" i="1"/>
  <c r="AP5343" i="1" l="1"/>
  <c r="AQ5342" i="1" s="1"/>
  <c r="AR5342" i="1" s="1"/>
  <c r="AO5344" i="1"/>
  <c r="AS5342" i="1"/>
  <c r="AP5344" i="1" l="1"/>
  <c r="AQ5343" i="1" s="1"/>
  <c r="AR5343" i="1" s="1"/>
  <c r="AO5345" i="1"/>
  <c r="AS5343" i="1"/>
  <c r="AP5345" i="1" l="1"/>
  <c r="AQ5344" i="1" s="1"/>
  <c r="AR5344" i="1" s="1"/>
  <c r="AO5346" i="1"/>
  <c r="AS5344" i="1"/>
  <c r="AO5347" i="1" l="1"/>
  <c r="AP5346" i="1"/>
  <c r="AQ5345" i="1" s="1"/>
  <c r="AR5345" i="1" s="1"/>
  <c r="AS5345" i="1"/>
  <c r="AS5346" i="1" l="1"/>
  <c r="AP5347" i="1"/>
  <c r="AO5348" i="1"/>
  <c r="AP5348" i="1" l="1"/>
  <c r="AQ5347" i="1" s="1"/>
  <c r="AR5347" i="1" s="1"/>
  <c r="AO5349" i="1"/>
  <c r="AS5347" i="1"/>
  <c r="AQ5346" i="1"/>
  <c r="AR5346" i="1" s="1"/>
  <c r="AP5349" i="1" l="1"/>
  <c r="AQ5348" i="1" s="1"/>
  <c r="AR5348" i="1" s="1"/>
  <c r="AO5350" i="1"/>
  <c r="AS5348" i="1"/>
  <c r="AP5350" i="1" l="1"/>
  <c r="AQ5349" i="1" s="1"/>
  <c r="AR5349" i="1" s="1"/>
  <c r="AO5351" i="1"/>
  <c r="AS5349" i="1"/>
  <c r="AP5351" i="1" l="1"/>
  <c r="AQ5350" i="1" s="1"/>
  <c r="AR5350" i="1" s="1"/>
  <c r="AO5352" i="1"/>
  <c r="AS5350" i="1"/>
  <c r="AP5352" i="1" l="1"/>
  <c r="AQ5351" i="1" s="1"/>
  <c r="AR5351" i="1" s="1"/>
  <c r="AO5353" i="1"/>
  <c r="AS5351" i="1"/>
  <c r="AP5353" i="1" l="1"/>
  <c r="AQ5352" i="1" s="1"/>
  <c r="AR5352" i="1" s="1"/>
  <c r="AO5354" i="1"/>
  <c r="AS5352" i="1"/>
  <c r="AP5354" i="1" l="1"/>
  <c r="AQ5353" i="1" s="1"/>
  <c r="AR5353" i="1" s="1"/>
  <c r="AO5355" i="1"/>
  <c r="AS5353" i="1"/>
  <c r="AO5356" i="1" l="1"/>
  <c r="AP5355" i="1"/>
  <c r="AQ5354" i="1" s="1"/>
  <c r="AR5354" i="1" s="1"/>
  <c r="AS5354" i="1"/>
  <c r="AS5355" i="1" l="1"/>
  <c r="AP5356" i="1"/>
  <c r="AO5357" i="1"/>
  <c r="AP5357" i="1" l="1"/>
  <c r="AQ5356" i="1" s="1"/>
  <c r="AR5356" i="1" s="1"/>
  <c r="AO5358" i="1"/>
  <c r="AS5356" i="1"/>
  <c r="AQ5355" i="1"/>
  <c r="AR5355" i="1" s="1"/>
  <c r="AP5358" i="1" l="1"/>
  <c r="AQ5357" i="1" s="1"/>
  <c r="AR5357" i="1" s="1"/>
  <c r="AO5359" i="1"/>
  <c r="AS5357" i="1"/>
  <c r="AP5359" i="1" l="1"/>
  <c r="AQ5358" i="1" s="1"/>
  <c r="AR5358" i="1" s="1"/>
  <c r="AO5360" i="1"/>
  <c r="AS5358" i="1"/>
  <c r="AP5360" i="1" l="1"/>
  <c r="AQ5359" i="1" s="1"/>
  <c r="AR5359" i="1" s="1"/>
  <c r="AO5361" i="1"/>
  <c r="AS5359" i="1"/>
  <c r="AP5361" i="1" l="1"/>
  <c r="AQ5360" i="1" s="1"/>
  <c r="AR5360" i="1" s="1"/>
  <c r="AO5362" i="1"/>
  <c r="AS5360" i="1"/>
  <c r="AP5362" i="1" l="1"/>
  <c r="AQ5361" i="1" s="1"/>
  <c r="AR5361" i="1" s="1"/>
  <c r="AO5363" i="1"/>
  <c r="AS5361" i="1"/>
  <c r="AP5363" i="1" l="1"/>
  <c r="AQ5362" i="1" s="1"/>
  <c r="AR5362" i="1" s="1"/>
  <c r="AO5364" i="1"/>
  <c r="AS5362" i="1"/>
  <c r="AP5364" i="1" l="1"/>
  <c r="AQ5363" i="1" s="1"/>
  <c r="AR5363" i="1" s="1"/>
  <c r="AO5365" i="1"/>
  <c r="AS5363" i="1"/>
  <c r="AP5365" i="1" l="1"/>
  <c r="AQ5364" i="1" s="1"/>
  <c r="AR5364" i="1" s="1"/>
  <c r="AO5366" i="1"/>
  <c r="AS5364" i="1"/>
  <c r="AP5366" i="1" l="1"/>
  <c r="AQ5365" i="1" s="1"/>
  <c r="AR5365" i="1" s="1"/>
  <c r="AO5367" i="1"/>
  <c r="AS5365" i="1"/>
  <c r="AP5367" i="1" l="1"/>
  <c r="AQ5366" i="1" s="1"/>
  <c r="AR5366" i="1" s="1"/>
  <c r="AO5368" i="1"/>
  <c r="AS5366" i="1"/>
  <c r="AP5368" i="1" l="1"/>
  <c r="AO5369" i="1"/>
  <c r="AS5367" i="1"/>
  <c r="AQ5367" i="1"/>
  <c r="AR5367" i="1" s="1"/>
  <c r="AP5369" i="1" l="1"/>
  <c r="AQ5368" i="1" s="1"/>
  <c r="AR5368" i="1" s="1"/>
  <c r="AO5370" i="1"/>
  <c r="AS5368" i="1"/>
  <c r="AP5370" i="1" l="1"/>
  <c r="AQ5369" i="1" s="1"/>
  <c r="AR5369" i="1" s="1"/>
  <c r="AO5371" i="1"/>
  <c r="AS5369" i="1"/>
  <c r="AP5371" i="1" l="1"/>
  <c r="AQ5370" i="1" s="1"/>
  <c r="AR5370" i="1" s="1"/>
  <c r="AO5372" i="1"/>
  <c r="AS5370" i="1"/>
  <c r="AP5372" i="1" l="1"/>
  <c r="AQ5371" i="1" s="1"/>
  <c r="AR5371" i="1" s="1"/>
  <c r="AO5373" i="1"/>
  <c r="AS5371" i="1"/>
  <c r="AP5373" i="1" l="1"/>
  <c r="AQ5372" i="1" s="1"/>
  <c r="AR5372" i="1" s="1"/>
  <c r="AO5374" i="1"/>
  <c r="AS5372" i="1"/>
  <c r="AP5374" i="1" l="1"/>
  <c r="AQ5373" i="1" s="1"/>
  <c r="AR5373" i="1" s="1"/>
  <c r="AO5375" i="1"/>
  <c r="AS5373" i="1"/>
  <c r="AP5375" i="1" l="1"/>
  <c r="AQ5374" i="1" s="1"/>
  <c r="AR5374" i="1" s="1"/>
  <c r="AO5376" i="1"/>
  <c r="AS5374" i="1"/>
  <c r="AP5376" i="1" l="1"/>
  <c r="AQ5375" i="1" s="1"/>
  <c r="AR5375" i="1" s="1"/>
  <c r="AO5377" i="1"/>
  <c r="AS5375" i="1"/>
  <c r="AP5377" i="1" l="1"/>
  <c r="AQ5376" i="1" s="1"/>
  <c r="AR5376" i="1" s="1"/>
  <c r="AO5378" i="1"/>
  <c r="AS5376" i="1"/>
  <c r="AP5378" i="1" l="1"/>
  <c r="AQ5377" i="1" s="1"/>
  <c r="AR5377" i="1" s="1"/>
  <c r="AO5379" i="1"/>
  <c r="AS5377" i="1"/>
  <c r="AP5379" i="1" l="1"/>
  <c r="AQ5378" i="1" s="1"/>
  <c r="AR5378" i="1" s="1"/>
  <c r="AO5380" i="1"/>
  <c r="AS5378" i="1"/>
  <c r="AP5380" i="1" l="1"/>
  <c r="AQ5379" i="1" s="1"/>
  <c r="AR5379" i="1" s="1"/>
  <c r="AO5381" i="1"/>
  <c r="AS5379" i="1"/>
  <c r="AO5382" i="1" l="1"/>
  <c r="AP5381" i="1"/>
  <c r="AQ5380" i="1" s="1"/>
  <c r="AR5380" i="1" s="1"/>
  <c r="AS5380" i="1"/>
  <c r="AS5381" i="1" l="1"/>
  <c r="AP5382" i="1"/>
  <c r="AO5383" i="1"/>
  <c r="AP5383" i="1" l="1"/>
  <c r="AQ5382" i="1" s="1"/>
  <c r="AR5382" i="1" s="1"/>
  <c r="AO5384" i="1"/>
  <c r="AS5382" i="1"/>
  <c r="AQ5381" i="1"/>
  <c r="AR5381" i="1" s="1"/>
  <c r="AP5384" i="1" l="1"/>
  <c r="AQ5383" i="1" s="1"/>
  <c r="AR5383" i="1" s="1"/>
  <c r="AO5385" i="1"/>
  <c r="AS5383" i="1"/>
  <c r="AO5386" i="1" l="1"/>
  <c r="AP5385" i="1"/>
  <c r="AQ5384" i="1" s="1"/>
  <c r="AR5384" i="1" s="1"/>
  <c r="AS5384" i="1"/>
  <c r="AS5385" i="1" l="1"/>
  <c r="AP5386" i="1"/>
  <c r="AO5387" i="1"/>
  <c r="AP5387" i="1" l="1"/>
  <c r="AQ5386" i="1" s="1"/>
  <c r="AR5386" i="1" s="1"/>
  <c r="AO5388" i="1"/>
  <c r="AS5386" i="1"/>
  <c r="AQ5385" i="1"/>
  <c r="AR5385" i="1" s="1"/>
  <c r="AP5388" i="1" l="1"/>
  <c r="AQ5387" i="1" s="1"/>
  <c r="AR5387" i="1" s="1"/>
  <c r="AO5389" i="1"/>
  <c r="AS5387" i="1"/>
  <c r="AP5389" i="1" l="1"/>
  <c r="AQ5388" i="1" s="1"/>
  <c r="AR5388" i="1" s="1"/>
  <c r="AO5390" i="1"/>
  <c r="AS5388" i="1"/>
  <c r="AP5390" i="1" l="1"/>
  <c r="AQ5389" i="1" s="1"/>
  <c r="AR5389" i="1" s="1"/>
  <c r="AO5391" i="1"/>
  <c r="AS5389" i="1"/>
  <c r="AP5391" i="1" l="1"/>
  <c r="AQ5390" i="1" s="1"/>
  <c r="AR5390" i="1" s="1"/>
  <c r="AO5392" i="1"/>
  <c r="AS5390" i="1"/>
  <c r="AP5392" i="1" l="1"/>
  <c r="AQ5391" i="1" s="1"/>
  <c r="AR5391" i="1" s="1"/>
  <c r="AO5393" i="1"/>
  <c r="AS5391" i="1"/>
  <c r="AP5393" i="1" l="1"/>
  <c r="AQ5392" i="1" s="1"/>
  <c r="AR5392" i="1" s="1"/>
  <c r="AO5394" i="1"/>
  <c r="AS5392" i="1"/>
  <c r="AP5394" i="1" l="1"/>
  <c r="AQ5393" i="1" s="1"/>
  <c r="AR5393" i="1" s="1"/>
  <c r="AO5395" i="1"/>
  <c r="AS5393" i="1"/>
  <c r="AO5396" i="1" l="1"/>
  <c r="AP5395" i="1"/>
  <c r="AQ5394" i="1" s="1"/>
  <c r="AR5394" i="1" s="1"/>
  <c r="AS5394" i="1"/>
  <c r="AS5395" i="1" l="1"/>
  <c r="AP5396" i="1"/>
  <c r="AO5397" i="1"/>
  <c r="AP5397" i="1" l="1"/>
  <c r="AQ5396" i="1" s="1"/>
  <c r="AR5396" i="1" s="1"/>
  <c r="AO5398" i="1"/>
  <c r="AS5396" i="1"/>
  <c r="AQ5395" i="1"/>
  <c r="AR5395" i="1" s="1"/>
  <c r="AP5398" i="1" l="1"/>
  <c r="AQ5397" i="1" s="1"/>
  <c r="AR5397" i="1" s="1"/>
  <c r="AO5399" i="1"/>
  <c r="AS5397" i="1"/>
  <c r="AP5399" i="1" l="1"/>
  <c r="AQ5398" i="1" s="1"/>
  <c r="AR5398" i="1" s="1"/>
  <c r="AO5400" i="1"/>
  <c r="AS5398" i="1"/>
  <c r="AP5400" i="1" l="1"/>
  <c r="AQ5399" i="1" s="1"/>
  <c r="AR5399" i="1" s="1"/>
  <c r="AO5401" i="1"/>
  <c r="AS5399" i="1"/>
  <c r="AP5401" i="1" l="1"/>
  <c r="AQ5400" i="1" s="1"/>
  <c r="AR5400" i="1" s="1"/>
  <c r="AO5402" i="1"/>
  <c r="AS5400" i="1"/>
  <c r="AP5402" i="1" l="1"/>
  <c r="AQ5401" i="1" s="1"/>
  <c r="AR5401" i="1" s="1"/>
  <c r="AO5403" i="1"/>
  <c r="AS5401" i="1"/>
  <c r="AP5403" i="1" l="1"/>
  <c r="AQ5402" i="1" s="1"/>
  <c r="AR5402" i="1" s="1"/>
  <c r="AO5404" i="1"/>
  <c r="AS5402" i="1"/>
  <c r="AP5404" i="1" l="1"/>
  <c r="AQ5403" i="1" s="1"/>
  <c r="AR5403" i="1" s="1"/>
  <c r="AO5405" i="1"/>
  <c r="AS5403" i="1"/>
  <c r="AP5405" i="1" l="1"/>
  <c r="AQ5404" i="1" s="1"/>
  <c r="AR5404" i="1" s="1"/>
  <c r="AO5406" i="1"/>
  <c r="AS5404" i="1"/>
  <c r="AO5407" i="1" l="1"/>
  <c r="AP5406" i="1"/>
  <c r="AQ5405" i="1" s="1"/>
  <c r="AR5405" i="1" s="1"/>
  <c r="AS5405" i="1"/>
  <c r="AS5406" i="1" l="1"/>
  <c r="AP5407" i="1"/>
  <c r="AO5408" i="1"/>
  <c r="AP5408" i="1" l="1"/>
  <c r="AQ5407" i="1" s="1"/>
  <c r="AR5407" i="1" s="1"/>
  <c r="AO5409" i="1"/>
  <c r="AS5407" i="1"/>
  <c r="AQ5406" i="1"/>
  <c r="AR5406" i="1" s="1"/>
  <c r="AP5409" i="1" l="1"/>
  <c r="AQ5408" i="1" s="1"/>
  <c r="AR5408" i="1" s="1"/>
  <c r="AO5410" i="1"/>
  <c r="AS5408" i="1"/>
  <c r="AP5410" i="1" l="1"/>
  <c r="AQ5409" i="1" s="1"/>
  <c r="AR5409" i="1" s="1"/>
  <c r="AO5411" i="1"/>
  <c r="AS5409" i="1"/>
  <c r="AP5411" i="1" l="1"/>
  <c r="AQ5410" i="1" s="1"/>
  <c r="AR5410" i="1" s="1"/>
  <c r="AO5412" i="1"/>
  <c r="AS5410" i="1"/>
  <c r="AP5412" i="1" l="1"/>
  <c r="AQ5411" i="1" s="1"/>
  <c r="AR5411" i="1" s="1"/>
  <c r="AO5413" i="1"/>
  <c r="AS5411" i="1"/>
  <c r="AP5413" i="1" l="1"/>
  <c r="AQ5412" i="1" s="1"/>
  <c r="AR5412" i="1" s="1"/>
  <c r="AO5414" i="1"/>
  <c r="AS5412" i="1"/>
  <c r="AP5414" i="1" l="1"/>
  <c r="AQ5413" i="1" s="1"/>
  <c r="AR5413" i="1" s="1"/>
  <c r="AO5415" i="1"/>
  <c r="AS5413" i="1"/>
  <c r="AP5415" i="1" l="1"/>
  <c r="AQ5414" i="1" s="1"/>
  <c r="AR5414" i="1" s="1"/>
  <c r="AO5416" i="1"/>
  <c r="AS5414" i="1"/>
  <c r="AO5417" i="1" l="1"/>
  <c r="AP5416" i="1"/>
  <c r="AQ5415" i="1" s="1"/>
  <c r="AR5415" i="1" s="1"/>
  <c r="AS5415" i="1"/>
  <c r="AS5416" i="1" l="1"/>
  <c r="AP5417" i="1"/>
  <c r="AO5418" i="1"/>
  <c r="AP5418" i="1" l="1"/>
  <c r="AQ5417" i="1" s="1"/>
  <c r="AR5417" i="1" s="1"/>
  <c r="AO5419" i="1"/>
  <c r="AS5417" i="1"/>
  <c r="AQ5416" i="1"/>
  <c r="AR5416" i="1" s="1"/>
  <c r="AP5419" i="1" l="1"/>
  <c r="AQ5418" i="1" s="1"/>
  <c r="AR5418" i="1" s="1"/>
  <c r="AO5420" i="1"/>
  <c r="AS5418" i="1"/>
  <c r="AP5420" i="1" l="1"/>
  <c r="AQ5419" i="1" s="1"/>
  <c r="AR5419" i="1" s="1"/>
  <c r="AO5421" i="1"/>
  <c r="AS5419" i="1"/>
  <c r="AP5421" i="1" l="1"/>
  <c r="AQ5420" i="1" s="1"/>
  <c r="AR5420" i="1" s="1"/>
  <c r="AO5422" i="1"/>
  <c r="AS5420" i="1"/>
  <c r="AP5422" i="1" l="1"/>
  <c r="AQ5421" i="1" s="1"/>
  <c r="AR5421" i="1" s="1"/>
  <c r="AO5423" i="1"/>
  <c r="AS5421" i="1"/>
  <c r="AP5423" i="1" l="1"/>
  <c r="AQ5422" i="1" s="1"/>
  <c r="AR5422" i="1" s="1"/>
  <c r="AO5424" i="1"/>
  <c r="AS5422" i="1"/>
  <c r="AP5424" i="1" l="1"/>
  <c r="AQ5423" i="1" s="1"/>
  <c r="AR5423" i="1" s="1"/>
  <c r="AO5425" i="1"/>
  <c r="AS5423" i="1"/>
  <c r="AP5425" i="1" l="1"/>
  <c r="AQ5424" i="1" s="1"/>
  <c r="AR5424" i="1" s="1"/>
  <c r="AO5426" i="1"/>
  <c r="AS5424" i="1"/>
  <c r="AP5426" i="1" l="1"/>
  <c r="AQ5425" i="1" s="1"/>
  <c r="AR5425" i="1" s="1"/>
  <c r="AO5427" i="1"/>
  <c r="AS5425" i="1"/>
  <c r="AP5427" i="1" l="1"/>
  <c r="AQ5426" i="1" s="1"/>
  <c r="AR5426" i="1" s="1"/>
  <c r="AO5428" i="1"/>
  <c r="AS5426" i="1"/>
  <c r="AP5428" i="1" l="1"/>
  <c r="AQ5427" i="1" s="1"/>
  <c r="AR5427" i="1" s="1"/>
  <c r="AO5429" i="1"/>
  <c r="AS5427" i="1"/>
  <c r="AP5429" i="1" l="1"/>
  <c r="AQ5428" i="1" s="1"/>
  <c r="AR5428" i="1" s="1"/>
  <c r="AO5430" i="1"/>
  <c r="AS5428" i="1"/>
  <c r="AP5430" i="1" l="1"/>
  <c r="AQ5429" i="1" s="1"/>
  <c r="AR5429" i="1" s="1"/>
  <c r="AO5431" i="1"/>
  <c r="AS5429" i="1"/>
  <c r="AP5431" i="1" l="1"/>
  <c r="AQ5430" i="1" s="1"/>
  <c r="AR5430" i="1" s="1"/>
  <c r="AO5432" i="1"/>
  <c r="AS5430" i="1"/>
  <c r="AP5432" i="1" l="1"/>
  <c r="AQ5431" i="1" s="1"/>
  <c r="AR5431" i="1" s="1"/>
  <c r="AO5433" i="1"/>
  <c r="AS5431" i="1"/>
  <c r="AP5433" i="1" l="1"/>
  <c r="AQ5432" i="1" s="1"/>
  <c r="AR5432" i="1" s="1"/>
  <c r="AO5434" i="1"/>
  <c r="AS5432" i="1"/>
  <c r="AO5435" i="1" l="1"/>
  <c r="AP5434" i="1"/>
  <c r="AQ5433" i="1" s="1"/>
  <c r="AR5433" i="1" s="1"/>
  <c r="AS5433" i="1"/>
  <c r="AS5434" i="1" l="1"/>
  <c r="AP5435" i="1"/>
  <c r="AO5436" i="1"/>
  <c r="AP5436" i="1" l="1"/>
  <c r="AQ5435" i="1" s="1"/>
  <c r="AR5435" i="1" s="1"/>
  <c r="AO5437" i="1"/>
  <c r="AS5435" i="1"/>
  <c r="AQ5434" i="1"/>
  <c r="AR5434" i="1" s="1"/>
  <c r="AP5437" i="1" l="1"/>
  <c r="AQ5436" i="1" s="1"/>
  <c r="AR5436" i="1" s="1"/>
  <c r="AO5438" i="1"/>
  <c r="AS5436" i="1"/>
  <c r="AP5438" i="1" l="1"/>
  <c r="AQ5437" i="1" s="1"/>
  <c r="AR5437" i="1" s="1"/>
  <c r="AO5439" i="1"/>
  <c r="AS5437" i="1"/>
  <c r="AO5440" i="1" l="1"/>
  <c r="AP5439" i="1"/>
  <c r="AS5438" i="1"/>
  <c r="AS5439" i="1" l="1"/>
  <c r="AQ5438" i="1"/>
  <c r="AR5438" i="1" s="1"/>
  <c r="AP5440" i="1"/>
  <c r="AO5441" i="1"/>
  <c r="AS5440" i="1" l="1"/>
  <c r="AP5441" i="1"/>
  <c r="AO5442" i="1"/>
  <c r="AQ5439" i="1"/>
  <c r="AR5439" i="1" s="1"/>
  <c r="AP5442" i="1" l="1"/>
  <c r="AQ5441" i="1" s="1"/>
  <c r="AR5441" i="1" s="1"/>
  <c r="AO5443" i="1"/>
  <c r="AS5441" i="1"/>
  <c r="AQ5440" i="1"/>
  <c r="AR5440" i="1" s="1"/>
  <c r="AO5444" i="1" l="1"/>
  <c r="AP5443" i="1"/>
  <c r="AS5442" i="1"/>
  <c r="AS5443" i="1" l="1"/>
  <c r="AQ5442" i="1"/>
  <c r="AR5442" i="1" s="1"/>
  <c r="AP5444" i="1"/>
  <c r="AO5445" i="1"/>
  <c r="AO5446" i="1" l="1"/>
  <c r="AP5445" i="1"/>
  <c r="AS5444" i="1"/>
  <c r="AQ5443" i="1"/>
  <c r="AR5443" i="1" s="1"/>
  <c r="AS5445" i="1" l="1"/>
  <c r="AQ5444" i="1"/>
  <c r="AR5444" i="1" s="1"/>
  <c r="AP5446" i="1"/>
  <c r="AO5447" i="1"/>
  <c r="AP5447" i="1" l="1"/>
  <c r="AQ5446" i="1" s="1"/>
  <c r="AR5446" i="1" s="1"/>
  <c r="AO5448" i="1"/>
  <c r="AS5446" i="1"/>
  <c r="AQ5445" i="1"/>
  <c r="AR5445" i="1" s="1"/>
  <c r="AP5448" i="1" l="1"/>
  <c r="AQ5447" i="1" s="1"/>
  <c r="AR5447" i="1" s="1"/>
  <c r="AO5449" i="1"/>
  <c r="AS5447" i="1"/>
  <c r="AP5449" i="1" l="1"/>
  <c r="AQ5448" i="1" s="1"/>
  <c r="AR5448" i="1" s="1"/>
  <c r="AO5450" i="1"/>
  <c r="AS5448" i="1"/>
  <c r="AP5450" i="1" l="1"/>
  <c r="AQ5449" i="1" s="1"/>
  <c r="AR5449" i="1" s="1"/>
  <c r="AO5451" i="1"/>
  <c r="AS5449" i="1"/>
  <c r="AP5451" i="1" l="1"/>
  <c r="AQ5450" i="1" s="1"/>
  <c r="AR5450" i="1" s="1"/>
  <c r="AO5452" i="1"/>
  <c r="AS5450" i="1"/>
  <c r="AP5452" i="1" l="1"/>
  <c r="AQ5451" i="1" s="1"/>
  <c r="AR5451" i="1" s="1"/>
  <c r="AO5453" i="1"/>
  <c r="AS5451" i="1"/>
  <c r="AP5453" i="1" l="1"/>
  <c r="AQ5452" i="1" s="1"/>
  <c r="AR5452" i="1" s="1"/>
  <c r="AO5454" i="1"/>
  <c r="AS5452" i="1"/>
  <c r="AP5454" i="1" l="1"/>
  <c r="AQ5453" i="1" s="1"/>
  <c r="AR5453" i="1" s="1"/>
  <c r="AO5455" i="1"/>
  <c r="AS5453" i="1"/>
  <c r="AP5455" i="1" l="1"/>
  <c r="AQ5454" i="1" s="1"/>
  <c r="AR5454" i="1" s="1"/>
  <c r="AO5456" i="1"/>
  <c r="AS5454" i="1"/>
  <c r="AP5456" i="1" l="1"/>
  <c r="AQ5455" i="1" s="1"/>
  <c r="AR5455" i="1" s="1"/>
  <c r="AO5457" i="1"/>
  <c r="AS5455" i="1"/>
  <c r="AP5457" i="1" l="1"/>
  <c r="AQ5456" i="1" s="1"/>
  <c r="AR5456" i="1" s="1"/>
  <c r="AO5458" i="1"/>
  <c r="AS5456" i="1"/>
  <c r="AP5458" i="1" l="1"/>
  <c r="AQ5457" i="1" s="1"/>
  <c r="AR5457" i="1" s="1"/>
  <c r="AO5459" i="1"/>
  <c r="AS5457" i="1"/>
  <c r="AP5459" i="1" l="1"/>
  <c r="AQ5458" i="1" s="1"/>
  <c r="AR5458" i="1" s="1"/>
  <c r="AO5460" i="1"/>
  <c r="AS5458" i="1"/>
  <c r="AP5460" i="1" l="1"/>
  <c r="AQ5459" i="1" s="1"/>
  <c r="AR5459" i="1" s="1"/>
  <c r="AO5461" i="1"/>
  <c r="AS5459" i="1"/>
  <c r="AP5461" i="1" l="1"/>
  <c r="AQ5460" i="1" s="1"/>
  <c r="AR5460" i="1" s="1"/>
  <c r="AO5462" i="1"/>
  <c r="AS5460" i="1"/>
  <c r="AP5462" i="1" l="1"/>
  <c r="AQ5461" i="1" s="1"/>
  <c r="AR5461" i="1" s="1"/>
  <c r="AO5463" i="1"/>
  <c r="AS5461" i="1"/>
  <c r="AP5463" i="1" l="1"/>
  <c r="AQ5462" i="1" s="1"/>
  <c r="AR5462" i="1" s="1"/>
  <c r="AO5464" i="1"/>
  <c r="AS5462" i="1"/>
  <c r="AP5464" i="1" l="1"/>
  <c r="AQ5463" i="1" s="1"/>
  <c r="AR5463" i="1" s="1"/>
  <c r="AO5465" i="1"/>
  <c r="AS5463" i="1"/>
  <c r="AP5465" i="1" l="1"/>
  <c r="AQ5464" i="1" s="1"/>
  <c r="AR5464" i="1" s="1"/>
  <c r="AO5466" i="1"/>
  <c r="AS5464" i="1"/>
  <c r="AP5466" i="1" l="1"/>
  <c r="AQ5465" i="1" s="1"/>
  <c r="AR5465" i="1" s="1"/>
  <c r="AO5467" i="1"/>
  <c r="AS5465" i="1"/>
  <c r="AP5467" i="1" l="1"/>
  <c r="AQ5466" i="1" s="1"/>
  <c r="AR5466" i="1" s="1"/>
  <c r="AO5468" i="1"/>
  <c r="AS5466" i="1"/>
  <c r="AP5468" i="1" l="1"/>
  <c r="AQ5467" i="1" s="1"/>
  <c r="AR5467" i="1" s="1"/>
  <c r="AO5469" i="1"/>
  <c r="AS5467" i="1"/>
  <c r="AP5469" i="1" l="1"/>
  <c r="AQ5468" i="1" s="1"/>
  <c r="AR5468" i="1" s="1"/>
  <c r="AO5470" i="1"/>
  <c r="AS5468" i="1"/>
  <c r="AP5470" i="1" l="1"/>
  <c r="AQ5469" i="1" s="1"/>
  <c r="AR5469" i="1" s="1"/>
  <c r="AO5471" i="1"/>
  <c r="AS5469" i="1"/>
  <c r="AP5471" i="1" l="1"/>
  <c r="AQ5470" i="1" s="1"/>
  <c r="AR5470" i="1" s="1"/>
  <c r="AO5472" i="1"/>
  <c r="AS5470" i="1"/>
  <c r="AP5472" i="1" l="1"/>
  <c r="AQ5471" i="1" s="1"/>
  <c r="AR5471" i="1" s="1"/>
  <c r="AO5473" i="1"/>
  <c r="AS5471" i="1"/>
  <c r="AP5473" i="1" l="1"/>
  <c r="AQ5472" i="1" s="1"/>
  <c r="AR5472" i="1" s="1"/>
  <c r="AO5474" i="1"/>
  <c r="AS5472" i="1"/>
  <c r="AP5474" i="1" l="1"/>
  <c r="AQ5473" i="1" s="1"/>
  <c r="AR5473" i="1" s="1"/>
  <c r="AO5475" i="1"/>
  <c r="AS5473" i="1"/>
  <c r="AP5475" i="1" l="1"/>
  <c r="AQ5474" i="1" s="1"/>
  <c r="AR5474" i="1" s="1"/>
  <c r="AO5476" i="1"/>
  <c r="AS5474" i="1"/>
  <c r="AP5476" i="1" l="1"/>
  <c r="AQ5475" i="1" s="1"/>
  <c r="AR5475" i="1" s="1"/>
  <c r="AO5477" i="1"/>
  <c r="AS5475" i="1"/>
  <c r="AP5477" i="1" l="1"/>
  <c r="AQ5476" i="1" s="1"/>
  <c r="AR5476" i="1" s="1"/>
  <c r="AO5478" i="1"/>
  <c r="AS5476" i="1"/>
  <c r="AP5478" i="1" l="1"/>
  <c r="AQ5477" i="1" s="1"/>
  <c r="AR5477" i="1" s="1"/>
  <c r="AO5479" i="1"/>
  <c r="AS5477" i="1"/>
  <c r="AO5480" i="1" l="1"/>
  <c r="AP5479" i="1"/>
  <c r="AQ5478" i="1" s="1"/>
  <c r="AR5478" i="1" s="1"/>
  <c r="AS5478" i="1"/>
  <c r="AS5479" i="1" l="1"/>
  <c r="AP5480" i="1"/>
  <c r="AO5481" i="1"/>
  <c r="AP5481" i="1" l="1"/>
  <c r="AQ5480" i="1" s="1"/>
  <c r="AR5480" i="1" s="1"/>
  <c r="AO5482" i="1"/>
  <c r="AS5480" i="1"/>
  <c r="AQ5479" i="1"/>
  <c r="AR5479" i="1" s="1"/>
  <c r="AP5482" i="1" l="1"/>
  <c r="AQ5481" i="1" s="1"/>
  <c r="AR5481" i="1" s="1"/>
  <c r="AO5483" i="1"/>
  <c r="AS5481" i="1"/>
  <c r="AP5483" i="1" l="1"/>
  <c r="AQ5482" i="1" s="1"/>
  <c r="AR5482" i="1" s="1"/>
  <c r="AO5484" i="1"/>
  <c r="AS5482" i="1"/>
  <c r="AP5484" i="1" l="1"/>
  <c r="AQ5483" i="1" s="1"/>
  <c r="AR5483" i="1" s="1"/>
  <c r="AO5485" i="1"/>
  <c r="AS5483" i="1"/>
  <c r="AP5485" i="1" l="1"/>
  <c r="AQ5484" i="1" s="1"/>
  <c r="AR5484" i="1" s="1"/>
  <c r="AO5486" i="1"/>
  <c r="AS5484" i="1"/>
  <c r="AP5486" i="1" l="1"/>
  <c r="AQ5485" i="1" s="1"/>
  <c r="AR5485" i="1" s="1"/>
  <c r="AO5487" i="1"/>
  <c r="AS5485" i="1"/>
  <c r="AO5488" i="1" l="1"/>
  <c r="AP5487" i="1"/>
  <c r="AQ5486" i="1" s="1"/>
  <c r="AR5486" i="1" s="1"/>
  <c r="AS5486" i="1"/>
  <c r="AS5487" i="1" l="1"/>
  <c r="AO5489" i="1"/>
  <c r="AP5488" i="1"/>
  <c r="AS5488" i="1" l="1"/>
  <c r="AO5490" i="1"/>
  <c r="AP5489" i="1"/>
  <c r="AQ5487" i="1"/>
  <c r="AR5487" i="1" s="1"/>
  <c r="AS5489" i="1" l="1"/>
  <c r="AP5490" i="1"/>
  <c r="AO5491" i="1"/>
  <c r="AQ5488" i="1"/>
  <c r="AR5488" i="1" s="1"/>
  <c r="AO5492" i="1" l="1"/>
  <c r="AP5491" i="1"/>
  <c r="AQ5490" i="1" s="1"/>
  <c r="AR5490" i="1" s="1"/>
  <c r="AS5490" i="1"/>
  <c r="AQ5489" i="1"/>
  <c r="AR5489" i="1" s="1"/>
  <c r="AS5491" i="1" l="1"/>
  <c r="AP5492" i="1"/>
  <c r="AO5493" i="1"/>
  <c r="AP5493" i="1" l="1"/>
  <c r="AQ5492" i="1" s="1"/>
  <c r="AR5492" i="1" s="1"/>
  <c r="AO5494" i="1"/>
  <c r="AS5492" i="1"/>
  <c r="AQ5491" i="1"/>
  <c r="AR5491" i="1" s="1"/>
  <c r="AP5494" i="1" l="1"/>
  <c r="AQ5493" i="1" s="1"/>
  <c r="AR5493" i="1" s="1"/>
  <c r="AO5495" i="1"/>
  <c r="AS5493" i="1"/>
  <c r="AP5495" i="1" l="1"/>
  <c r="AQ5494" i="1" s="1"/>
  <c r="AR5494" i="1" s="1"/>
  <c r="AO5496" i="1"/>
  <c r="AS5494" i="1"/>
  <c r="AP5496" i="1" l="1"/>
  <c r="AQ5495" i="1" s="1"/>
  <c r="AR5495" i="1" s="1"/>
  <c r="AO5497" i="1"/>
  <c r="AS5495" i="1"/>
  <c r="AP5497" i="1" l="1"/>
  <c r="AQ5496" i="1" s="1"/>
  <c r="AR5496" i="1" s="1"/>
  <c r="AO5498" i="1"/>
  <c r="AS5496" i="1"/>
  <c r="AP5498" i="1" l="1"/>
  <c r="AQ5497" i="1" s="1"/>
  <c r="AR5497" i="1" s="1"/>
  <c r="AO5499" i="1"/>
  <c r="AS5497" i="1"/>
  <c r="AP5499" i="1" l="1"/>
  <c r="AQ5498" i="1" s="1"/>
  <c r="AR5498" i="1" s="1"/>
  <c r="AO5500" i="1"/>
  <c r="AS5498" i="1"/>
  <c r="AP5500" i="1" l="1"/>
  <c r="AQ5499" i="1" s="1"/>
  <c r="AR5499" i="1" s="1"/>
  <c r="AO5501" i="1"/>
  <c r="AS5499" i="1"/>
  <c r="AP5501" i="1" l="1"/>
  <c r="AQ5500" i="1" s="1"/>
  <c r="AR5500" i="1" s="1"/>
  <c r="AO5502" i="1"/>
  <c r="AS5500" i="1"/>
  <c r="AP5502" i="1" l="1"/>
  <c r="AQ5501" i="1" s="1"/>
  <c r="AR5501" i="1" s="1"/>
  <c r="AO5503" i="1"/>
  <c r="AS5501" i="1"/>
  <c r="AP5503" i="1" l="1"/>
  <c r="AQ5502" i="1" s="1"/>
  <c r="AR5502" i="1" s="1"/>
  <c r="AO5504" i="1"/>
  <c r="AS5502" i="1"/>
  <c r="AP5504" i="1" l="1"/>
  <c r="AQ5503" i="1" s="1"/>
  <c r="AR5503" i="1" s="1"/>
  <c r="AO5505" i="1"/>
  <c r="AS5503" i="1"/>
  <c r="AO5506" i="1" l="1"/>
  <c r="AP5505" i="1"/>
  <c r="AQ5504" i="1" s="1"/>
  <c r="AR5504" i="1" s="1"/>
  <c r="AS5504" i="1"/>
  <c r="AS5505" i="1" l="1"/>
  <c r="AP5506" i="1"/>
  <c r="AO5507" i="1"/>
  <c r="AP5507" i="1" l="1"/>
  <c r="AQ5506" i="1" s="1"/>
  <c r="AR5506" i="1" s="1"/>
  <c r="AO5508" i="1"/>
  <c r="AS5506" i="1"/>
  <c r="AQ5505" i="1"/>
  <c r="AR5505" i="1" s="1"/>
  <c r="AP5508" i="1" l="1"/>
  <c r="AQ5507" i="1" s="1"/>
  <c r="AR5507" i="1" s="1"/>
  <c r="AO5509" i="1"/>
  <c r="AS5507" i="1"/>
  <c r="AP5509" i="1" l="1"/>
  <c r="AQ5508" i="1" s="1"/>
  <c r="AR5508" i="1" s="1"/>
  <c r="AO5510" i="1"/>
  <c r="AS5508" i="1"/>
  <c r="AP5510" i="1" l="1"/>
  <c r="AQ5509" i="1" s="1"/>
  <c r="AR5509" i="1" s="1"/>
  <c r="AO5511" i="1"/>
  <c r="AS5509" i="1"/>
  <c r="AP5511" i="1" l="1"/>
  <c r="AQ5510" i="1" s="1"/>
  <c r="AR5510" i="1" s="1"/>
  <c r="AO5512" i="1"/>
  <c r="AS5510" i="1"/>
  <c r="AP5512" i="1" l="1"/>
  <c r="AQ5511" i="1" s="1"/>
  <c r="AR5511" i="1" s="1"/>
  <c r="AO5513" i="1"/>
  <c r="AS5511" i="1"/>
  <c r="AP5513" i="1" l="1"/>
  <c r="AQ5512" i="1" s="1"/>
  <c r="AR5512" i="1" s="1"/>
  <c r="AO5514" i="1"/>
  <c r="AS5512" i="1"/>
  <c r="AP5514" i="1" l="1"/>
  <c r="AQ5513" i="1" s="1"/>
  <c r="AR5513" i="1" s="1"/>
  <c r="AO5515" i="1"/>
  <c r="AS5513" i="1"/>
  <c r="AP5515" i="1" l="1"/>
  <c r="AQ5514" i="1" s="1"/>
  <c r="AR5514" i="1" s="1"/>
  <c r="AO5516" i="1"/>
  <c r="AS5514" i="1"/>
  <c r="AP5516" i="1" l="1"/>
  <c r="AQ5515" i="1" s="1"/>
  <c r="AR5515" i="1" s="1"/>
  <c r="AO5517" i="1"/>
  <c r="AS5515" i="1"/>
  <c r="AP5517" i="1" l="1"/>
  <c r="AQ5516" i="1" s="1"/>
  <c r="AR5516" i="1" s="1"/>
  <c r="AO5518" i="1"/>
  <c r="AS5516" i="1"/>
  <c r="AP5518" i="1" l="1"/>
  <c r="AQ5517" i="1" s="1"/>
  <c r="AR5517" i="1" s="1"/>
  <c r="AO5519" i="1"/>
  <c r="AS5517" i="1"/>
  <c r="AP5519" i="1" l="1"/>
  <c r="AQ5518" i="1" s="1"/>
  <c r="AR5518" i="1" s="1"/>
  <c r="AO5520" i="1"/>
  <c r="AS5518" i="1"/>
  <c r="AO5521" i="1" l="1"/>
  <c r="AP5520" i="1"/>
  <c r="AQ5519" i="1" s="1"/>
  <c r="AR5519" i="1" s="1"/>
  <c r="AS5519" i="1"/>
  <c r="AS5520" i="1" l="1"/>
  <c r="AP5521" i="1"/>
  <c r="AO5522" i="1"/>
  <c r="AP5522" i="1" l="1"/>
  <c r="AQ5521" i="1" s="1"/>
  <c r="AR5521" i="1" s="1"/>
  <c r="AO5523" i="1"/>
  <c r="AS5521" i="1"/>
  <c r="AQ5520" i="1"/>
  <c r="AR5520" i="1" s="1"/>
  <c r="AP5523" i="1" l="1"/>
  <c r="AQ5522" i="1" s="1"/>
  <c r="AR5522" i="1" s="1"/>
  <c r="AO5524" i="1"/>
  <c r="AS5522" i="1"/>
  <c r="AP5524" i="1" l="1"/>
  <c r="AQ5523" i="1" s="1"/>
  <c r="AR5523" i="1" s="1"/>
  <c r="AO5525" i="1"/>
  <c r="AS5523" i="1"/>
  <c r="AP5525" i="1" l="1"/>
  <c r="AQ5524" i="1" s="1"/>
  <c r="AR5524" i="1" s="1"/>
  <c r="AO5526" i="1"/>
  <c r="AS5524" i="1"/>
  <c r="AP5526" i="1" l="1"/>
  <c r="AQ5525" i="1" s="1"/>
  <c r="AR5525" i="1" s="1"/>
  <c r="AO5527" i="1"/>
  <c r="AS5525" i="1"/>
  <c r="AP5527" i="1" l="1"/>
  <c r="AQ5526" i="1" s="1"/>
  <c r="AR5526" i="1" s="1"/>
  <c r="AO5528" i="1"/>
  <c r="AS5526" i="1"/>
  <c r="AP5528" i="1" l="1"/>
  <c r="AQ5527" i="1" s="1"/>
  <c r="AR5527" i="1" s="1"/>
  <c r="AO5529" i="1"/>
  <c r="AS5527" i="1"/>
  <c r="AP5529" i="1" l="1"/>
  <c r="AQ5528" i="1" s="1"/>
  <c r="AR5528" i="1" s="1"/>
  <c r="AO5530" i="1"/>
  <c r="AS5528" i="1"/>
  <c r="AP5530" i="1" l="1"/>
  <c r="AQ5529" i="1" s="1"/>
  <c r="AR5529" i="1" s="1"/>
  <c r="AO5531" i="1"/>
  <c r="AS5529" i="1"/>
  <c r="AO5532" i="1" l="1"/>
  <c r="AP5531" i="1"/>
  <c r="AQ5530" i="1" s="1"/>
  <c r="AR5530" i="1" s="1"/>
  <c r="AS5530" i="1"/>
  <c r="AS5531" i="1" l="1"/>
  <c r="AP5532" i="1"/>
  <c r="AO5533" i="1"/>
  <c r="AP5533" i="1" l="1"/>
  <c r="AQ5532" i="1" s="1"/>
  <c r="AR5532" i="1" s="1"/>
  <c r="AO5534" i="1"/>
  <c r="AS5532" i="1"/>
  <c r="AQ5531" i="1"/>
  <c r="AR5531" i="1" s="1"/>
  <c r="AP5534" i="1" l="1"/>
  <c r="AQ5533" i="1" s="1"/>
  <c r="AR5533" i="1" s="1"/>
  <c r="AO5535" i="1"/>
  <c r="AS5533" i="1"/>
  <c r="AP5535" i="1" l="1"/>
  <c r="AQ5534" i="1" s="1"/>
  <c r="AR5534" i="1" s="1"/>
  <c r="AO5536" i="1"/>
  <c r="AS5534" i="1"/>
  <c r="AP5536" i="1" l="1"/>
  <c r="AQ5535" i="1" s="1"/>
  <c r="AR5535" i="1" s="1"/>
  <c r="AO5537" i="1"/>
  <c r="AS5535" i="1"/>
  <c r="AP5537" i="1" l="1"/>
  <c r="AQ5536" i="1" s="1"/>
  <c r="AR5536" i="1" s="1"/>
  <c r="AO5538" i="1"/>
  <c r="AS5536" i="1"/>
  <c r="AP5538" i="1" l="1"/>
  <c r="AQ5537" i="1" s="1"/>
  <c r="AR5537" i="1" s="1"/>
  <c r="AO5539" i="1"/>
  <c r="AS5537" i="1"/>
  <c r="AP5539" i="1" l="1"/>
  <c r="AQ5538" i="1" s="1"/>
  <c r="AR5538" i="1" s="1"/>
  <c r="AO5540" i="1"/>
  <c r="AS5538" i="1"/>
  <c r="AP5540" i="1" l="1"/>
  <c r="AQ5539" i="1" s="1"/>
  <c r="AR5539" i="1" s="1"/>
  <c r="AO5541" i="1"/>
  <c r="AS5539" i="1"/>
  <c r="AO5542" i="1" l="1"/>
  <c r="AP5541" i="1"/>
  <c r="AQ5540" i="1" s="1"/>
  <c r="AR5540" i="1" s="1"/>
  <c r="AS5540" i="1"/>
  <c r="AS5541" i="1" l="1"/>
  <c r="AO5543" i="1"/>
  <c r="AP5542" i="1"/>
  <c r="AS5542" i="1" l="1"/>
  <c r="AP5543" i="1"/>
  <c r="AO5544" i="1"/>
  <c r="AQ5541" i="1"/>
  <c r="AR5541" i="1" s="1"/>
  <c r="AP5544" i="1" l="1"/>
  <c r="AQ5543" i="1" s="1"/>
  <c r="AR5543" i="1" s="1"/>
  <c r="AO5545" i="1"/>
  <c r="AS5543" i="1"/>
  <c r="AQ5542" i="1"/>
  <c r="AR5542" i="1" s="1"/>
  <c r="AP5545" i="1" l="1"/>
  <c r="AQ5544" i="1" s="1"/>
  <c r="AR5544" i="1" s="1"/>
  <c r="AO5546" i="1"/>
  <c r="AS5544" i="1"/>
  <c r="AP5546" i="1" l="1"/>
  <c r="AQ5545" i="1" s="1"/>
  <c r="AR5545" i="1" s="1"/>
  <c r="AO5547" i="1"/>
  <c r="AS5545" i="1"/>
  <c r="AP5547" i="1" l="1"/>
  <c r="AQ5546" i="1" s="1"/>
  <c r="AR5546" i="1" s="1"/>
  <c r="AO5548" i="1"/>
  <c r="AS5546" i="1"/>
  <c r="AP5548" i="1" l="1"/>
  <c r="AQ5547" i="1" s="1"/>
  <c r="AR5547" i="1" s="1"/>
  <c r="AO5549" i="1"/>
  <c r="AS5547" i="1"/>
  <c r="AP5549" i="1" l="1"/>
  <c r="AQ5548" i="1" s="1"/>
  <c r="AR5548" i="1" s="1"/>
  <c r="AO5550" i="1"/>
  <c r="AS5548" i="1"/>
  <c r="AP5550" i="1" l="1"/>
  <c r="AQ5549" i="1" s="1"/>
  <c r="AR5549" i="1" s="1"/>
  <c r="AO5551" i="1"/>
  <c r="AS5549" i="1"/>
  <c r="AP5551" i="1" l="1"/>
  <c r="AQ5550" i="1" s="1"/>
  <c r="AR5550" i="1" s="1"/>
  <c r="AO5552" i="1"/>
  <c r="AS5550" i="1"/>
  <c r="AP5552" i="1" l="1"/>
  <c r="AQ5551" i="1" s="1"/>
  <c r="AR5551" i="1" s="1"/>
  <c r="AO5553" i="1"/>
  <c r="AS5551" i="1"/>
  <c r="AP5553" i="1" l="1"/>
  <c r="AQ5552" i="1" s="1"/>
  <c r="AR5552" i="1" s="1"/>
  <c r="AO5554" i="1"/>
  <c r="AS5552" i="1"/>
  <c r="AP5554" i="1" l="1"/>
  <c r="AQ5553" i="1" s="1"/>
  <c r="AR5553" i="1" s="1"/>
  <c r="AO5555" i="1"/>
  <c r="AS5553" i="1"/>
  <c r="AP5555" i="1" l="1"/>
  <c r="AQ5554" i="1" s="1"/>
  <c r="AR5554" i="1" s="1"/>
  <c r="AO5556" i="1"/>
  <c r="AS5554" i="1"/>
  <c r="AP5556" i="1" l="1"/>
  <c r="AQ5555" i="1" s="1"/>
  <c r="AR5555" i="1" s="1"/>
  <c r="AO5557" i="1"/>
  <c r="AS5555" i="1"/>
  <c r="AP5557" i="1" l="1"/>
  <c r="AQ5556" i="1" s="1"/>
  <c r="AR5556" i="1" s="1"/>
  <c r="AO5558" i="1"/>
  <c r="AS5556" i="1"/>
  <c r="AP5558" i="1" l="1"/>
  <c r="AQ5557" i="1" s="1"/>
  <c r="AR5557" i="1" s="1"/>
  <c r="AO5559" i="1"/>
  <c r="AS5557" i="1"/>
  <c r="AP5559" i="1" l="1"/>
  <c r="AQ5558" i="1" s="1"/>
  <c r="AR5558" i="1" s="1"/>
  <c r="AO5560" i="1"/>
  <c r="AS5558" i="1"/>
  <c r="AP5560" i="1" l="1"/>
  <c r="AQ5559" i="1" s="1"/>
  <c r="AR5559" i="1" s="1"/>
  <c r="AO5561" i="1"/>
  <c r="AS5559" i="1"/>
  <c r="AP5561" i="1" l="1"/>
  <c r="AQ5560" i="1" s="1"/>
  <c r="AR5560" i="1" s="1"/>
  <c r="AO5562" i="1"/>
  <c r="AS5560" i="1"/>
  <c r="AP5562" i="1" l="1"/>
  <c r="AQ5561" i="1" s="1"/>
  <c r="AR5561" i="1" s="1"/>
  <c r="AO5563" i="1"/>
  <c r="AS5561" i="1"/>
  <c r="AP5563" i="1" l="1"/>
  <c r="AQ5562" i="1" s="1"/>
  <c r="AR5562" i="1" s="1"/>
  <c r="AO5564" i="1"/>
  <c r="AS5562" i="1"/>
  <c r="AP5564" i="1" l="1"/>
  <c r="AQ5563" i="1" s="1"/>
  <c r="AR5563" i="1" s="1"/>
  <c r="AO5565" i="1"/>
  <c r="AS5563" i="1"/>
  <c r="AP5565" i="1" l="1"/>
  <c r="AQ5564" i="1" s="1"/>
  <c r="AR5564" i="1" s="1"/>
  <c r="AO5566" i="1"/>
  <c r="AS5564" i="1"/>
  <c r="AP5566" i="1" l="1"/>
  <c r="AQ5565" i="1" s="1"/>
  <c r="AR5565" i="1" s="1"/>
  <c r="AO5567" i="1"/>
  <c r="AS5565" i="1"/>
  <c r="AP5567" i="1" l="1"/>
  <c r="AQ5566" i="1" s="1"/>
  <c r="AR5566" i="1" s="1"/>
  <c r="AO5568" i="1"/>
  <c r="AS5566" i="1"/>
  <c r="AP5568" i="1" l="1"/>
  <c r="AQ5567" i="1" s="1"/>
  <c r="AR5567" i="1" s="1"/>
  <c r="AO5569" i="1"/>
  <c r="AS5567" i="1"/>
  <c r="AP5569" i="1" l="1"/>
  <c r="AQ5568" i="1" s="1"/>
  <c r="AR5568" i="1" s="1"/>
  <c r="AO5570" i="1"/>
  <c r="AS5568" i="1"/>
  <c r="AP5570" i="1" l="1"/>
  <c r="AQ5569" i="1" s="1"/>
  <c r="AR5569" i="1" s="1"/>
  <c r="AO5571" i="1"/>
  <c r="AS5569" i="1"/>
  <c r="AO5572" i="1" l="1"/>
  <c r="AP5571" i="1"/>
  <c r="AQ5570" i="1" s="1"/>
  <c r="AR5570" i="1" s="1"/>
  <c r="AS5570" i="1"/>
  <c r="AS5571" i="1" l="1"/>
  <c r="AP5572" i="1"/>
  <c r="AO5573" i="1"/>
  <c r="AP5573" i="1" l="1"/>
  <c r="AQ5572" i="1" s="1"/>
  <c r="AR5572" i="1" s="1"/>
  <c r="AO5574" i="1"/>
  <c r="AS5572" i="1"/>
  <c r="AQ5571" i="1"/>
  <c r="AR5571" i="1" s="1"/>
  <c r="AP5574" i="1" l="1"/>
  <c r="AQ5573" i="1" s="1"/>
  <c r="AR5573" i="1" s="1"/>
  <c r="AO5575" i="1"/>
  <c r="AS5573" i="1"/>
  <c r="AP5575" i="1" l="1"/>
  <c r="AQ5574" i="1" s="1"/>
  <c r="AR5574" i="1" s="1"/>
  <c r="AO5576" i="1"/>
  <c r="AS5574" i="1"/>
  <c r="AP5576" i="1" l="1"/>
  <c r="AQ5575" i="1" s="1"/>
  <c r="AR5575" i="1" s="1"/>
  <c r="AO5577" i="1"/>
  <c r="AS5575" i="1"/>
  <c r="AP5577" i="1" l="1"/>
  <c r="AQ5576" i="1" s="1"/>
  <c r="AR5576" i="1" s="1"/>
  <c r="AO5578" i="1"/>
  <c r="AS5576" i="1"/>
  <c r="AP5578" i="1" l="1"/>
  <c r="AQ5577" i="1" s="1"/>
  <c r="AR5577" i="1" s="1"/>
  <c r="AO5579" i="1"/>
  <c r="AS5577" i="1"/>
  <c r="AP5579" i="1" l="1"/>
  <c r="AQ5578" i="1" s="1"/>
  <c r="AR5578" i="1" s="1"/>
  <c r="AO5580" i="1"/>
  <c r="AS5578" i="1"/>
  <c r="AO5581" i="1" l="1"/>
  <c r="AP5580" i="1"/>
  <c r="AQ5579" i="1" s="1"/>
  <c r="AR5579" i="1" s="1"/>
  <c r="AS5579" i="1"/>
  <c r="AS5580" i="1" l="1"/>
  <c r="AP5581" i="1"/>
  <c r="AO5582" i="1"/>
  <c r="AP5582" i="1" l="1"/>
  <c r="AQ5581" i="1" s="1"/>
  <c r="AR5581" i="1" s="1"/>
  <c r="AO5583" i="1"/>
  <c r="AS5581" i="1"/>
  <c r="AQ5580" i="1"/>
  <c r="AR5580" i="1" s="1"/>
  <c r="AP5583" i="1" l="1"/>
  <c r="AQ5582" i="1" s="1"/>
  <c r="AR5582" i="1" s="1"/>
  <c r="AO5584" i="1"/>
  <c r="AS5582" i="1"/>
  <c r="AO5585" i="1" l="1"/>
  <c r="AP5584" i="1"/>
  <c r="AQ5583" i="1" s="1"/>
  <c r="AR5583" i="1" s="1"/>
  <c r="AS5583" i="1"/>
  <c r="AS5584" i="1" l="1"/>
  <c r="AP5585" i="1"/>
  <c r="AO5586" i="1"/>
  <c r="AP5586" i="1" l="1"/>
  <c r="AQ5585" i="1" s="1"/>
  <c r="AR5585" i="1" s="1"/>
  <c r="AO5587" i="1"/>
  <c r="AS5585" i="1"/>
  <c r="AQ5584" i="1"/>
  <c r="AR5584" i="1" s="1"/>
  <c r="AP5587" i="1" l="1"/>
  <c r="AQ5586" i="1" s="1"/>
  <c r="AR5586" i="1" s="1"/>
  <c r="AO5588" i="1"/>
  <c r="AS5586" i="1"/>
  <c r="AP5588" i="1" l="1"/>
  <c r="AQ5587" i="1" s="1"/>
  <c r="AR5587" i="1" s="1"/>
  <c r="AO5589" i="1"/>
  <c r="AS5587" i="1"/>
  <c r="AO5590" i="1" l="1"/>
  <c r="AP5589" i="1"/>
  <c r="AQ5588" i="1" s="1"/>
  <c r="AR5588" i="1" s="1"/>
  <c r="AS5588" i="1"/>
  <c r="AS5589" i="1" l="1"/>
  <c r="AP5590" i="1"/>
  <c r="AO5591" i="1"/>
  <c r="AP5591" i="1" l="1"/>
  <c r="AQ5590" i="1" s="1"/>
  <c r="AR5590" i="1" s="1"/>
  <c r="AO5592" i="1"/>
  <c r="AS5590" i="1"/>
  <c r="AQ5589" i="1"/>
  <c r="AR5589" i="1" s="1"/>
  <c r="AP5592" i="1" l="1"/>
  <c r="AQ5591" i="1" s="1"/>
  <c r="AR5591" i="1" s="1"/>
  <c r="AO5593" i="1"/>
  <c r="AS5591" i="1"/>
  <c r="AP5593" i="1" l="1"/>
  <c r="AQ5592" i="1" s="1"/>
  <c r="AR5592" i="1" s="1"/>
  <c r="AO5594" i="1"/>
  <c r="AS5592" i="1"/>
  <c r="AP5594" i="1" l="1"/>
  <c r="AQ5593" i="1" s="1"/>
  <c r="AR5593" i="1" s="1"/>
  <c r="AO5595" i="1"/>
  <c r="AS5593" i="1"/>
  <c r="AP5595" i="1" l="1"/>
  <c r="AQ5594" i="1" s="1"/>
  <c r="AR5594" i="1" s="1"/>
  <c r="AO5596" i="1"/>
  <c r="AS5594" i="1"/>
  <c r="AP5596" i="1" l="1"/>
  <c r="AQ5595" i="1" s="1"/>
  <c r="AR5595" i="1" s="1"/>
  <c r="AO5597" i="1"/>
  <c r="AS5595" i="1"/>
  <c r="AP5597" i="1" l="1"/>
  <c r="AQ5596" i="1" s="1"/>
  <c r="AR5596" i="1" s="1"/>
  <c r="AO5598" i="1"/>
  <c r="AS5596" i="1"/>
  <c r="AP5598" i="1" l="1"/>
  <c r="AQ5597" i="1" s="1"/>
  <c r="AR5597" i="1" s="1"/>
  <c r="AO5599" i="1"/>
  <c r="AS5597" i="1"/>
  <c r="AP5599" i="1" l="1"/>
  <c r="AQ5598" i="1" s="1"/>
  <c r="AR5598" i="1" s="1"/>
  <c r="AO5600" i="1"/>
  <c r="AS5598" i="1"/>
  <c r="AP5600" i="1" l="1"/>
  <c r="AQ5599" i="1" s="1"/>
  <c r="AR5599" i="1" s="1"/>
  <c r="AO5601" i="1"/>
  <c r="AS5599" i="1"/>
  <c r="AO5602" i="1" l="1"/>
  <c r="AP5601" i="1"/>
  <c r="AQ5600" i="1" s="1"/>
  <c r="AR5600" i="1" s="1"/>
  <c r="AS5600" i="1"/>
  <c r="AS5601" i="1" l="1"/>
  <c r="AP5602" i="1"/>
  <c r="AO5603" i="1"/>
  <c r="AO5604" i="1" l="1"/>
  <c r="AP5603" i="1"/>
  <c r="AQ5602" i="1" s="1"/>
  <c r="AR5602" i="1" s="1"/>
  <c r="AS5602" i="1"/>
  <c r="AQ5601" i="1"/>
  <c r="AR5601" i="1" s="1"/>
  <c r="AS5603" i="1" l="1"/>
  <c r="AP5604" i="1"/>
  <c r="AO5605" i="1"/>
  <c r="AP5605" i="1" l="1"/>
  <c r="AQ5604" i="1" s="1"/>
  <c r="AR5604" i="1" s="1"/>
  <c r="AO5606" i="1"/>
  <c r="AS5604" i="1"/>
  <c r="AQ5603" i="1"/>
  <c r="AR5603" i="1" s="1"/>
  <c r="AP5606" i="1" l="1"/>
  <c r="AQ5605" i="1" s="1"/>
  <c r="AR5605" i="1" s="1"/>
  <c r="AO5607" i="1"/>
  <c r="AS5605" i="1"/>
  <c r="AP5607" i="1" l="1"/>
  <c r="AQ5606" i="1" s="1"/>
  <c r="AR5606" i="1" s="1"/>
  <c r="AO5608" i="1"/>
  <c r="AS5606" i="1"/>
  <c r="AP5608" i="1" l="1"/>
  <c r="AQ5607" i="1" s="1"/>
  <c r="AR5607" i="1" s="1"/>
  <c r="AO5609" i="1"/>
  <c r="AS5607" i="1"/>
  <c r="AP5609" i="1" l="1"/>
  <c r="AQ5608" i="1" s="1"/>
  <c r="AR5608" i="1" s="1"/>
  <c r="AO5610" i="1"/>
  <c r="AS5608" i="1"/>
  <c r="AP5610" i="1" l="1"/>
  <c r="AQ5609" i="1" s="1"/>
  <c r="AR5609" i="1" s="1"/>
  <c r="AO5611" i="1"/>
  <c r="AS5609" i="1"/>
  <c r="AP5611" i="1" l="1"/>
  <c r="AQ5610" i="1" s="1"/>
  <c r="AR5610" i="1" s="1"/>
  <c r="AO5612" i="1"/>
  <c r="AS5610" i="1"/>
  <c r="AP5612" i="1" l="1"/>
  <c r="AQ5611" i="1" s="1"/>
  <c r="AR5611" i="1" s="1"/>
  <c r="AO5613" i="1"/>
  <c r="AS5611" i="1"/>
  <c r="AP5613" i="1" l="1"/>
  <c r="AQ5612" i="1" s="1"/>
  <c r="AR5612" i="1" s="1"/>
  <c r="AO5614" i="1"/>
  <c r="AS5612" i="1"/>
  <c r="AP5614" i="1" l="1"/>
  <c r="AQ5613" i="1" s="1"/>
  <c r="AR5613" i="1" s="1"/>
  <c r="AO5615" i="1"/>
  <c r="AS5613" i="1"/>
  <c r="AP5615" i="1" l="1"/>
  <c r="AQ5614" i="1" s="1"/>
  <c r="AR5614" i="1" s="1"/>
  <c r="AO5616" i="1"/>
  <c r="AS5614" i="1"/>
  <c r="AP5616" i="1" l="1"/>
  <c r="AQ5615" i="1" s="1"/>
  <c r="AR5615" i="1" s="1"/>
  <c r="AO5617" i="1"/>
  <c r="AS5615" i="1"/>
  <c r="AP5617" i="1" l="1"/>
  <c r="AQ5616" i="1" s="1"/>
  <c r="AR5616" i="1" s="1"/>
  <c r="AO5618" i="1"/>
  <c r="AS5616" i="1"/>
  <c r="AP5618" i="1" l="1"/>
  <c r="AQ5617" i="1" s="1"/>
  <c r="AR5617" i="1" s="1"/>
  <c r="AO5619" i="1"/>
  <c r="AS5617" i="1"/>
  <c r="AO5620" i="1" l="1"/>
  <c r="AP5619" i="1"/>
  <c r="AQ5618" i="1" s="1"/>
  <c r="AR5618" i="1" s="1"/>
  <c r="AS5618" i="1"/>
  <c r="AS5619" i="1" l="1"/>
  <c r="AP5620" i="1"/>
  <c r="AO5621" i="1"/>
  <c r="AP5621" i="1" l="1"/>
  <c r="AQ5620" i="1" s="1"/>
  <c r="AR5620" i="1" s="1"/>
  <c r="AO5622" i="1"/>
  <c r="AS5620" i="1"/>
  <c r="AQ5619" i="1"/>
  <c r="AR5619" i="1" s="1"/>
  <c r="AO5623" i="1" l="1"/>
  <c r="AP5622" i="1"/>
  <c r="AQ5621" i="1" s="1"/>
  <c r="AR5621" i="1" s="1"/>
  <c r="AS5621" i="1"/>
  <c r="AS5622" i="1" l="1"/>
  <c r="AP5623" i="1"/>
  <c r="AO5624" i="1"/>
  <c r="AO5625" i="1" l="1"/>
  <c r="AP5624" i="1"/>
  <c r="AQ5623" i="1" s="1"/>
  <c r="AR5623" i="1" s="1"/>
  <c r="AS5623" i="1"/>
  <c r="AQ5622" i="1"/>
  <c r="AR5622" i="1" s="1"/>
  <c r="AS5624" i="1" l="1"/>
  <c r="AP5625" i="1"/>
  <c r="AO5626" i="1"/>
  <c r="AP5626" i="1" l="1"/>
  <c r="AQ5625" i="1" s="1"/>
  <c r="AR5625" i="1" s="1"/>
  <c r="AO5627" i="1"/>
  <c r="AS5625" i="1"/>
  <c r="AQ5624" i="1"/>
  <c r="AR5624" i="1" s="1"/>
  <c r="AP5627" i="1" l="1"/>
  <c r="AQ5626" i="1" s="1"/>
  <c r="AR5626" i="1" s="1"/>
  <c r="AO5628" i="1"/>
  <c r="AS5626" i="1"/>
  <c r="AP5628" i="1" l="1"/>
  <c r="AQ5627" i="1" s="1"/>
  <c r="AO5629" i="1"/>
  <c r="AS5627" i="1"/>
  <c r="AR5627" i="1"/>
  <c r="AP5629" i="1" l="1"/>
  <c r="AQ5628" i="1" s="1"/>
  <c r="AR5628" i="1" s="1"/>
  <c r="AO5630" i="1"/>
  <c r="AS5628" i="1"/>
  <c r="AP5630" i="1" l="1"/>
  <c r="AQ5629" i="1" s="1"/>
  <c r="AR5629" i="1" s="1"/>
  <c r="AO5631" i="1"/>
  <c r="AS5629" i="1"/>
  <c r="AP5631" i="1" l="1"/>
  <c r="AQ5630" i="1" s="1"/>
  <c r="AR5630" i="1" s="1"/>
  <c r="AO5632" i="1"/>
  <c r="AS5630" i="1"/>
  <c r="AP5632" i="1" l="1"/>
  <c r="AQ5631" i="1" s="1"/>
  <c r="AR5631" i="1" s="1"/>
  <c r="AO5633" i="1"/>
  <c r="AS5631" i="1"/>
  <c r="AP5633" i="1" l="1"/>
  <c r="AQ5632" i="1" s="1"/>
  <c r="AR5632" i="1" s="1"/>
  <c r="AO5634" i="1"/>
  <c r="AS5632" i="1"/>
  <c r="AP5634" i="1" l="1"/>
  <c r="AQ5633" i="1" s="1"/>
  <c r="AR5633" i="1" s="1"/>
  <c r="AO5635" i="1"/>
  <c r="AS5633" i="1"/>
  <c r="AP5635" i="1" l="1"/>
  <c r="AQ5634" i="1" s="1"/>
  <c r="AO5636" i="1"/>
  <c r="AS5634" i="1"/>
  <c r="AR5634" i="1"/>
  <c r="AP5636" i="1" l="1"/>
  <c r="AQ5635" i="1" s="1"/>
  <c r="AR5635" i="1" s="1"/>
  <c r="AO5637" i="1"/>
  <c r="AS5635" i="1"/>
  <c r="AP5637" i="1" l="1"/>
  <c r="AQ5636" i="1" s="1"/>
  <c r="AR5636" i="1" s="1"/>
  <c r="AO5638" i="1"/>
  <c r="AS5636" i="1"/>
  <c r="AP5638" i="1" l="1"/>
  <c r="AQ5637" i="1" s="1"/>
  <c r="AR5637" i="1" s="1"/>
  <c r="AO5639" i="1"/>
  <c r="AS5637" i="1"/>
  <c r="AP5639" i="1" l="1"/>
  <c r="AQ5638" i="1" s="1"/>
  <c r="AR5638" i="1" s="1"/>
  <c r="AO5640" i="1"/>
  <c r="AS5638" i="1"/>
  <c r="AP5640" i="1" l="1"/>
  <c r="AQ5639" i="1" s="1"/>
  <c r="AR5639" i="1" s="1"/>
  <c r="AO5641" i="1"/>
  <c r="AS5639" i="1"/>
  <c r="AP5641" i="1" l="1"/>
  <c r="AQ5640" i="1" s="1"/>
  <c r="AR5640" i="1" s="1"/>
  <c r="AO5642" i="1"/>
  <c r="AS5640" i="1"/>
  <c r="AP5642" i="1" l="1"/>
  <c r="AQ5641" i="1" s="1"/>
  <c r="AR5641" i="1" s="1"/>
  <c r="AO5643" i="1"/>
  <c r="AS5641" i="1"/>
  <c r="AP5643" i="1" l="1"/>
  <c r="AQ5642" i="1" s="1"/>
  <c r="AR5642" i="1" s="1"/>
  <c r="AO5644" i="1"/>
  <c r="AS5642" i="1"/>
  <c r="AP5644" i="1" l="1"/>
  <c r="AQ5643" i="1" s="1"/>
  <c r="AR5643" i="1" s="1"/>
  <c r="AO5645" i="1"/>
  <c r="AS5643" i="1"/>
  <c r="AP5645" i="1" l="1"/>
  <c r="AQ5644" i="1" s="1"/>
  <c r="AR5644" i="1" s="1"/>
  <c r="AO5646" i="1"/>
  <c r="AS5644" i="1"/>
  <c r="AP5646" i="1" l="1"/>
  <c r="AQ5645" i="1" s="1"/>
  <c r="AR5645" i="1" s="1"/>
  <c r="AO5647" i="1"/>
  <c r="AS5645" i="1"/>
  <c r="AP5647" i="1" l="1"/>
  <c r="AQ5646" i="1" s="1"/>
  <c r="AR5646" i="1" s="1"/>
  <c r="AO5648" i="1"/>
  <c r="AS5646" i="1"/>
  <c r="AP5648" i="1" l="1"/>
  <c r="AQ5647" i="1" s="1"/>
  <c r="AR5647" i="1" s="1"/>
  <c r="AO5649" i="1"/>
  <c r="AS5647" i="1"/>
  <c r="AP5649" i="1" l="1"/>
  <c r="AQ5648" i="1" s="1"/>
  <c r="AR5648" i="1" s="1"/>
  <c r="AO5650" i="1"/>
  <c r="AS5648" i="1"/>
  <c r="AO5651" i="1" l="1"/>
  <c r="AP5650" i="1"/>
  <c r="AQ5649" i="1" s="1"/>
  <c r="AR5649" i="1" s="1"/>
  <c r="AS5649" i="1"/>
  <c r="AS5650" i="1" l="1"/>
  <c r="AO5652" i="1"/>
  <c r="AP5651" i="1"/>
  <c r="AS5651" i="1" l="1"/>
  <c r="AP5652" i="1"/>
  <c r="AO5653" i="1"/>
  <c r="AQ5650" i="1"/>
  <c r="AR5650" i="1" s="1"/>
  <c r="AO5654" i="1" l="1"/>
  <c r="AP5653" i="1"/>
  <c r="AQ5652" i="1" s="1"/>
  <c r="AR5652" i="1" s="1"/>
  <c r="AS5652" i="1"/>
  <c r="AQ5651" i="1"/>
  <c r="AR5651" i="1" s="1"/>
  <c r="AS5653" i="1" l="1"/>
  <c r="AP5654" i="1"/>
  <c r="AO5655" i="1"/>
  <c r="AP5655" i="1" l="1"/>
  <c r="AQ5654" i="1" s="1"/>
  <c r="AR5654" i="1" s="1"/>
  <c r="AO5656" i="1"/>
  <c r="AS5654" i="1"/>
  <c r="AQ5653" i="1"/>
  <c r="AR5653" i="1" s="1"/>
  <c r="AP5656" i="1" l="1"/>
  <c r="AQ5655" i="1" s="1"/>
  <c r="AR5655" i="1" s="1"/>
  <c r="AO5657" i="1"/>
  <c r="AS5655" i="1"/>
  <c r="AP5657" i="1" l="1"/>
  <c r="AQ5656" i="1" s="1"/>
  <c r="AR5656" i="1" s="1"/>
  <c r="AO5658" i="1"/>
  <c r="AP5658" i="1" s="1"/>
  <c r="AS5656" i="1"/>
  <c r="AP5659" i="1" l="1"/>
  <c r="AQ5658" i="1"/>
  <c r="AS5658" i="1"/>
  <c r="AR5658" i="1"/>
  <c r="AQ5657" i="1"/>
  <c r="AR5657" i="1" s="1"/>
  <c r="AS5657" i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<sst xmlns="http://schemas.openxmlformats.org/spreadsheetml/2006/main" count="533" uniqueCount="421">
  <si>
    <t>Item</t>
  </si>
  <si>
    <t>Erro padrão</t>
  </si>
  <si>
    <t>Regressão</t>
  </si>
  <si>
    <t>Resíduo</t>
  </si>
  <si>
    <t>Total</t>
  </si>
  <si>
    <t>Interseção</t>
  </si>
  <si>
    <t>R²</t>
  </si>
  <si>
    <t>r</t>
  </si>
  <si>
    <t>R ajustado</t>
  </si>
  <si>
    <t>RESULTADOS DA REGRESSÃO</t>
  </si>
  <si>
    <t>ANÁLISE DOS RESÍDUOS</t>
  </si>
  <si>
    <t>Estatística t</t>
  </si>
  <si>
    <t>Nível de significância</t>
  </si>
  <si>
    <t>ANÁLISE DE VARIÂNCIA</t>
  </si>
  <si>
    <t>Coeficientes regressores</t>
  </si>
  <si>
    <t>AVALIAÇÃO</t>
  </si>
  <si>
    <t>Item. 9.2.1. Tabela 1 - Grau de fundamentação no caso de utilização de modelos de regressão linear</t>
  </si>
  <si>
    <t>AMOSTRA. CONJUNTO DE DADOS COLETADOS NO MERCADO</t>
  </si>
  <si>
    <t>Limite amostral (Item 9.2.1, Tabela 1, linha 4)</t>
  </si>
  <si>
    <t>Limite inferior</t>
  </si>
  <si>
    <t>Limite superior</t>
  </si>
  <si>
    <t>Estimativa</t>
  </si>
  <si>
    <t>Variável</t>
  </si>
  <si>
    <t>Coeficiente</t>
  </si>
  <si>
    <t>Resultado parcial</t>
  </si>
  <si>
    <t>Resultado</t>
  </si>
  <si>
    <t>Arredondamento</t>
  </si>
  <si>
    <t>Casas decimais</t>
  </si>
  <si>
    <t>Valor</t>
  </si>
  <si>
    <t>Percentual</t>
  </si>
  <si>
    <t>Avaliação</t>
  </si>
  <si>
    <t>Permite-se arredondar o resultado da avaliação, bem como os limites do intervalo de confiança e do campo de arbítrio, em até 1%. (NBR 14653-1:2019. Item 6.8.1)</t>
  </si>
  <si>
    <t>Descrição</t>
  </si>
  <si>
    <t>Caracterização do imóvel avaliando</t>
  </si>
  <si>
    <t>Completa quanto a todas as variáveis analisadas</t>
  </si>
  <si>
    <t>Completa quanto às variáveis utilizadas no modelo</t>
  </si>
  <si>
    <t>Adoção de situação paradigma</t>
  </si>
  <si>
    <t>Quantidade mínima de dados de mercado, efetivamente utilizados</t>
  </si>
  <si>
    <t>6 (k+1), onde k é o número de variáveis  independentes</t>
  </si>
  <si>
    <t>4 (k+1), onde k é o número de variáveis  independentes</t>
  </si>
  <si>
    <t>3 (k+1), onde k é o número de variáveis  independentes</t>
  </si>
  <si>
    <t>Identificação dos dados de mercado</t>
  </si>
  <si>
    <t>Apresentação de informações relativas a todos os dados e variáveis analisados na modelagem, com foto e características conferidas pelo autor do laudo</t>
  </si>
  <si>
    <t>Apresentação de informações relativas a todos os dados e variáveis analisados na modelagem</t>
  </si>
  <si>
    <t>Apresentação de informações relativas aos dados e variáveis efetivamente utilizados no modelo</t>
  </si>
  <si>
    <t>Extrapolação</t>
  </si>
  <si>
    <t>Não admitida</t>
  </si>
  <si>
    <t>Nível de significância máximo admitido para a rejeição da hipótese nula do modelo através do teste F de Snedecor</t>
  </si>
  <si>
    <t>Tabela 1 - Grau de fundamentação no caso de utilização de modelos de regressão linear</t>
  </si>
  <si>
    <t>Grau</t>
  </si>
  <si>
    <t>III</t>
  </si>
  <si>
    <t>II</t>
  </si>
  <si>
    <t>I</t>
  </si>
  <si>
    <t>Admitida para apenas uma variável, desde que:
a) as medidas das características do imóvel avaliando não sejam superiores a 100% do limite amostral superior, nem inferiores à metade do limite amostral inferior, 
b) o valor estimado não ultrapasse 15% do valor calculado no limite da fronteira amostral, para a referida variável, em módulo</t>
  </si>
  <si>
    <t>Nível de significância α (somatório do valor das duas caudas) máximo para a rejeição da hipótese nula de cada regressor (teste bicaudal)</t>
  </si>
  <si>
    <t>Aderência dos valores observados aos valores previstos pelo modelo de regressão linear</t>
  </si>
  <si>
    <t xml:space="preserve">O gráfico acima demonstra visualmente que os valores observados estão próximos da bissetriz do primeiro quadrante. </t>
  </si>
  <si>
    <t>Valores observados</t>
  </si>
  <si>
    <t>Dados do bem avaliando e análise da extrapolação e admissibilidade da avaliação</t>
  </si>
  <si>
    <t>Análise dos resíduos da regressão linear</t>
  </si>
  <si>
    <t>MATRIZES</t>
  </si>
  <si>
    <t>GRÁFICOS ESTATÍSTICOS</t>
  </si>
  <si>
    <t>Média</t>
  </si>
  <si>
    <t>Desvio-padrão</t>
  </si>
  <si>
    <t>Amplitude</t>
  </si>
  <si>
    <t>Início</t>
  </si>
  <si>
    <t>Fim</t>
  </si>
  <si>
    <t>Incremento</t>
  </si>
  <si>
    <t>Desvio padrão</t>
  </si>
  <si>
    <t>Pontos</t>
  </si>
  <si>
    <t>Distribuição</t>
  </si>
  <si>
    <t>Região de rejeição da hipótese nula</t>
  </si>
  <si>
    <t>Região de aceitação da hipótese nula</t>
  </si>
  <si>
    <t>Hipótese nula</t>
  </si>
  <si>
    <t>Coeficiente regressor</t>
  </si>
  <si>
    <t>Acumulada</t>
  </si>
  <si>
    <t>Significância</t>
  </si>
  <si>
    <t>Confiança</t>
  </si>
  <si>
    <t>Marcação no gráfico</t>
  </si>
  <si>
    <t>Significância calculada</t>
  </si>
  <si>
    <t>O gráfico abaixo demonstra as regiões de aceitação e de rejeição da hipótese nula do modelo.</t>
  </si>
  <si>
    <t>Limites de extrapaloção dos valores previstos em relação aos valores  observados (NBR 14653-2:2011. Avaliação de bens. Parte 2: Imóveis urbanos. Item 9.2.1, Tabela 1, linha 4)</t>
  </si>
  <si>
    <t>Limites</t>
  </si>
  <si>
    <t>Grau III</t>
  </si>
  <si>
    <t>Grau II</t>
  </si>
  <si>
    <t>Grau I</t>
  </si>
  <si>
    <t>Mínimo</t>
  </si>
  <si>
    <t>Máximo</t>
  </si>
  <si>
    <t>Soma parcial</t>
  </si>
  <si>
    <t>O gráfico acima demonstra que os resíduos padronizados estão contidos no intervalo [-2;+2].</t>
  </si>
  <si>
    <t>Valor do arredondamento</t>
  </si>
  <si>
    <t>Equação da regressão:</t>
  </si>
  <si>
    <t>A inclusão da constante (interseção) na equação é necessária para que a reta da regressão atinja o melhor ajuste dos valores previstos aos valores observados.</t>
  </si>
  <si>
    <t>Área privativa</t>
  </si>
  <si>
    <t>Piscina</t>
  </si>
  <si>
    <t>Admissibilidade</t>
  </si>
  <si>
    <t>Valor da variável</t>
  </si>
  <si>
    <t>Média dos valores observados</t>
  </si>
  <si>
    <t>Menor valor da amostra</t>
  </si>
  <si>
    <t>Maior valor da amostra</t>
  </si>
  <si>
    <t>Limites da extrapolação</t>
  </si>
  <si>
    <t>Parâmetros</t>
  </si>
  <si>
    <t>Valor observado</t>
  </si>
  <si>
    <t>Valor previsto</t>
  </si>
  <si>
    <t>Suítes</t>
  </si>
  <si>
    <t>Vagas na garagem</t>
  </si>
  <si>
    <t>Espaço social</t>
  </si>
  <si>
    <t>Academia</t>
  </si>
  <si>
    <t>Preço no mercado</t>
  </si>
  <si>
    <t>constante</t>
  </si>
  <si>
    <t>A.5, NBR 14653-2:2011. Avaliação de bens. Parte 2: Imóveis urbanos</t>
  </si>
  <si>
    <t>(não se permite nem extrapolação nem intrapolação)</t>
  </si>
  <si>
    <t>(variáveis dicotômicas)</t>
  </si>
  <si>
    <t>Limites de extrapolação. NBR 14653-2:2011. Avaliação de bens. Parte 2: Imóveis urbanos</t>
  </si>
  <si>
    <t>Residuo padronizado</t>
  </si>
  <si>
    <t>INDEPENDENTES (EXPLANATÓRIAS)</t>
  </si>
  <si>
    <t>DEPENDENTE</t>
  </si>
  <si>
    <t>DADOS COLETADOS NO MERCADO</t>
  </si>
  <si>
    <t>Intervalo de confiança de 80%: grau de precisão e intervalo de valores admissíveis (NBR 14653-2:2011. Avaliação de bens. Parte 2: Imóveis urbanos. Item 9.2.3, Tabela 5)</t>
  </si>
  <si>
    <t>Amplitude do intervalo de confiança de 80% em torno da estimativa de tendência central</t>
  </si>
  <si>
    <t>≤30%</t>
  </si>
  <si>
    <t>≤ 40%</t>
  </si>
  <si>
    <t>≤ 50%</t>
  </si>
  <si>
    <t>Graus de liberdade</t>
  </si>
  <si>
    <r>
      <t xml:space="preserve">t </t>
    </r>
    <r>
      <rPr>
        <vertAlign val="subscript"/>
        <sz val="11"/>
        <rFont val="Aptos"/>
        <family val="2"/>
      </rPr>
      <t>crítico</t>
    </r>
  </si>
  <si>
    <t>Erro padrão da estimativa</t>
  </si>
  <si>
    <t>Semiamplitude</t>
  </si>
  <si>
    <t>Grau de precisão</t>
  </si>
  <si>
    <t>Intervalo de confiança</t>
  </si>
  <si>
    <t>Intervalo de valores admissíveis</t>
  </si>
  <si>
    <t>Inferior</t>
  </si>
  <si>
    <t>Superior</t>
  </si>
  <si>
    <t>limite inferior</t>
  </si>
  <si>
    <t>limite superior</t>
  </si>
  <si>
    <t>mínimo</t>
  </si>
  <si>
    <t>máximo</t>
  </si>
  <si>
    <t>RAIZ</t>
  </si>
  <si>
    <t>Campo de arbítrio no intervalo [-15%;+15%]</t>
  </si>
  <si>
    <t>A amplitude do intervalo de confiança de 80% em torno da estimativa de tendência central é inferior a 30%; portanto, o laudo se enquadra no grau de fundamentação III da NBR 14653-2:2011 (Item 9.2.3, tabela 5).</t>
  </si>
  <si>
    <t>A amplitude do intervalo de confiança de 80% em torno da estimativa de tendência central é inferior é superior a 30% e inferior a 40%; portanto, o laudo se enquadra no grau de fundamentação II da NBR 14653-2:2011 (Item 9.2.3, tabela 5).</t>
  </si>
  <si>
    <t>A amplitude do intervalo de confiança de 80% em torno da estimativa de tendência central é superior a 40% e inferior a 50%; portanto, o laudo se enquadra no grau de fundamentação I da NBR 14653-2:2011 (Item 9.2.3, tabela 5).</t>
  </si>
  <si>
    <t>A amplitude do intervalo de confiança de 80% em torno da estimativa de tendência central é superior a 50%; portanto, o laudo não se enquadra em nenhum dos graus de fundamentação previstos na NBR 14653-2:2011 (Item 9.2.3, tabela 5).</t>
  </si>
  <si>
    <t>Coeficiente de variação</t>
  </si>
  <si>
    <t>Matriz de correlações: multicolinearidade (A.2.1.5 da NBR 14653-2:2011. Avaliação de bens. Parte 2: Imóveis rubanos)</t>
  </si>
  <si>
    <r>
      <t xml:space="preserve">ABNT NBR 14653-2:2011. Avaliação de bens. Parte 2: Imóveis urbanos
9.2 Métodos comparativo direto de dados de mercado e comparativo direto de custo
9.2.1 O grau de fundamentação, no caso de utilização de modelos de regressão linear, deve ser determinado conforme a Tabela 1, observando o descrito em 9.1 e 9.2
</t>
    </r>
    <r>
      <rPr>
        <b/>
        <sz val="11"/>
        <rFont val="Aptos"/>
        <family val="2"/>
      </rPr>
      <t>Tabela 1 - Grau de fundamentação no caso de utilização de modelos de regressão linear</t>
    </r>
  </si>
  <si>
    <r>
      <rPr>
        <b/>
        <sz val="11"/>
        <rFont val="Aptos"/>
        <family val="2"/>
      </rPr>
      <t xml:space="preserve">NBR 14653-2:2011. Avaliação de bens. Parte 2. Imóveis urbanos.
A.2.1.2 Normalidade
</t>
    </r>
    <r>
      <rPr>
        <sz val="11"/>
        <rFont val="Aptos"/>
        <family val="2"/>
      </rPr>
      <t xml:space="preserve">A verificação da normalidade pode ser realizada, entre outras, por uma das seguintes formas:
a)	pelo exame de histograma dos resíduos amostrais padronizados, com o objetivo de verificar se sua forma guarda semelhança com a da curva normal;
b)	pela análise do gráfico de resíduos padronizados versus valores ajustados, que deve apresentar pontos dispostos aleatoriamente, com a </t>
    </r>
    <r>
      <rPr>
        <b/>
        <sz val="11"/>
        <rFont val="Aptos"/>
        <family val="2"/>
      </rPr>
      <t>grande maioria</t>
    </r>
    <r>
      <rPr>
        <sz val="11"/>
        <rFont val="Aptos"/>
        <family val="2"/>
      </rPr>
      <t xml:space="preserve"> situados no intervalo [ - 2; + 2 ].</t>
    </r>
  </si>
  <si>
    <r>
      <rPr>
        <b/>
        <sz val="11"/>
        <rFont val="Aptos"/>
        <family val="2"/>
      </rPr>
      <t xml:space="preserve">A.2.1.4 Verificação da autocorrelação
</t>
    </r>
    <r>
      <rPr>
        <sz val="11"/>
        <rFont val="Aptos"/>
        <family val="2"/>
      </rPr>
      <t>O exame da autocorrelação deve ser precedido pelo pré-ordenamento dos elementos amostrais, em relação aos valores ajustados e, se for o caso, às variáveis independentes possivelmente causadoras do problema.
Sua verificação pode ser feita, entre outros procedimentos, pela análise do gráfico dos resíduos cote­ jados com os valores ajustados, que deve apresentar pontos dispersos aleatoriamente, sem nenhum padrão definido.</t>
    </r>
  </si>
  <si>
    <r>
      <t xml:space="preserve">Nos termos do item A.10.1 da NBR 14653-2:2011, a avaliação intervalar, prevista em 7.7.1 b) da ABNT NBR 14653-1:2001, tem como objetivo estabelecer, quando solicitado, um intervalo de valores admissíveis em torno da estimativa de tendência central. Quando for adotada a estimativa de tendência central, o intervalo de valores admissíveis deve estar limitado </t>
    </r>
    <r>
      <rPr>
        <b/>
        <sz val="11"/>
        <rFont val="Aptos"/>
        <family val="2"/>
      </rPr>
      <t>simultaneamente</t>
    </r>
    <r>
      <rPr>
        <sz val="11"/>
        <rFont val="Aptos"/>
        <family val="2"/>
      </rPr>
      <t>:
a) ao intervalo de predição ou ao intervalo de confiança de 80% para a estimativa de tendência central; e 
b) ao campo de arbítrio no intervalo [-15%;+15%]. 
Observe-se que a primeira parte 1 da NBR 14653 foi atualizada em 2019. Atualmente, o conceito de intervalo de valores admissíveis se encontra no item 6.8.2 da NBR 14653-1:2019 (Avaliação de bens. Parte 1: Procedimentos gerais).</t>
    </r>
  </si>
  <si>
    <t>Pontos influenciantes: A.2.1.6 da NBR 14653-2:2011. Avaliação de bens. Parte 2: Imóveis urbanos. Estatística de Cook</t>
  </si>
  <si>
    <t>Nivel de significância máximo admitido para a rejeição da hipótese nula do modelo: Item 9.2.1, Tabela 1, linha 6, da NBR 14653-2:2011. Avaliação de bens. Parte 2: Imóveis urbanos.</t>
  </si>
  <si>
    <t>Nivel de significância máximo admitido para a rejeição da hipótese nula do coeficiente regressor:  Item 9.2.1, Tabela 1, linha 5, da NBR 14653-2:2011. Avaliação de bens. Parte 2: Imóveis urbanos.</t>
  </si>
  <si>
    <t>Verificação de autocorrelação (A.2.1.4, NBR 14653-2:2011. Avaliação de bens. Parte 2: Imóveis urbanos)</t>
  </si>
  <si>
    <t>Elementos do gráfico</t>
  </si>
  <si>
    <t>Itens da amostra</t>
  </si>
  <si>
    <t>Nível de significância máximo</t>
  </si>
  <si>
    <t>Resultado do teste</t>
  </si>
  <si>
    <t>Tamanho da amostra</t>
  </si>
  <si>
    <t>Teste de hipótese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</si>
  <si>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</si>
  <si>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</t>
    </r>
  </si>
  <si>
    <t>hipótese nula</t>
  </si>
  <si>
    <t>hipótese alternativa</t>
  </si>
  <si>
    <t>coeficiente regressor</t>
  </si>
  <si>
    <t>Padronizado</t>
  </si>
  <si>
    <t>Nível máximo de significância para a rejeição da hipótese nula do coeficiente regressor</t>
  </si>
  <si>
    <t>Ponto t calculado
(em módulo)</t>
  </si>
  <si>
    <t>A representação gráfica do teste pode ser visualizada ao lado:</t>
  </si>
  <si>
    <r>
      <t xml:space="preserve">Ponto t </t>
    </r>
    <r>
      <rPr>
        <vertAlign val="subscript"/>
        <sz val="11"/>
        <rFont val="Aptos"/>
        <family val="2"/>
      </rPr>
      <t>crítico</t>
    </r>
  </si>
  <si>
    <t>Conclusão</t>
  </si>
  <si>
    <t>Fontes:</t>
  </si>
  <si>
    <t>DANTAS, Rubens Alves. Engenharia de avaliações: uma introdução à metodologia científica. São Paulo: Pini, 1998.</t>
  </si>
  <si>
    <t>GUJARATI, Damodar N. Econometria básica. Tradução de Maria José Cyhlar Monteiro. Rio de Janeiro: Elsevier, 2006.</t>
  </si>
  <si>
    <t>PINDYCK, Robert S.; RUBINFELD, Daniel L. Econometria: modelos e previsões. Rio de Janeiro: Elsevier, 2004.</t>
  </si>
  <si>
    <t>Elementos da diagonal principal da matriz de projeção</t>
  </si>
  <si>
    <t>NASSER JÚNIOR, Radegas. Avaliação de bens: princípios básicos e aplicações. São Paulo: Editora Leud, 2019.</t>
  </si>
  <si>
    <t>Verificação de homoscedasticidade (A.2.1.3, NBR 14653-2:2011. Avaliação de bens. Parte 2: Imóveis urbanos): teste de Koenker-Bassett</t>
  </si>
  <si>
    <t>A autocorrelação pode ocorrer apenas quando os dados coletados não são contemporâneos e, ainda assim, caso eles tenham sido coletados em datas diferentes; presentes essas duas condições, é possível (não necessariamente) que a série temporal cause influência sobre a distribuição dos resíduos. Portanto, a análise de autocorrelação somente é necessária em se tratando de séries temporais.
Essa não é a situação da presente avaliação; portanto rejeita-se a hipótese de autocorrelação.</t>
  </si>
  <si>
    <t>Soma dos quadrados</t>
  </si>
  <si>
    <t>Quadrados médios</t>
  </si>
  <si>
    <t>Estatística F</t>
  </si>
  <si>
    <t>LAPPONI, Juan Carlos. Estatística usando Excel. 4. ed. revista e atualizada.  Rio de Janeiro: Elsevier, 2005.</t>
  </si>
  <si>
    <t>WOOLDRIDGE, Jeffrey M. Introdução à econometria: uma abordagem moderna. Tradução da 6ª edição norte-americana. Tradução de Priscilla Rodrigues da Silva Lopes e Livia Marina Koeppl. São Paulo: Cengage Learning: 2022.</t>
  </si>
  <si>
    <t>não se admite extrapolação</t>
  </si>
  <si>
    <t>Tamanho mínimo da amostra</t>
  </si>
  <si>
    <t>VARIÁVEIS INCLUÍDAS NO MODELO DE REGRESSÃO LINEAR MÚLTIPLA</t>
  </si>
  <si>
    <t>RESUMO DOS RESULTADOS</t>
  </si>
  <si>
    <t>PRESSUPOSTO DE VALIDADE</t>
  </si>
  <si>
    <t>ATINGIDO</t>
  </si>
  <si>
    <t>CONCLUSÃO</t>
  </si>
  <si>
    <t>Grau de precisão alcançado</t>
  </si>
  <si>
    <t>A partir da análise do gráfico acima, não se verifica padrão de dispersão dos resíduos contra os valores ajustados. Portanto, rejeita-se a hipótese de heteroscedasticidade, afirmando-se, por consequência que os resíduos são homoscedásticos.</t>
  </si>
  <si>
    <t>LAUDO DE VISTORIA DE IMÓVEL - ARTIGO 872 do CPC</t>
  </si>
  <si>
    <t>1 - Dados básicos do processo e do imóvel objeto da vistoria</t>
  </si>
  <si>
    <t>Oficial de Justiça:</t>
  </si>
  <si>
    <t>Processo:</t>
  </si>
  <si>
    <t>Requerente:</t>
  </si>
  <si>
    <t>Requerido:</t>
  </si>
  <si>
    <t>Endereço do imóvel:</t>
  </si>
  <si>
    <t>Matrícula do imóvel:</t>
  </si>
  <si>
    <t>Prefeitura da situação:</t>
  </si>
  <si>
    <t>Número do cadastro municipal:</t>
  </si>
  <si>
    <t>2 - Dados obtidos durante a vistoria e análise de documentos do imóvel</t>
  </si>
  <si>
    <t>Vistoria acompanhada por:</t>
  </si>
  <si>
    <t>Data da Vistoria:</t>
  </si>
  <si>
    <t>Hora de início da vistoria:</t>
  </si>
  <si>
    <t>2.1 - Localização e tipo de uso do imóvel</t>
  </si>
  <si>
    <t>Facilidade de acesso ao imóvel:</t>
  </si>
  <si>
    <t>Uso predominante de lotes na região:</t>
  </si>
  <si>
    <t>difícil</t>
  </si>
  <si>
    <t>bom</t>
  </si>
  <si>
    <t>residencial multifamiliar</t>
  </si>
  <si>
    <t>comercial</t>
  </si>
  <si>
    <t>razoável</t>
  </si>
  <si>
    <t>ótimo</t>
  </si>
  <si>
    <t>residencial unifamiliar</t>
  </si>
  <si>
    <t>industrial</t>
  </si>
  <si>
    <t>misto: residência e comercial/industrial</t>
  </si>
  <si>
    <t>Tipo de implantação:</t>
  </si>
  <si>
    <t>condomínio/loteamento fechado</t>
  </si>
  <si>
    <t>isolada</t>
  </si>
  <si>
    <t>2.2 - Condições de infraestrutura urbana da localidade</t>
  </si>
  <si>
    <t>rede água potável</t>
  </si>
  <si>
    <t>rede elétrica</t>
  </si>
  <si>
    <t>telecomunicações</t>
  </si>
  <si>
    <t>iluminação pública (na via do lote)</t>
  </si>
  <si>
    <t>rede de água pluvial</t>
  </si>
  <si>
    <t>rede de esgoto</t>
  </si>
  <si>
    <t>pavimentação</t>
  </si>
  <si>
    <t>gás canalizado</t>
  </si>
  <si>
    <t>2.3 - Serviços e equipamentos comunitários da localidade</t>
  </si>
  <si>
    <t>comércio</t>
  </si>
  <si>
    <t>rede bancária</t>
  </si>
  <si>
    <t>saúde</t>
  </si>
  <si>
    <t>lazer</t>
  </si>
  <si>
    <t>transporte coletivo</t>
  </si>
  <si>
    <t>segurança pública</t>
  </si>
  <si>
    <t>coleta de lixo</t>
  </si>
  <si>
    <t>escolas</t>
  </si>
  <si>
    <t>2.4 - Dados do lote</t>
  </si>
  <si>
    <t>Área do  lote (m²):</t>
  </si>
  <si>
    <t>Número de frentes:</t>
  </si>
  <si>
    <t>Testada:</t>
  </si>
  <si>
    <t>Situação:</t>
  </si>
  <si>
    <t>esquina</t>
  </si>
  <si>
    <t>meio de quadra</t>
  </si>
  <si>
    <t>final de via sem saída</t>
  </si>
  <si>
    <t>Formato:</t>
  </si>
  <si>
    <t>regular</t>
  </si>
  <si>
    <t>irregular</t>
  </si>
  <si>
    <t>Topografia</t>
  </si>
  <si>
    <t>plano</t>
  </si>
  <si>
    <t>aclive maior que 10%</t>
  </si>
  <si>
    <t>Superfície:</t>
  </si>
  <si>
    <t>seco</t>
  </si>
  <si>
    <t>brejoso</t>
  </si>
  <si>
    <t>alagável</t>
  </si>
  <si>
    <t>outra:</t>
  </si>
  <si>
    <t>Fração ideal:</t>
  </si>
  <si>
    <t>sim</t>
  </si>
  <si>
    <t>não</t>
  </si>
  <si>
    <t>Nível em relação à via:</t>
  </si>
  <si>
    <t>abaixo</t>
  </si>
  <si>
    <t>mesmo nível</t>
  </si>
  <si>
    <t>acima</t>
  </si>
  <si>
    <t>2.5 - Localização e ocupação do imóvel</t>
  </si>
  <si>
    <t>Localização:</t>
  </si>
  <si>
    <t>ótima</t>
  </si>
  <si>
    <t>boa</t>
  </si>
  <si>
    <t>ruim</t>
  </si>
  <si>
    <t>Ocupação:</t>
  </si>
  <si>
    <t>ocupado</t>
  </si>
  <si>
    <t>desocupado</t>
  </si>
  <si>
    <t>locado</t>
  </si>
  <si>
    <t>arrendado</t>
  </si>
  <si>
    <t>cedido</t>
  </si>
  <si>
    <t>comodato</t>
  </si>
  <si>
    <t>invadido</t>
  </si>
  <si>
    <t>2.6 - Condições sanitárias</t>
  </si>
  <si>
    <t>Abastecimento de água:</t>
  </si>
  <si>
    <t>não possui</t>
  </si>
  <si>
    <t>poço</t>
  </si>
  <si>
    <t>rede de água potável</t>
  </si>
  <si>
    <t>Solução sanitária:</t>
  </si>
  <si>
    <t>fossa séptica e sumidouro</t>
  </si>
  <si>
    <t>2.7 - Equipamentos diversos</t>
  </si>
  <si>
    <t>muros</t>
  </si>
  <si>
    <t>alarmes</t>
  </si>
  <si>
    <t>cerca elétrica</t>
  </si>
  <si>
    <t>câmeras</t>
  </si>
  <si>
    <t>interfone</t>
  </si>
  <si>
    <t>portão manual</t>
  </si>
  <si>
    <t>portão eletrônico</t>
  </si>
  <si>
    <t>Averbadas</t>
  </si>
  <si>
    <t>Não averbadas (passíveis de averbação)</t>
  </si>
  <si>
    <t>Privativa total:</t>
  </si>
  <si>
    <t>Comuns:</t>
  </si>
  <si>
    <t>ÁREA TOTAL DO LOTE/GLEBA:</t>
  </si>
  <si>
    <t>Total:</t>
  </si>
  <si>
    <t>Estado de conservação:</t>
  </si>
  <si>
    <t>Bom</t>
  </si>
  <si>
    <t>Regular</t>
  </si>
  <si>
    <t>Ruim</t>
  </si>
  <si>
    <t>Em implantação</t>
  </si>
  <si>
    <t>Serviços e equipamentos do condomínio</t>
  </si>
  <si>
    <t>Playground</t>
  </si>
  <si>
    <t>Portaria 24hs</t>
  </si>
  <si>
    <t>Quadra</t>
  </si>
  <si>
    <t>CFTV</t>
  </si>
  <si>
    <t>Sauna</t>
  </si>
  <si>
    <t>Interfone</t>
  </si>
  <si>
    <t>Churrasqueira</t>
  </si>
  <si>
    <t>Hidrômetro Individual</t>
  </si>
  <si>
    <t>Portão eletrônico</t>
  </si>
  <si>
    <t>Poço artesiano</t>
  </si>
  <si>
    <t>Cerca elétrica</t>
  </si>
  <si>
    <t>outro:</t>
  </si>
  <si>
    <t>2.10 - Valorizantes</t>
  </si>
  <si>
    <t>Nenhum</t>
  </si>
  <si>
    <t>Vista para o mar</t>
  </si>
  <si>
    <t>Vista para parques, áreas verdes, paisagens</t>
  </si>
  <si>
    <t>Vista permanente</t>
  </si>
  <si>
    <t>Metrô</t>
  </si>
  <si>
    <t>Outros:</t>
  </si>
  <si>
    <t>2.11 - Depreciantes</t>
  </si>
  <si>
    <t>Rede de alta tensão</t>
  </si>
  <si>
    <t>Feira livre</t>
  </si>
  <si>
    <t>Córrego</t>
  </si>
  <si>
    <t>Presídio</t>
  </si>
  <si>
    <t>Favela</t>
  </si>
  <si>
    <t>2.12 - Informações complementares</t>
  </si>
  <si>
    <t>A) As informações apresentadas na documentação correspondem às verificadas na vistoria?</t>
  </si>
  <si>
    <t>SIM</t>
  </si>
  <si>
    <t>NÃO</t>
  </si>
  <si>
    <t>B) O imóvel aparenta condições de estabilidade e solidez?</t>
  </si>
  <si>
    <t>C) O imóvel apresenta vícios de construção aparentes?</t>
  </si>
  <si>
    <t xml:space="preserve">D) O imóvel aparenta condições de habitabilidade? </t>
  </si>
  <si>
    <t xml:space="preserve">E) O imóvel é afetado significativamente por fatores ambientais, climáticos, localização, etc.? </t>
  </si>
  <si>
    <t>Hora de término da vistoria:</t>
  </si>
  <si>
    <t>Assinatura do Oficial de Justiça:</t>
  </si>
  <si>
    <t>ASSINADO DIGITALMENTE</t>
  </si>
  <si>
    <t>Amplitude do intervalo de confiança</t>
  </si>
  <si>
    <t>Amplitude do intervalo de valores admissíveis</t>
  </si>
  <si>
    <t>CHARNET, Reinaldo; FREIRE, Clarice Azevedo de Luna; CHARNET, Eugênia M. Reginato; BONVINO, Heloísa.  Análise de modelos de regressão linear: com aplicações. 2. ed. Campinas,SP: Editora da Unicamp, 2008.</t>
  </si>
  <si>
    <t>2.8 - Áreas do imóvel, lote, ou gleba</t>
  </si>
  <si>
    <t>2.10 - Informações relativas ao condomínio, se for o caso</t>
  </si>
  <si>
    <t>Cartório de Registro de Imóveis:</t>
  </si>
  <si>
    <t>Distância de Mahalanobis</t>
  </si>
  <si>
    <t>alfa</t>
  </si>
  <si>
    <t>limite (cauda direita)</t>
  </si>
  <si>
    <t>Ponto</t>
  </si>
  <si>
    <t>Distribuição acumulada</t>
  </si>
  <si>
    <t>Primeira significância</t>
  </si>
  <si>
    <t>Segunda significância</t>
  </si>
  <si>
    <t>Região de rejeição da hipótese alternativa</t>
  </si>
  <si>
    <t>Região de aceitação da hipótese alternativa</t>
  </si>
  <si>
    <t>Estatistica F</t>
  </si>
  <si>
    <t>Ponto percentual alcançado</t>
  </si>
  <si>
    <t>Resultado do teste de Mahalanobis a um nível de significância de 10% (dez por cento)</t>
  </si>
  <si>
    <t>Resíduo studentizado</t>
  </si>
  <si>
    <t>Resíduo relativo</t>
  </si>
  <si>
    <t>Resíduos padronizados
[-2;+2]</t>
  </si>
  <si>
    <t>Distância de Cook</t>
  </si>
  <si>
    <t>Nível de significância máximo para a rejeição da hipótese nula do modelo</t>
  </si>
  <si>
    <t>Nível de significância máximo para a rejeição da hipótese nula do coeficiente regressor (variável "Área privativa")</t>
  </si>
  <si>
    <t>Nível de significância máximo para a rejeição da hipótese nula do coeficiente regressor (variável "Total de quartos")</t>
  </si>
  <si>
    <t>Nível de significância máximo para a rejeição da hipótese nula do coeficiente regressor (variável "Suítes")</t>
  </si>
  <si>
    <t>Nível de significância máximo para a rejeição da hipótese nula do coeficiente regressor (variável "Vagas de garagem")</t>
  </si>
  <si>
    <t>Nível de significância máximo para a rejeição da hipótese nula do coeficiente regressor (variável "Piscina")</t>
  </si>
  <si>
    <t>Nível de significância máximo para a rejeição da hipótese nula do coeficiente regressor (variável "Espaço social")</t>
  </si>
  <si>
    <t>Nível de significância máximo para a rejeição da hipótese nula do coeficiente regressor (variável "Academia")</t>
  </si>
  <si>
    <t>Quartos</t>
  </si>
  <si>
    <t>Não foi detectada correlação perfeita entre as variáveis independentes. E, ainda, o modelo segue os padrões estruturais verificados no mercado; portanto a existência de multicolinearidade parcial não invalida o modelo (A.2.1.5.4 da NBR 14653-2:2011. Avaliação de bens. Parte 2: Imóveis urbanos).</t>
  </si>
  <si>
    <t>Nível de significância do modelo</t>
  </si>
  <si>
    <t>Ponto percentual crítico</t>
  </si>
  <si>
    <t>Atributos do bem avaliando</t>
  </si>
  <si>
    <t>a estimativa será alterada em:</t>
  </si>
  <si>
    <t>Explicação sobre o modelo adotado para se fazer a estimativa: a equação da regressão informa que, a cada alteração em uma unidade na variável:</t>
  </si>
  <si>
    <t>Variáveis independentes incluídas no modelo</t>
  </si>
  <si>
    <t>declive maior que10%</t>
  </si>
  <si>
    <t>TRIBUNAL REGIONAL DO TRABALHO DA 15ª REGIÃO</t>
  </si>
  <si>
    <t>VARA DO TRABALHO DE BEBEDOURO-SP</t>
  </si>
  <si>
    <t>F) Informações adicionais relevantes:</t>
  </si>
  <si>
    <t>Influência de cada elemento sobre os resultados da regressão</t>
  </si>
  <si>
    <t>Conclusão:</t>
  </si>
  <si>
    <t>Tamanho da amostra (n)</t>
  </si>
  <si>
    <t>Variáveis do modelo (k)</t>
  </si>
  <si>
    <t>ANÁLISE DE PONTOS ATÍPICOS: "OUTLIERS" - PONTOS INFLUENCIANTES - DISTÂNCIA DOS ELEMENTOS ATÉ O CENTRO DA NUVEM DE DADOS</t>
  </si>
  <si>
    <r>
      <t>Distribuição Χ</t>
    </r>
    <r>
      <rPr>
        <b/>
        <sz val="7.7"/>
        <rFont val="Aptos"/>
        <family val="2"/>
      </rPr>
      <t xml:space="preserve">²
</t>
    </r>
    <r>
      <rPr>
        <b/>
        <sz val="11"/>
        <rFont val="Aptos"/>
        <family val="2"/>
      </rPr>
      <t>(cauda direita)</t>
    </r>
  </si>
  <si>
    <t>Atributo</t>
  </si>
  <si>
    <t>variáveis independentes dicotômicas (não se admite nem extrapolação nem intrapolação)
Item A.5, NBR 14653-2:2011. Avaliação de bens. Parte 2: Imóveis urbanos</t>
  </si>
  <si>
    <t>CASELLA, George; BERGER, Roger L. Inferência estatística. Tradução de Solange Aparecida Visconte. São Paulo: Cengage Learning, 2018.</t>
  </si>
  <si>
    <t>LATTIN, James; CARROLL, J. Douglas; GREEN, Paul E. Análise de dados multivariados. Tradução de Harue Avritscher. São Paulo: Cengage Learning, 2011.</t>
  </si>
  <si>
    <t>MATRIZ DE PROJEÇÃO</t>
  </si>
  <si>
    <t>Admitida, desde que: 
a) as medidas das características do imóvel avaliando não sejam superiores a 100 % do limite amostral superior, nem inferiores à metade do limite amostral inferior; 
b) o valor estimado não ultrapasse 20 % do valor calculado no limite da fronteira amostral, para as referidas variáveis, de per si e simultaneamente, e em módulo</t>
  </si>
  <si>
    <t>Análise de pontos influenciantes e outliers (item A.2.1.6 Pontos influenciantes e "outliers", NBR 14653-2:2011. Avaliação de bens. Parte 2: Imóveis urbanos)</t>
  </si>
  <si>
    <t>A verificação da homoscedasticidade pode ser feita, entre outros, por meio dos seguintes processos: a) análise gráfica dos resíduos versus valores ajustados, que devem apresentar pontos dispostos aleatoriamente, sem nenhum padrão definido.</t>
  </si>
  <si>
    <r>
      <t>H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= 0</t>
    </r>
  </si>
  <si>
    <r>
      <t>H</t>
    </r>
    <r>
      <rPr>
        <vertAlign val="subscript"/>
        <sz val="11"/>
        <rFont val="Aptos"/>
        <family val="2"/>
      </rPr>
      <t>1</t>
    </r>
    <r>
      <rPr>
        <sz val="11"/>
        <rFont val="Aptos"/>
        <family val="2"/>
      </rPr>
      <t xml:space="preserve"> : 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&gt; 0</t>
    </r>
  </si>
  <si>
    <r>
      <t>β</t>
    </r>
    <r>
      <rPr>
        <vertAlign val="subscript"/>
        <sz val="11"/>
        <rFont val="Aptos"/>
        <family val="2"/>
      </rPr>
      <t>0</t>
    </r>
    <r>
      <rPr>
        <sz val="11"/>
        <rFont val="Aptos"/>
        <family val="2"/>
      </rPr>
      <t xml:space="preserve"> </t>
    </r>
  </si>
  <si>
    <r>
      <t xml:space="preserve">NBR 14653-2:2011. Avaliação de bens. Parte 2: Imóveis urbanos.
</t>
    </r>
    <r>
      <rPr>
        <b/>
        <sz val="11"/>
        <rFont val="Aptos"/>
        <family val="2"/>
      </rPr>
      <t>8.2.1.4.1 Preliminares</t>
    </r>
    <r>
      <rPr>
        <sz val="11"/>
        <rFont val="Aptos"/>
        <family val="2"/>
      </rPr>
      <t xml:space="preserve">
Deve-se levar em conta que qualquer modelo é uma representação simplificada do mercado, uma vez que não considera todas as suas informações. Por isso, precisam ser tomados cuidados científicos na sua elaboração, desde a preparação da pesquisa e o trabalho de campo, até o exame final dos resultados.
O poder de predição do modelo deve ser verificado a partir do gráfico de preços observados na abscissa versus valores estimados pelo modelo na ordenada, que deve apresentar pontos próximos da bissetriz do primeiro quadrante.</t>
    </r>
  </si>
  <si>
    <t>Distância de Mahalanobis³
D²</t>
  </si>
  <si>
    <r>
      <t>Distância de Cook</t>
    </r>
    <r>
      <rPr>
        <vertAlign val="superscript"/>
        <sz val="11"/>
        <rFont val="Aptos"/>
        <family val="2"/>
      </rPr>
      <t>4</t>
    </r>
  </si>
  <si>
    <t>³ Medida que informa o quanto um ponto ou um dado se afasta da média da amostra ou centróide no espaço das variáveis independentes utilizadas no ajuste de um modelo de regressão linear múltipla.</t>
  </si>
  <si>
    <r>
      <rPr>
        <vertAlign val="superscript"/>
        <sz val="11"/>
        <rFont val="Aptos"/>
        <family val="2"/>
      </rPr>
      <t>4</t>
    </r>
    <r>
      <rPr>
        <sz val="11"/>
        <rFont val="Aptos"/>
        <family val="2"/>
      </rPr>
      <t xml:space="preserve"> A distância de Cook corresponde à variação máxima sofrida pelos coeficientes do modelo quando se retira o elemento da amostra.</t>
    </r>
  </si>
  <si>
    <r>
      <t>x</t>
    </r>
    <r>
      <rPr>
        <vertAlign val="subscript"/>
        <sz val="11"/>
        <rFont val="Aptos"/>
        <family val="2"/>
      </rPr>
      <t>1</t>
    </r>
  </si>
  <si>
    <r>
      <t>x</t>
    </r>
    <r>
      <rPr>
        <vertAlign val="subscript"/>
        <sz val="11"/>
        <rFont val="Aptos"/>
        <family val="2"/>
      </rPr>
      <t>2</t>
    </r>
  </si>
  <si>
    <r>
      <t>x</t>
    </r>
    <r>
      <rPr>
        <vertAlign val="subscript"/>
        <sz val="11"/>
        <rFont val="Aptos"/>
        <family val="2"/>
      </rPr>
      <t>3</t>
    </r>
  </si>
  <si>
    <r>
      <t>x</t>
    </r>
    <r>
      <rPr>
        <vertAlign val="subscript"/>
        <sz val="11"/>
        <rFont val="Aptos"/>
        <family val="2"/>
      </rPr>
      <t>4</t>
    </r>
  </si>
  <si>
    <r>
      <t>x</t>
    </r>
    <r>
      <rPr>
        <vertAlign val="subscript"/>
        <sz val="11"/>
        <rFont val="Aptos"/>
        <family val="2"/>
      </rPr>
      <t>5</t>
    </r>
  </si>
  <si>
    <r>
      <t>x</t>
    </r>
    <r>
      <rPr>
        <vertAlign val="subscript"/>
        <sz val="11"/>
        <rFont val="Aptos"/>
        <family val="2"/>
      </rPr>
      <t>6</t>
    </r>
  </si>
  <si>
    <r>
      <t>x</t>
    </r>
    <r>
      <rPr>
        <vertAlign val="subscript"/>
        <sz val="11"/>
        <rFont val="Aptos"/>
        <family val="2"/>
      </rPr>
      <t>7</t>
    </r>
  </si>
  <si>
    <t>Laudo de vistoria elaborado pelo Prof. Vagner Sebastião Sperone, Oficial de Justiça do Tribunal de Justiça do Estado de São Paulo.</t>
  </si>
  <si>
    <r>
      <t>Soma dos resíduos elevados ao quadrado SQE</t>
    </r>
    <r>
      <rPr>
        <sz val="11"/>
        <rFont val="Aptos"/>
        <family val="2"/>
      </rPr>
      <t>²</t>
    </r>
    <r>
      <rPr>
        <b/>
        <sz val="11"/>
        <rFont val="Aptos"/>
        <family val="2"/>
      </rPr>
      <t xml:space="preserve"> (explicados):</t>
    </r>
  </si>
  <si>
    <t>Resíduo padronizado ajustado aos graus de liberdade²</t>
  </si>
  <si>
    <t>Soma dos resíduos elevados ao quadrado SQR (não explicados):</t>
  </si>
  <si>
    <t>Soma total dos resíduos elevados ao quadrado (SQT = SQR + SQE):</t>
  </si>
  <si>
    <t>¹ Foram utilizados os nomes e as abreviações recomendados por Wooldrige (2022, p. 39).</t>
  </si>
  <si>
    <t>² Os resíduos padronizados apresentados pelo Microsoft Excel® estão ajustados aos graus de liberdade.</t>
  </si>
  <si>
    <t>DIAGONAL</t>
  </si>
  <si>
    <t>COOK</t>
  </si>
  <si>
    <t>MAHALANOBIS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</si>
</sst>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7">
    <numFmt numFmtId="44" formatCode="_-&quot;R$&quot;\ * #,##0.00_-;\-&quot;R$&quot;\ * #,##0.00_-;_-&quot;R$&quot;\ * &quot;-&quot;??_-;_-@_-"/>
    <numFmt numFmtId="164" formatCode="#,##0.00_ ;[Red]\-#,##0.00\ "/>
    <numFmt numFmtId="165" formatCode="#,##0.00_ ;\-#,##0.00\ "/>
    <numFmt numFmtId="166" formatCode="#,##0_ ;\-#,##0\ "/>
    <numFmt numFmtId="167" formatCode="#,##0.000000_ ;\-#,##0.000000\ "/>
    <numFmt numFmtId="168" formatCode="#,##0.000000000_ ;\-#,##0.000000000\ "/>
    <numFmt numFmtId="169" formatCode="#,##0.0000000000000_ ;\-#,##0.0000000000000\ "/>
    <numFmt numFmtId="170" formatCode="0.000%"/>
    <numFmt numFmtId="171" formatCode="0.0000%"/>
    <numFmt numFmtId="172" formatCode="#,##0.000_ ;\-#,##0.000\ "/>
    <numFmt numFmtId="173" formatCode="#,##0.0000_ ;\-#,##0.0000\ "/>
    <numFmt numFmtId="174" formatCode="#,##0.00000_ ;\-#,##0.00000\ "/>
    <numFmt numFmtId="175" formatCode="0.000000%"/>
    <numFmt numFmtId="176" formatCode="#,##0.00000000_ ;\-#,##0.00000000\ "/>
    <numFmt numFmtId="177" formatCode="#,##0.000000000000_ ;\-#,##0.000000000000\ "/>
    <numFmt numFmtId="178" formatCode="#,##0.00000000000000_ ;\-#,##0.00000000000000\ "/>
    <numFmt numFmtId="179" formatCode="0.00000000000%"/>
  </numFmts>
  <fonts count="18" x14ac:knownFonts="1">
    <font>
      <sz val="11"/>
      <color theme="1"/>
      <name val="Aptos"/>
      <family val="2"/>
    </font>
    <font>
      <sz val="11"/>
      <color theme="1"/>
      <name val="Aptos"/>
      <family val="2"/>
    </font>
    <font>
      <sz val="11"/>
      <name val="Aptos"/>
      <family val="2"/>
    </font>
    <font>
      <b/>
      <sz val="11"/>
      <name val="Aptos"/>
      <family val="2"/>
    </font>
    <font>
      <sz val="8"/>
      <name val="Aptos"/>
      <family val="2"/>
    </font>
    <font>
      <sz val="12"/>
      <name val="Aptos"/>
      <family val="2"/>
    </font>
    <font>
      <vertAlign val="subscript"/>
      <sz val="11"/>
      <name val="Aptos"/>
      <family val="2"/>
    </font>
    <font>
      <sz val="11"/>
      <name val="Aptos Display"/>
      <family val="2"/>
    </font>
    <font>
      <b/>
      <sz val="11"/>
      <name val="Aptos Display"/>
      <family val="2"/>
    </font>
    <font>
      <b/>
      <sz val="11"/>
      <color theme="1"/>
      <name val="Aptos"/>
      <family val="2"/>
    </font>
    <font>
      <b/>
      <sz val="14"/>
      <color theme="1"/>
      <name val="Aptos"/>
      <family val="2"/>
    </font>
    <font>
      <sz val="14"/>
      <color theme="1"/>
      <name val="Aptos"/>
      <family val="2"/>
    </font>
    <font>
      <b/>
      <sz val="7.7"/>
      <name val="Aptos"/>
      <family val="2"/>
    </font>
    <font>
      <vertAlign val="superscript"/>
      <sz val="11"/>
      <name val="Aptos"/>
      <family val="2"/>
    </font>
    <font>
      <b/>
      <sz val="11"/>
      <color theme="0"/>
      <name val="Aptos"/>
      <family val="2"/>
    </font>
    <font>
      <sz val="11"/>
      <color theme="0"/>
      <name val="Aptos"/>
      <family val="2"/>
    </font>
    <font>
      <sz val="11"/>
      <color theme="0"/>
      <name val="Arial Nova"/>
      <family val="2"/>
    </font>
    <font>
      <sz val="12"/>
      <color theme="0"/>
      <name val="Aptos"/>
      <family val="2"/>
    </font>
  </fonts>
  <fills count="7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B9CFD9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</fills>
  <borders count="32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ck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3">
    <xf numFmtId="164" fontId="0" fillId="0" borderId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285">
    <xf numFmtId="164" fontId="0" fillId="0" borderId="0" xfId="0"/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0" fontId="2" fillId="0" borderId="0" xfId="1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right" vertical="center"/>
      <protection hidden="1"/>
    </xf>
    <xf numFmtId="165" fontId="2" fillId="4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165" fontId="3" fillId="0" borderId="0" xfId="0" applyNumberFormat="1" applyFont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Protection="1">
      <protection hidden="1"/>
    </xf>
    <xf numFmtId="10" fontId="2" fillId="0" borderId="0" xfId="1" applyNumberFormat="1" applyFont="1" applyFill="1" applyBorder="1" applyAlignment="1" applyProtection="1">
      <alignment vertical="center"/>
      <protection hidden="1"/>
    </xf>
    <xf numFmtId="10" fontId="2" fillId="0" borderId="0" xfId="1" applyNumberFormat="1" applyFont="1" applyBorder="1" applyAlignment="1" applyProtection="1">
      <alignment vertical="center"/>
      <protection hidden="1"/>
    </xf>
    <xf numFmtId="166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3" fillId="0" borderId="0" xfId="0" applyNumberFormat="1" applyFont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hidden="1"/>
    </xf>
    <xf numFmtId="166" fontId="2" fillId="0" borderId="2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6" fontId="2" fillId="0" borderId="1" xfId="0" applyNumberFormat="1" applyFont="1" applyBorder="1" applyAlignment="1" applyProtection="1">
      <alignment vertical="center"/>
      <protection hidden="1"/>
    </xf>
    <xf numFmtId="171" fontId="2" fillId="0" borderId="0" xfId="1" applyNumberFormat="1" applyFont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vertical="center" wrapText="1"/>
      <protection hidden="1"/>
    </xf>
    <xf numFmtId="165" fontId="3" fillId="0" borderId="0" xfId="0" applyNumberFormat="1" applyFont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9" fontId="2" fillId="0" borderId="0" xfId="1" applyFont="1" applyFill="1" applyBorder="1" applyAlignment="1" applyProtection="1">
      <alignment horizontal="center" vertical="center" wrapText="1"/>
      <protection hidden="1"/>
    </xf>
    <xf numFmtId="9" fontId="2" fillId="0" borderId="0" xfId="1" applyFont="1" applyBorder="1" applyAlignment="1" applyProtection="1">
      <alignment horizontal="center" vertical="center" wrapText="1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9" fontId="2" fillId="0" borderId="2" xfId="1" applyFont="1" applyBorder="1" applyAlignment="1" applyProtection="1">
      <alignment vertical="center"/>
      <protection hidden="1"/>
    </xf>
    <xf numFmtId="166" fontId="2" fillId="2" borderId="2" xfId="0" applyNumberFormat="1" applyFont="1" applyFill="1" applyBorder="1" applyAlignment="1" applyProtection="1">
      <alignment vertical="center"/>
      <protection hidden="1"/>
    </xf>
    <xf numFmtId="167" fontId="2" fillId="0" borderId="2" xfId="0" applyNumberFormat="1" applyFont="1" applyBorder="1" applyAlignment="1" applyProtection="1">
      <alignment vertical="center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4" fontId="2" fillId="0" borderId="0" xfId="0" applyFont="1" applyProtection="1">
      <protection hidden="1"/>
    </xf>
    <xf numFmtId="10" fontId="2" fillId="0" borderId="0" xfId="1" applyNumberFormat="1" applyFont="1" applyAlignment="1" applyProtection="1">
      <alignment horizontal="left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7" xfId="0" applyNumberFormat="1" applyFont="1" applyBorder="1" applyAlignment="1" applyProtection="1">
      <alignment vertical="center"/>
      <protection hidden="1"/>
    </xf>
    <xf numFmtId="164" fontId="2" fillId="2" borderId="0" xfId="0" applyFont="1" applyFill="1" applyProtection="1">
      <protection hidden="1"/>
    </xf>
    <xf numFmtId="164" fontId="2" fillId="2" borderId="8" xfId="0" applyFont="1" applyFill="1" applyBorder="1" applyProtection="1">
      <protection hidden="1"/>
    </xf>
    <xf numFmtId="165" fontId="7" fillId="0" borderId="0" xfId="0" applyNumberFormat="1" applyFont="1" applyAlignment="1" applyProtection="1">
      <alignment vertical="center"/>
      <protection hidden="1"/>
    </xf>
    <xf numFmtId="164" fontId="10" fillId="0" borderId="0" xfId="0" applyFont="1" applyAlignment="1">
      <alignment horizontal="center" vertical="center"/>
    </xf>
    <xf numFmtId="164" fontId="0" fillId="0" borderId="0" xfId="0" applyAlignment="1">
      <alignment vertical="center"/>
    </xf>
    <xf numFmtId="164" fontId="0" fillId="0" borderId="0" xfId="0" applyAlignment="1">
      <alignment horizontal="left" vertical="center"/>
    </xf>
    <xf numFmtId="164" fontId="11" fillId="0" borderId="0" xfId="0" applyFont="1" applyAlignment="1">
      <alignment horizontal="center" vertical="center"/>
    </xf>
    <xf numFmtId="164" fontId="0" fillId="0" borderId="8" xfId="0" applyBorder="1"/>
    <xf numFmtId="164" fontId="0" fillId="0" borderId="13" xfId="0" applyBorder="1"/>
    <xf numFmtId="164" fontId="0" fillId="0" borderId="2" xfId="0" applyBorder="1"/>
    <xf numFmtId="164" fontId="0" fillId="0" borderId="14" xfId="0" applyBorder="1"/>
    <xf numFmtId="164" fontId="0" fillId="0" borderId="4" xfId="0" applyBorder="1" applyAlignment="1">
      <alignment vertical="center"/>
    </xf>
    <xf numFmtId="164" fontId="0" fillId="0" borderId="16" xfId="0" applyBorder="1"/>
    <xf numFmtId="164" fontId="0" fillId="0" borderId="17" xfId="0" applyBorder="1"/>
    <xf numFmtId="164" fontId="0" fillId="0" borderId="18" xfId="0" applyBorder="1"/>
    <xf numFmtId="164" fontId="0" fillId="0" borderId="19" xfId="0" applyBorder="1"/>
    <xf numFmtId="164" fontId="3" fillId="0" borderId="0" xfId="0" applyFont="1" applyAlignment="1">
      <alignment vertical="center"/>
    </xf>
    <xf numFmtId="164" fontId="3" fillId="0" borderId="14" xfId="0" applyFont="1" applyBorder="1" applyAlignment="1">
      <alignment vertical="center"/>
    </xf>
    <xf numFmtId="164" fontId="2" fillId="0" borderId="0" xfId="0" applyFont="1" applyAlignment="1">
      <alignment vertical="center"/>
    </xf>
    <xf numFmtId="164" fontId="2" fillId="0" borderId="6" xfId="0" applyFont="1" applyBorder="1" applyAlignment="1">
      <alignment vertical="center"/>
    </xf>
    <xf numFmtId="164" fontId="2" fillId="0" borderId="14" xfId="0" applyFont="1" applyBorder="1" applyAlignment="1">
      <alignment vertical="center"/>
    </xf>
    <xf numFmtId="164" fontId="0" fillId="0" borderId="8" xfId="0" applyBorder="1" applyAlignment="1">
      <alignment vertical="center"/>
    </xf>
    <xf numFmtId="164" fontId="2" fillId="0" borderId="8" xfId="0" applyFont="1" applyBorder="1" applyAlignment="1">
      <alignment vertical="center"/>
    </xf>
    <xf numFmtId="164" fontId="3" fillId="0" borderId="2" xfId="0" applyFont="1" applyBorder="1" applyAlignment="1">
      <alignment vertical="center" wrapText="1"/>
    </xf>
    <xf numFmtId="164" fontId="3" fillId="0" borderId="0" xfId="0" applyFont="1" applyAlignment="1">
      <alignment vertical="center" wrapText="1"/>
    </xf>
    <xf numFmtId="14" fontId="2" fillId="0" borderId="0" xfId="0" applyNumberFormat="1" applyFont="1" applyAlignment="1" applyProtection="1">
      <alignment vertical="center"/>
      <protection locked="0"/>
    </xf>
    <xf numFmtId="49" fontId="2" fillId="0" borderId="0" xfId="0" applyNumberFormat="1" applyFont="1" applyAlignment="1" applyProtection="1">
      <alignment vertical="center"/>
      <protection locked="0"/>
    </xf>
    <xf numFmtId="164" fontId="3" fillId="0" borderId="14" xfId="0" applyFont="1" applyBorder="1" applyAlignment="1">
      <alignment vertical="center" wrapText="1"/>
    </xf>
    <xf numFmtId="164" fontId="2" fillId="0" borderId="4" xfId="0" applyFont="1" applyBorder="1" applyAlignment="1" applyProtection="1">
      <alignment vertical="center"/>
      <protection locked="0"/>
    </xf>
    <xf numFmtId="164" fontId="2" fillId="0" borderId="20" xfId="0" applyFont="1" applyBorder="1" applyAlignment="1">
      <alignment vertical="center"/>
    </xf>
    <xf numFmtId="164" fontId="3" fillId="0" borderId="16" xfId="0" applyFont="1" applyBorder="1" applyAlignment="1">
      <alignment vertical="center" wrapText="1"/>
    </xf>
    <xf numFmtId="164" fontId="3" fillId="0" borderId="8" xfId="0" applyFont="1" applyBorder="1" applyAlignment="1">
      <alignment vertical="center" wrapText="1"/>
    </xf>
    <xf numFmtId="164" fontId="2" fillId="0" borderId="0" xfId="0" applyFont="1" applyAlignment="1">
      <alignment vertical="center" wrapText="1"/>
    </xf>
    <xf numFmtId="164" fontId="9" fillId="0" borderId="0" xfId="0" applyFont="1" applyAlignment="1">
      <alignment vertical="center"/>
    </xf>
    <xf numFmtId="164" fontId="3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/>
      <protection locked="0"/>
    </xf>
    <xf numFmtId="164" fontId="2" fillId="0" borderId="4" xfId="0" applyFont="1" applyBorder="1" applyAlignment="1">
      <alignment vertical="center"/>
    </xf>
    <xf numFmtId="164" fontId="2" fillId="0" borderId="0" xfId="0" applyFont="1" applyAlignment="1" applyProtection="1">
      <alignment vertical="center" wrapText="1"/>
      <protection locked="0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4" fontId="0" fillId="0" borderId="21" xfId="0" applyBorder="1" applyAlignment="1">
      <alignment vertical="center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4" fontId="0" fillId="0" borderId="27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8" xfId="0" applyBorder="1" applyAlignment="1">
      <alignment horizontal="left" vertical="center"/>
    </xf>
    <xf numFmtId="173" fontId="2" fillId="0" borderId="0" xfId="0" applyNumberFormat="1" applyFont="1" applyAlignment="1" applyProtection="1">
      <alignment vertical="center"/>
      <protection hidden="1"/>
    </xf>
    <xf numFmtId="173" fontId="2" fillId="0" borderId="1" xfId="0" applyNumberFormat="1" applyFont="1" applyBorder="1" applyAlignment="1" applyProtection="1">
      <alignment vertical="center"/>
      <protection hidden="1"/>
    </xf>
    <xf numFmtId="10" fontId="2" fillId="0" borderId="1" xfId="1" applyNumberFormat="1" applyFont="1" applyFill="1" applyBorder="1" applyAlignment="1" applyProtection="1">
      <alignment vertical="center"/>
      <protection hidden="1"/>
    </xf>
    <xf numFmtId="173" fontId="7" fillId="0" borderId="1" xfId="0" applyNumberFormat="1" applyFont="1" applyBorder="1" applyAlignment="1" applyProtection="1">
      <alignment vertical="center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hidden="1"/>
    </xf>
    <xf numFmtId="10" fontId="2" fillId="0" borderId="2" xfId="1" applyNumberFormat="1" applyFont="1" applyBorder="1" applyAlignment="1" applyProtection="1">
      <alignment horizontal="right" vertical="center" indent="2"/>
      <protection hidden="1"/>
    </xf>
    <xf numFmtId="167" fontId="2" fillId="0" borderId="1" xfId="0" applyNumberFormat="1" applyFont="1" applyBorder="1" applyAlignment="1" applyProtection="1">
      <alignment horizontal="right" vertical="center" indent="2"/>
      <protection hidden="1"/>
    </xf>
    <xf numFmtId="175" fontId="2" fillId="0" borderId="2" xfId="1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locked="0"/>
    </xf>
    <xf numFmtId="10" fontId="2" fillId="0" borderId="1" xfId="1" applyNumberFormat="1" applyFont="1" applyBorder="1" applyAlignment="1" applyProtection="1">
      <alignment horizontal="right" vertical="center" indent="2"/>
      <protection hidden="1"/>
    </xf>
    <xf numFmtId="165" fontId="3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2" xfId="0" applyNumberFormat="1" applyFont="1" applyBorder="1" applyAlignment="1" applyProtection="1">
      <alignment horizontal="right" vertical="center" indent="2"/>
      <protection hidden="1"/>
    </xf>
    <xf numFmtId="166" fontId="2" fillId="0" borderId="1" xfId="0" applyNumberFormat="1" applyFont="1" applyBorder="1" applyAlignment="1" applyProtection="1">
      <alignment horizontal="right" vertical="center" indent="2"/>
      <protection locked="0"/>
    </xf>
    <xf numFmtId="166" fontId="2" fillId="0" borderId="0" xfId="0" applyNumberFormat="1" applyFont="1" applyAlignment="1" applyProtection="1">
      <alignment horizontal="right" vertical="center" indent="2"/>
      <protection hidden="1"/>
    </xf>
    <xf numFmtId="9" fontId="2" fillId="0" borderId="0" xfId="1" applyFont="1" applyAlignment="1" applyProtection="1">
      <alignment horizontal="right" vertical="center" indent="2"/>
      <protection hidden="1"/>
    </xf>
    <xf numFmtId="10" fontId="2" fillId="0" borderId="2" xfId="1" applyNumberFormat="1" applyFont="1" applyFill="1" applyBorder="1" applyAlignment="1" applyProtection="1">
      <alignment horizontal="right" vertical="center" indent="2"/>
      <protection hidden="1"/>
    </xf>
    <xf numFmtId="165" fontId="2" fillId="0" borderId="3" xfId="0" applyNumberFormat="1" applyFont="1" applyBorder="1" applyAlignment="1" applyProtection="1">
      <alignment horizontal="right" vertical="center" indent="2"/>
      <protection hidden="1"/>
    </xf>
    <xf numFmtId="174" fontId="2" fillId="0" borderId="0" xfId="0" applyNumberFormat="1" applyFont="1" applyAlignment="1" applyProtection="1">
      <alignment horizontal="right" vertical="center" indent="2"/>
      <protection hidden="1"/>
    </xf>
    <xf numFmtId="10" fontId="2" fillId="0" borderId="0" xfId="1" applyNumberFormat="1" applyFont="1" applyFill="1" applyAlignment="1" applyProtection="1">
      <alignment horizontal="right" vertical="center" indent="2"/>
      <protection hidden="1"/>
    </xf>
    <xf numFmtId="174" fontId="2" fillId="0" borderId="1" xfId="0" applyNumberFormat="1" applyFont="1" applyBorder="1" applyAlignment="1" applyProtection="1">
      <alignment horizontal="right" vertical="center" indent="2"/>
      <protection hidden="1"/>
    </xf>
    <xf numFmtId="10" fontId="2" fillId="0" borderId="1" xfId="1" applyNumberFormat="1" applyFont="1" applyFill="1" applyBorder="1" applyAlignment="1" applyProtection="1">
      <alignment horizontal="right" vertical="center" indent="2"/>
      <protection hidden="1"/>
    </xf>
    <xf numFmtId="168" fontId="2" fillId="0" borderId="1" xfId="0" applyNumberFormat="1" applyFont="1" applyBorder="1" applyAlignment="1" applyProtection="1">
      <alignment horizontal="right" vertical="center" indent="2"/>
      <protection hidden="1"/>
    </xf>
    <xf numFmtId="177" fontId="2" fillId="0" borderId="1" xfId="0" applyNumberFormat="1" applyFont="1" applyBorder="1" applyAlignment="1" applyProtection="1">
      <alignment horizontal="right" vertical="center" indent="2"/>
      <protection hidden="1"/>
    </xf>
    <xf numFmtId="167" fontId="2" fillId="0" borderId="0" xfId="0" applyNumberFormat="1" applyFont="1" applyAlignment="1" applyProtection="1">
      <alignment horizontal="right" vertical="center" indent="2"/>
      <protection hidden="1"/>
    </xf>
    <xf numFmtId="165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7" fontId="2" fillId="2" borderId="1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0" xfId="0" applyNumberFormat="1" applyFont="1" applyFill="1" applyAlignment="1" applyProtection="1">
      <alignment horizontal="right" vertical="center" indent="2"/>
      <protection hidden="1"/>
    </xf>
    <xf numFmtId="165" fontId="2" fillId="5" borderId="0" xfId="0" applyNumberFormat="1" applyFont="1" applyFill="1" applyAlignment="1" applyProtection="1">
      <alignment vertical="center"/>
      <protection hidden="1"/>
    </xf>
    <xf numFmtId="165" fontId="3" fillId="2" borderId="0" xfId="0" applyNumberFormat="1" applyFont="1" applyFill="1" applyAlignment="1" applyProtection="1">
      <alignment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64" fontId="2" fillId="2" borderId="0" xfId="0" applyFont="1" applyFill="1" applyAlignment="1" applyProtection="1">
      <alignment horizontal="right" indent="2"/>
      <protection hidden="1"/>
    </xf>
    <xf numFmtId="164" fontId="2" fillId="0" borderId="0" xfId="0" applyFont="1" applyAlignment="1" applyProtection="1">
      <alignment horizontal="right" indent="2"/>
      <protection hidden="1"/>
    </xf>
    <xf numFmtId="164" fontId="2" fillId="2" borderId="8" xfId="0" applyFont="1" applyFill="1" applyBorder="1" applyAlignment="1" applyProtection="1">
      <alignment horizontal="right" indent="2"/>
      <protection hidden="1"/>
    </xf>
    <xf numFmtId="10" fontId="2" fillId="0" borderId="0" xfId="1" applyNumberFormat="1" applyFont="1" applyAlignment="1" applyProtection="1">
      <alignment horizontal="right" vertical="center" indent="2"/>
      <protection hidden="1"/>
    </xf>
    <xf numFmtId="165" fontId="2" fillId="0" borderId="2" xfId="2" applyNumberFormat="1" applyFont="1" applyBorder="1" applyAlignment="1" applyProtection="1">
      <alignment horizontal="right" vertical="center" indent="2"/>
      <protection hidden="1"/>
    </xf>
    <xf numFmtId="165" fontId="2" fillId="0" borderId="2" xfId="0" applyNumberFormat="1" applyFont="1" applyBorder="1" applyAlignment="1" applyProtection="1">
      <alignment horizontal="right" vertical="center" indent="2"/>
      <protection locked="0"/>
    </xf>
    <xf numFmtId="165" fontId="2" fillId="0" borderId="0" xfId="0" applyNumberFormat="1" applyFont="1" applyAlignment="1" applyProtection="1">
      <alignment horizontal="left" vertical="center"/>
      <protection hidden="1"/>
    </xf>
    <xf numFmtId="165" fontId="8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4" fontId="2" fillId="0" borderId="8" xfId="0" applyFont="1" applyBorder="1" applyAlignment="1" applyProtection="1">
      <alignment horizontal="center"/>
      <protection hidden="1"/>
    </xf>
    <xf numFmtId="165" fontId="3" fillId="3" borderId="0" xfId="0" applyNumberFormat="1" applyFont="1" applyFill="1" applyAlignment="1" applyProtection="1">
      <alignment horizontal="center" vertical="center"/>
      <protection locked="0"/>
    </xf>
    <xf numFmtId="165" fontId="2" fillId="0" borderId="1" xfId="0" applyNumberFormat="1" applyFont="1" applyBorder="1" applyAlignment="1" applyProtection="1">
      <alignment horizontal="right" vertical="center" indent="2"/>
      <protection locked="0"/>
    </xf>
    <xf numFmtId="9" fontId="2" fillId="0" borderId="3" xfId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right" vertical="center" indent="1"/>
      <protection hidden="1"/>
    </xf>
    <xf numFmtId="165" fontId="2" fillId="0" borderId="2" xfId="0" applyNumberFormat="1" applyFont="1" applyBorder="1" applyAlignment="1" applyProtection="1">
      <alignment horizontal="left" vertical="center" indent="1"/>
      <protection hidden="1"/>
    </xf>
    <xf numFmtId="166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3" fillId="3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6" fontId="2" fillId="2" borderId="2" xfId="0" applyNumberFormat="1" applyFont="1" applyFill="1" applyBorder="1" applyAlignment="1" applyProtection="1">
      <alignment horizontal="right" vertical="center" indent="2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4" fontId="15" fillId="0" borderId="0" xfId="0" applyFont="1" applyAlignment="1" applyProtection="1">
      <alignment horizontal="justify" vertical="center"/>
      <protection hidden="1"/>
    </xf>
    <xf numFmtId="164" fontId="15" fillId="0" borderId="0" xfId="0" applyFont="1" applyAlignment="1" applyProtection="1">
      <alignment horizontal="right" vertical="center"/>
      <protection hidden="1"/>
    </xf>
    <xf numFmtId="164" fontId="16" fillId="0" borderId="0" xfId="0" applyFont="1" applyAlignment="1" applyProtection="1">
      <alignment horizontal="justify" vertical="center"/>
      <protection hidden="1"/>
    </xf>
    <xf numFmtId="166" fontId="15" fillId="0" borderId="0" xfId="0" applyNumberFormat="1" applyFont="1" applyAlignment="1" applyProtection="1">
      <alignment vertical="center"/>
      <protection hidden="1"/>
    </xf>
    <xf numFmtId="10" fontId="15" fillId="0" borderId="0" xfId="1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horizontal="center" vertical="center"/>
      <protection hidden="1"/>
    </xf>
    <xf numFmtId="165" fontId="14" fillId="0" borderId="0" xfId="0" applyNumberFormat="1" applyFont="1" applyAlignment="1" applyProtection="1">
      <alignment vertical="center"/>
      <protection hidden="1"/>
    </xf>
    <xf numFmtId="165" fontId="15" fillId="0" borderId="0" xfId="0" applyNumberFormat="1" applyFont="1" applyAlignment="1" applyProtection="1">
      <alignment vertical="center" wrapText="1"/>
      <protection hidden="1"/>
    </xf>
    <xf numFmtId="173" fontId="15" fillId="0" borderId="0" xfId="0" applyNumberFormat="1" applyFont="1" applyAlignment="1" applyProtection="1">
      <alignment vertical="center" wrapText="1"/>
      <protection hidden="1"/>
    </xf>
    <xf numFmtId="165" fontId="15" fillId="0" borderId="0" xfId="0" applyNumberFormat="1" applyFont="1" applyAlignment="1" applyProtection="1">
      <alignment horizontal="right" vertical="center"/>
      <protection hidden="1"/>
    </xf>
    <xf numFmtId="166" fontId="15" fillId="0" borderId="0" xfId="0" applyNumberFormat="1" applyFont="1" applyAlignment="1" applyProtection="1">
      <alignment horizontal="center" vertical="center"/>
      <protection hidden="1"/>
    </xf>
    <xf numFmtId="172" fontId="15" fillId="0" borderId="0" xfId="0" applyNumberFormat="1" applyFont="1" applyAlignment="1" applyProtection="1">
      <alignment vertical="center"/>
      <protection hidden="1"/>
    </xf>
    <xf numFmtId="166" fontId="14" fillId="0" borderId="0" xfId="0" applyNumberFormat="1" applyFont="1" applyAlignment="1" applyProtection="1">
      <alignment horizontal="center" vertical="center"/>
      <protection hidden="1"/>
    </xf>
    <xf numFmtId="165" fontId="15" fillId="0" borderId="0" xfId="0" applyNumberFormat="1" applyFont="1" applyAlignment="1" applyProtection="1">
      <alignment horizontal="center" vertical="center" wrapText="1"/>
      <protection hidden="1"/>
    </xf>
    <xf numFmtId="165" fontId="17" fillId="0" borderId="0" xfId="0" applyNumberFormat="1" applyFont="1" applyAlignment="1" applyProtection="1">
      <alignment vertical="center"/>
      <protection hidden="1"/>
    </xf>
    <xf numFmtId="173" fontId="15" fillId="0" borderId="0" xfId="0" applyNumberFormat="1" applyFont="1" applyAlignment="1" applyProtection="1">
      <alignment vertical="center"/>
      <protection hidden="1"/>
    </xf>
    <xf numFmtId="176" fontId="15" fillId="0" borderId="0" xfId="0" applyNumberFormat="1" applyFont="1" applyAlignment="1" applyProtection="1">
      <alignment vertical="center"/>
      <protection hidden="1"/>
    </xf>
    <xf numFmtId="178" fontId="15" fillId="0" borderId="0" xfId="0" applyNumberFormat="1" applyFont="1" applyAlignment="1" applyProtection="1">
      <alignment vertical="center"/>
      <protection hidden="1"/>
    </xf>
    <xf numFmtId="177" fontId="15" fillId="0" borderId="0" xfId="0" applyNumberFormat="1" applyFont="1" applyAlignment="1" applyProtection="1">
      <alignment vertical="center"/>
      <protection hidden="1"/>
    </xf>
    <xf numFmtId="10" fontId="15" fillId="0" borderId="0" xfId="1" applyNumberFormat="1" applyFont="1" applyFill="1" applyAlignment="1" applyProtection="1">
      <alignment vertical="center"/>
      <protection hidden="1"/>
    </xf>
    <xf numFmtId="167" fontId="15" fillId="0" borderId="0" xfId="0" applyNumberFormat="1" applyFont="1" applyAlignment="1" applyProtection="1">
      <alignment vertical="center"/>
      <protection hidden="1"/>
    </xf>
    <xf numFmtId="10" fontId="15" fillId="0" borderId="0" xfId="1" applyNumberFormat="1" applyFont="1" applyFill="1" applyBorder="1" applyAlignment="1" applyProtection="1">
      <alignment vertical="center"/>
      <protection hidden="1"/>
    </xf>
    <xf numFmtId="179" fontId="15" fillId="0" borderId="0" xfId="1" applyNumberFormat="1" applyFont="1" applyFill="1" applyAlignment="1" applyProtection="1">
      <alignment vertical="center"/>
      <protection hidden="1"/>
    </xf>
    <xf numFmtId="168" fontId="15" fillId="0" borderId="0" xfId="0" applyNumberFormat="1" applyFont="1" applyAlignment="1" applyProtection="1">
      <alignment vertical="center"/>
      <protection hidden="1"/>
    </xf>
    <xf numFmtId="169" fontId="15" fillId="0" borderId="0" xfId="0" applyNumberFormat="1" applyFont="1" applyAlignment="1" applyProtection="1">
      <alignment vertical="center"/>
      <protection hidden="1"/>
    </xf>
    <xf numFmtId="173" fontId="15" fillId="0" borderId="0" xfId="0" applyNumberFormat="1" applyFont="1" applyAlignment="1" applyProtection="1">
      <alignment horizontal="center" vertical="center" wrapText="1"/>
      <protection hidden="1"/>
    </xf>
    <xf numFmtId="176" fontId="15" fillId="0" borderId="0" xfId="0" applyNumberFormat="1" applyFont="1" applyAlignment="1" applyProtection="1">
      <alignment horizontal="center" vertical="center" wrapText="1"/>
      <protection hidden="1"/>
    </xf>
    <xf numFmtId="178" fontId="15" fillId="0" borderId="0" xfId="0" applyNumberFormat="1" applyFont="1" applyAlignment="1" applyProtection="1">
      <alignment horizontal="center" vertical="center" wrapText="1"/>
      <protection hidden="1"/>
    </xf>
    <xf numFmtId="177" fontId="15" fillId="0" borderId="0" xfId="0" applyNumberFormat="1" applyFont="1" applyAlignment="1" applyProtection="1">
      <alignment horizontal="center" vertical="center" wrapText="1"/>
      <protection hidden="1"/>
    </xf>
    <xf numFmtId="10" fontId="14" fillId="0" borderId="0" xfId="1" applyNumberFormat="1" applyFont="1" applyAlignment="1" applyProtection="1">
      <alignment horizontal="center" vertical="center"/>
      <protection hidden="1"/>
    </xf>
    <xf numFmtId="166" fontId="15" fillId="0" borderId="0" xfId="0" applyNumberFormat="1" applyFont="1" applyAlignment="1" applyProtection="1">
      <alignment horizontal="center" vertical="center" wrapText="1"/>
      <protection hidden="1"/>
    </xf>
    <xf numFmtId="168" fontId="15" fillId="0" borderId="0" xfId="0" applyNumberFormat="1" applyFont="1" applyAlignment="1" applyProtection="1">
      <alignment horizontal="center" vertical="center" wrapText="1"/>
      <protection hidden="1"/>
    </xf>
    <xf numFmtId="169" fontId="15" fillId="0" borderId="0" xfId="0" applyNumberFormat="1" applyFont="1" applyAlignment="1" applyProtection="1">
      <alignment horizontal="center" vertical="center" wrapText="1"/>
      <protection hidden="1"/>
    </xf>
    <xf numFmtId="165" fontId="15" fillId="0" borderId="0" xfId="0" applyNumberFormat="1" applyFont="1" applyAlignment="1" applyProtection="1">
      <alignment vertical="center"/>
      <protection hidden="1"/>
    </xf>
    <xf numFmtId="165" fontId="3" fillId="0" borderId="2" xfId="0" applyNumberFormat="1" applyFont="1" applyBorder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vertical="center"/>
      <protection hidden="1"/>
    </xf>
    <xf numFmtId="165" fontId="2" fillId="0" borderId="0" xfId="0" applyNumberFormat="1" applyFont="1" applyAlignment="1" applyProtection="1">
      <alignment horizontal="justify" vertical="center" wrapText="1"/>
      <protection hidden="1"/>
    </xf>
    <xf numFmtId="165" fontId="2" fillId="0" borderId="3" xfId="0" applyNumberFormat="1" applyFont="1" applyBorder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horizontal="center" vertical="center"/>
      <protection hidden="1"/>
    </xf>
    <xf numFmtId="165" fontId="2" fillId="2" borderId="0" xfId="0" applyNumberFormat="1" applyFont="1" applyFill="1" applyAlignment="1" applyProtection="1">
      <alignment horizontal="center" vertical="center" wrapText="1"/>
      <protection hidden="1"/>
    </xf>
    <xf numFmtId="165" fontId="2" fillId="2" borderId="2" xfId="0" applyNumberFormat="1" applyFont="1" applyFill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vertical="center"/>
      <protection hidden="1"/>
    </xf>
    <xf numFmtId="165" fontId="2" fillId="0" borderId="2" xfId="0" applyNumberFormat="1" applyFont="1" applyBorder="1" applyAlignment="1" applyProtection="1">
      <alignment vertical="center"/>
      <protection hidden="1"/>
    </xf>
    <xf numFmtId="165" fontId="3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4" xfId="0" applyNumberFormat="1" applyFont="1" applyBorder="1" applyAlignment="1" applyProtection="1">
      <alignment horizontal="center" vertical="center"/>
      <protection hidden="1"/>
    </xf>
    <xf numFmtId="165" fontId="2" fillId="0" borderId="1" xfId="0" applyNumberFormat="1" applyFont="1" applyBorder="1" applyAlignment="1" applyProtection="1">
      <alignment horizontal="left" vertical="center"/>
      <protection hidden="1"/>
    </xf>
    <xf numFmtId="164" fontId="2" fillId="0" borderId="2" xfId="0" applyFont="1" applyBorder="1" applyAlignment="1" applyProtection="1">
      <alignment horizontal="left" vertical="center"/>
      <protection hidden="1"/>
    </xf>
    <xf numFmtId="165" fontId="3" fillId="3" borderId="0" xfId="0" applyNumberFormat="1" applyFont="1" applyFill="1" applyAlignment="1" applyProtection="1">
      <alignment vertical="center"/>
      <protection hidden="1"/>
    </xf>
    <xf numFmtId="173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2" xfId="0" applyNumberFormat="1" applyFont="1" applyBorder="1" applyAlignment="1" applyProtection="1">
      <alignment horizontal="left" vertical="center"/>
      <protection hidden="1"/>
    </xf>
    <xf numFmtId="165" fontId="2" fillId="0" borderId="4" xfId="0" applyNumberFormat="1" applyFont="1" applyBorder="1" applyAlignment="1" applyProtection="1">
      <alignment horizontal="justify" vertical="center" wrapText="1"/>
      <protection hidden="1"/>
    </xf>
    <xf numFmtId="165" fontId="3" fillId="2" borderId="2" xfId="0" applyNumberFormat="1" applyFont="1" applyFill="1" applyBorder="1" applyAlignment="1" applyProtection="1">
      <alignment horizontal="center" vertical="center"/>
      <protection hidden="1"/>
    </xf>
    <xf numFmtId="165" fontId="3" fillId="3" borderId="0" xfId="0" applyNumberFormat="1" applyFont="1" applyFill="1" applyAlignment="1" applyProtection="1">
      <alignment horizontal="left" vertical="center"/>
      <protection hidden="1"/>
    </xf>
    <xf numFmtId="9" fontId="2" fillId="0" borderId="4" xfId="1" applyFont="1" applyBorder="1" applyAlignment="1" applyProtection="1">
      <alignment horizontal="center" vertical="center" wrapText="1"/>
      <protection hidden="1"/>
    </xf>
    <xf numFmtId="166" fontId="2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9" xfId="0" applyNumberFormat="1" applyFont="1" applyBorder="1" applyAlignment="1" applyProtection="1">
      <alignment horizontal="center" vertical="center" wrapText="1"/>
      <protection hidden="1"/>
    </xf>
    <xf numFmtId="165" fontId="2" fillId="0" borderId="3" xfId="0" applyNumberFormat="1" applyFont="1" applyBorder="1" applyAlignment="1" applyProtection="1">
      <alignment horizontal="center" vertical="center" wrapText="1"/>
      <protection hidden="1"/>
    </xf>
    <xf numFmtId="165" fontId="2" fillId="0" borderId="30" xfId="0" applyNumberFormat="1" applyFont="1" applyBorder="1" applyAlignment="1" applyProtection="1">
      <alignment horizontal="center" vertical="center" wrapText="1"/>
      <protection hidden="1"/>
    </xf>
    <xf numFmtId="165" fontId="2" fillId="0" borderId="6" xfId="0" applyNumberFormat="1" applyFont="1" applyBorder="1" applyAlignment="1" applyProtection="1">
      <alignment horizontal="center" vertical="center" wrapText="1"/>
      <protection hidden="1"/>
    </xf>
    <xf numFmtId="165" fontId="2" fillId="0" borderId="0" xfId="0" applyNumberFormat="1" applyFont="1" applyAlignment="1" applyProtection="1">
      <alignment horizontal="center" vertical="center" wrapText="1"/>
      <protection hidden="1"/>
    </xf>
    <xf numFmtId="165" fontId="2" fillId="0" borderId="5" xfId="0" applyNumberFormat="1" applyFont="1" applyBorder="1" applyAlignment="1" applyProtection="1">
      <alignment horizontal="center" vertical="center" wrapText="1"/>
      <protection hidden="1"/>
    </xf>
    <xf numFmtId="165" fontId="2" fillId="0" borderId="26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31" xfId="0" applyNumberFormat="1" applyFont="1" applyBorder="1" applyAlignment="1" applyProtection="1">
      <alignment horizontal="center" vertical="center" wrapText="1"/>
      <protection hidden="1"/>
    </xf>
    <xf numFmtId="165" fontId="3" fillId="6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left" vertical="center"/>
      <protection hidden="1"/>
    </xf>
    <xf numFmtId="165" fontId="2" fillId="0" borderId="0" xfId="0" applyNumberFormat="1" applyFont="1" applyAlignment="1" applyProtection="1">
      <alignment vertical="center" wrapText="1"/>
      <protection hidden="1"/>
    </xf>
    <xf numFmtId="165" fontId="3" fillId="6" borderId="0" xfId="0" applyNumberFormat="1" applyFont="1" applyFill="1" applyAlignment="1" applyProtection="1">
      <alignment vertical="center"/>
      <protection hidden="1"/>
    </xf>
    <xf numFmtId="165" fontId="2" fillId="0" borderId="1" xfId="0" applyNumberFormat="1" applyFont="1" applyBorder="1" applyAlignment="1" applyProtection="1">
      <alignment horizontal="center" vertical="center"/>
      <protection hidden="1"/>
    </xf>
    <xf numFmtId="165" fontId="7" fillId="0" borderId="1" xfId="0" applyNumberFormat="1" applyFont="1" applyBorder="1" applyAlignment="1" applyProtection="1">
      <alignment vertical="center"/>
      <protection hidden="1"/>
    </xf>
    <xf numFmtId="10" fontId="7" fillId="0" borderId="3" xfId="1" applyNumberFormat="1" applyFont="1" applyBorder="1" applyAlignment="1" applyProtection="1">
      <alignment horizontal="center" vertical="center" wrapText="1"/>
      <protection hidden="1"/>
    </xf>
    <xf numFmtId="10" fontId="7" fillId="0" borderId="2" xfId="1" applyNumberFormat="1" applyFont="1" applyBorder="1" applyAlignment="1" applyProtection="1">
      <alignment horizontal="center" vertical="center" wrapText="1"/>
      <protection hidden="1"/>
    </xf>
    <xf numFmtId="165" fontId="8" fillId="5" borderId="0" xfId="0" applyNumberFormat="1" applyFont="1" applyFill="1" applyAlignment="1" applyProtection="1">
      <alignment horizontal="center" vertical="center"/>
      <protection hidden="1"/>
    </xf>
    <xf numFmtId="165" fontId="5" fillId="0" borderId="0" xfId="0" applyNumberFormat="1" applyFont="1" applyAlignment="1" applyProtection="1">
      <alignment vertical="center"/>
      <protection hidden="1"/>
    </xf>
    <xf numFmtId="165" fontId="14" fillId="0" borderId="0" xfId="0" applyNumberFormat="1" applyFont="1" applyAlignment="1" applyProtection="1">
      <alignment horizontal="center" vertical="center"/>
      <protection hidden="1"/>
    </xf>
    <xf numFmtId="165" fontId="7" fillId="0" borderId="3" xfId="0" applyNumberFormat="1" applyFont="1" applyBorder="1" applyAlignment="1" applyProtection="1">
      <alignment horizontal="justify" vertical="center" wrapText="1"/>
      <protection hidden="1"/>
    </xf>
    <xf numFmtId="165" fontId="7" fillId="0" borderId="2" xfId="0" applyNumberFormat="1" applyFont="1" applyBorder="1" applyAlignment="1" applyProtection="1">
      <alignment horizontal="justify" vertical="center" wrapText="1"/>
      <protection hidden="1"/>
    </xf>
    <xf numFmtId="165" fontId="8" fillId="2" borderId="0" xfId="0" applyNumberFormat="1" applyFont="1" applyFill="1" applyAlignment="1" applyProtection="1">
      <alignment horizontal="center" vertical="center"/>
      <protection hidden="1"/>
    </xf>
    <xf numFmtId="165" fontId="7" fillId="0" borderId="3" xfId="0" applyNumberFormat="1" applyFont="1" applyBorder="1" applyAlignment="1" applyProtection="1">
      <alignment horizontal="center" vertical="center" wrapText="1"/>
      <protection hidden="1"/>
    </xf>
    <xf numFmtId="165" fontId="7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2" borderId="0" xfId="0" applyNumberFormat="1" applyFont="1" applyFill="1" applyAlignment="1" applyProtection="1">
      <alignment horizontal="center" vertical="center"/>
      <protection hidden="1"/>
    </xf>
    <xf numFmtId="165" fontId="3" fillId="0" borderId="4" xfId="0" applyNumberFormat="1" applyFont="1" applyBorder="1" applyAlignment="1" applyProtection="1">
      <alignment horizontal="center" vertical="center" wrapText="1"/>
      <protection hidden="1"/>
    </xf>
    <xf numFmtId="165" fontId="2" fillId="0" borderId="2" xfId="0" applyNumberFormat="1" applyFont="1" applyBorder="1" applyAlignment="1" applyProtection="1">
      <alignment horizontal="center" vertical="center"/>
      <protection hidden="1"/>
    </xf>
    <xf numFmtId="165" fontId="2" fillId="0" borderId="0" xfId="0" applyNumberFormat="1" applyFont="1" applyAlignment="1" applyProtection="1">
      <alignment horizontal="justify" vertical="center"/>
      <protection hidden="1"/>
    </xf>
    <xf numFmtId="165" fontId="2" fillId="0" borderId="0" xfId="0" applyNumberFormat="1" applyFont="1" applyAlignment="1" applyProtection="1">
      <alignment horizontal="center" vertical="center"/>
      <protection hidden="1"/>
    </xf>
    <xf numFmtId="165" fontId="2" fillId="0" borderId="3" xfId="0" applyNumberFormat="1" applyFont="1" applyBorder="1" applyAlignment="1" applyProtection="1">
      <alignment horizontal="center" vertical="center"/>
      <protection hidden="1"/>
    </xf>
    <xf numFmtId="165" fontId="2" fillId="3" borderId="0" xfId="0" applyNumberFormat="1" applyFont="1" applyFill="1" applyAlignment="1" applyProtection="1">
      <alignment horizontal="center" vertical="center"/>
      <protection hidden="1"/>
    </xf>
    <xf numFmtId="165" fontId="2" fillId="5" borderId="0" xfId="0" applyNumberFormat="1" applyFont="1" applyFill="1" applyAlignment="1" applyProtection="1">
      <alignment horizontal="center" vertical="center"/>
      <protection hidden="1"/>
    </xf>
    <xf numFmtId="165" fontId="3" fillId="0" borderId="2" xfId="0" applyNumberFormat="1" applyFont="1" applyBorder="1" applyAlignment="1" applyProtection="1">
      <alignment horizontal="center" vertical="center" wrapText="1"/>
      <protection hidden="1"/>
    </xf>
    <xf numFmtId="165" fontId="2" fillId="0" borderId="1" xfId="0" applyNumberFormat="1" applyFont="1" applyBorder="1" applyAlignment="1" applyProtection="1">
      <alignment horizontal="right" vertical="center" indent="2"/>
      <protection hidden="1"/>
    </xf>
    <xf numFmtId="170" fontId="2" fillId="0" borderId="0" xfId="0" applyNumberFormat="1" applyFont="1" applyAlignment="1" applyProtection="1">
      <alignment horizontal="justify" vertical="center" wrapText="1"/>
      <protection hidden="1"/>
    </xf>
    <xf numFmtId="165" fontId="2" fillId="2" borderId="1" xfId="0" applyNumberFormat="1" applyFont="1" applyFill="1" applyBorder="1" applyAlignment="1" applyProtection="1">
      <alignment vertical="center"/>
      <protection hidden="1"/>
    </xf>
    <xf numFmtId="165" fontId="3" fillId="0" borderId="5" xfId="0" applyNumberFormat="1" applyFont="1" applyBorder="1" applyAlignment="1" applyProtection="1">
      <alignment horizontal="right" vertical="center" textRotation="90" wrapText="1"/>
      <protection hidden="1"/>
    </xf>
    <xf numFmtId="165" fontId="2" fillId="0" borderId="0" xfId="0" applyNumberFormat="1" applyFont="1" applyAlignment="1" applyProtection="1">
      <alignment horizontal="justify" vertical="top" wrapText="1"/>
      <protection hidden="1"/>
    </xf>
    <xf numFmtId="165" fontId="3" fillId="5" borderId="0" xfId="0" applyNumberFormat="1" applyFont="1" applyFill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/>
      <protection hidden="1"/>
    </xf>
    <xf numFmtId="165" fontId="3" fillId="5" borderId="2" xfId="0" applyNumberFormat="1" applyFont="1" applyFill="1" applyBorder="1" applyAlignment="1" applyProtection="1">
      <alignment horizontal="center" vertical="center"/>
      <protection hidden="1"/>
    </xf>
    <xf numFmtId="165" fontId="3" fillId="2" borderId="0" xfId="0" applyNumberFormat="1" applyFont="1" applyFill="1" applyAlignment="1" applyProtection="1">
      <alignment horizontal="center" vertical="center" wrapText="1"/>
      <protection hidden="1"/>
    </xf>
    <xf numFmtId="165" fontId="8" fillId="2" borderId="2" xfId="0" applyNumberFormat="1" applyFont="1" applyFill="1" applyBorder="1" applyAlignment="1" applyProtection="1">
      <alignment horizontal="center" vertical="center" wrapText="1"/>
      <protection hidden="1"/>
    </xf>
    <xf numFmtId="164" fontId="0" fillId="0" borderId="9" xfId="0" applyBorder="1" applyAlignment="1">
      <alignment vertical="center"/>
    </xf>
    <xf numFmtId="164" fontId="0" fillId="0" borderId="1" xfId="0" applyBorder="1" applyAlignment="1">
      <alignment vertical="center"/>
    </xf>
    <xf numFmtId="164" fontId="0" fillId="0" borderId="15" xfId="0" applyBorder="1" applyAlignment="1">
      <alignment vertical="center"/>
    </xf>
    <xf numFmtId="164" fontId="0" fillId="0" borderId="4" xfId="0" applyBorder="1" applyAlignment="1">
      <alignment vertical="center" shrinkToFit="1"/>
    </xf>
    <xf numFmtId="164" fontId="0" fillId="0" borderId="0" xfId="0" applyAlignment="1" applyProtection="1">
      <alignment vertical="center"/>
      <protection hidden="1"/>
    </xf>
    <xf numFmtId="164" fontId="0" fillId="0" borderId="4" xfId="0" applyBorder="1" applyAlignment="1">
      <alignment vertical="center"/>
    </xf>
    <xf numFmtId="3" fontId="0" fillId="0" borderId="4" xfId="0" applyNumberFormat="1" applyBorder="1" applyAlignment="1">
      <alignment vertical="center"/>
    </xf>
    <xf numFmtId="164" fontId="0" fillId="0" borderId="9" xfId="0" applyBorder="1"/>
    <xf numFmtId="164" fontId="0" fillId="0" borderId="1" xfId="0" applyBorder="1"/>
    <xf numFmtId="164" fontId="0" fillId="0" borderId="15" xfId="0" applyBorder="1"/>
    <xf numFmtId="164" fontId="0" fillId="0" borderId="4" xfId="0" applyBorder="1"/>
    <xf numFmtId="164" fontId="9" fillId="0" borderId="4" xfId="0" applyFont="1" applyBorder="1"/>
    <xf numFmtId="164" fontId="3" fillId="0" borderId="0" xfId="0" applyFont="1" applyAlignment="1">
      <alignment vertical="center"/>
    </xf>
    <xf numFmtId="164" fontId="10" fillId="0" borderId="0" xfId="0" applyFont="1" applyAlignment="1">
      <alignment horizontal="center" vertical="center"/>
    </xf>
    <xf numFmtId="165" fontId="3" fillId="3" borderId="10" xfId="0" applyNumberFormat="1" applyFont="1" applyFill="1" applyBorder="1" applyAlignment="1" applyProtection="1">
      <alignment horizontal="left" vertical="center"/>
      <protection hidden="1"/>
    </xf>
    <xf numFmtId="165" fontId="3" fillId="3" borderId="11" xfId="0" applyNumberFormat="1" applyFont="1" applyFill="1" applyBorder="1" applyAlignment="1" applyProtection="1">
      <alignment horizontal="left" vertical="center"/>
      <protection hidden="1"/>
    </xf>
    <xf numFmtId="165" fontId="3" fillId="3" borderId="12" xfId="0" applyNumberFormat="1" applyFont="1" applyFill="1" applyBorder="1" applyAlignment="1" applyProtection="1">
      <alignment horizontal="left" vertical="center"/>
      <protection hidden="1"/>
    </xf>
    <xf numFmtId="165" fontId="3" fillId="3" borderId="13" xfId="0" applyNumberFormat="1" applyFont="1" applyFill="1" applyBorder="1" applyAlignment="1" applyProtection="1">
      <alignment horizontal="left" vertical="center"/>
      <protection hidden="1"/>
    </xf>
    <xf numFmtId="165" fontId="3" fillId="3" borderId="14" xfId="0" applyNumberFormat="1" applyFont="1" applyFill="1" applyBorder="1" applyAlignment="1" applyProtection="1">
      <alignment horizontal="left" vertical="center"/>
      <protection hidden="1"/>
    </xf>
    <xf numFmtId="164" fontId="3" fillId="0" borderId="4" xfId="0" applyFont="1" applyBorder="1" applyAlignment="1">
      <alignment vertical="center" wrapText="1"/>
    </xf>
    <xf numFmtId="164" fontId="9" fillId="0" borderId="9" xfId="0" applyFont="1" applyBorder="1"/>
    <xf numFmtId="164" fontId="9" fillId="0" borderId="1" xfId="0" applyFont="1" applyBorder="1"/>
    <xf numFmtId="164" fontId="9" fillId="0" borderId="15" xfId="0" applyFont="1" applyBorder="1"/>
    <xf numFmtId="164" fontId="3" fillId="0" borderId="9" xfId="0" applyFont="1" applyBorder="1" applyAlignment="1">
      <alignment vertical="center" wrapText="1"/>
    </xf>
    <xf numFmtId="164" fontId="3" fillId="0" borderId="1" xfId="0" applyFont="1" applyBorder="1" applyAlignment="1">
      <alignment vertical="center" wrapText="1"/>
    </xf>
    <xf numFmtId="164" fontId="0" fillId="0" borderId="24" xfId="0" applyBorder="1" applyAlignment="1">
      <alignment horizontal="left" vertical="center"/>
    </xf>
    <xf numFmtId="164" fontId="0" fillId="0" borderId="19" xfId="0" applyBorder="1" applyAlignment="1">
      <alignment horizontal="left" vertical="center"/>
    </xf>
    <xf numFmtId="164" fontId="0" fillId="0" borderId="25" xfId="0" applyBorder="1" applyAlignment="1">
      <alignment horizontal="left" vertical="center"/>
    </xf>
    <xf numFmtId="164" fontId="3" fillId="0" borderId="29" xfId="0" applyFont="1" applyBorder="1" applyAlignment="1">
      <alignment horizontal="center" vertical="center" wrapText="1"/>
    </xf>
    <xf numFmtId="164" fontId="3" fillId="0" borderId="3" xfId="0" applyFont="1" applyBorder="1" applyAlignment="1">
      <alignment horizontal="center" vertical="center" wrapText="1"/>
    </xf>
    <xf numFmtId="164" fontId="3" fillId="0" borderId="30" xfId="0" applyFont="1" applyBorder="1" applyAlignment="1">
      <alignment horizontal="center" vertical="center" wrapText="1"/>
    </xf>
    <xf numFmtId="164" fontId="3" fillId="0" borderId="26" xfId="0" applyFont="1" applyBorder="1" applyAlignment="1">
      <alignment horizontal="center" vertical="center" wrapText="1"/>
    </xf>
    <xf numFmtId="164" fontId="3" fillId="0" borderId="2" xfId="0" applyFont="1" applyBorder="1" applyAlignment="1">
      <alignment horizontal="center" vertical="center" wrapText="1"/>
    </xf>
    <xf numFmtId="164" fontId="3" fillId="0" borderId="31" xfId="0" applyFont="1" applyBorder="1" applyAlignment="1">
      <alignment horizontal="center" vertical="center" wrapText="1"/>
    </xf>
    <xf numFmtId="164" fontId="0" fillId="0" borderId="0" xfId="0"/>
    <xf numFmtId="164" fontId="0" fillId="0" borderId="2" xfId="0" applyBorder="1"/>
    <xf numFmtId="164" fontId="2" fillId="0" borderId="0" xfId="0" applyFont="1" applyAlignment="1">
      <alignment vertical="center" wrapText="1"/>
    </xf>
    <xf numFmtId="164" fontId="0" fillId="0" borderId="21" xfId="0" applyBorder="1"/>
    <xf numFmtId="164" fontId="0" fillId="0" borderId="22" xfId="0" applyBorder="1"/>
    <xf numFmtId="164" fontId="0" fillId="0" borderId="23" xfId="0" applyBorder="1"/>
    <xf numFmtId="20" fontId="0" fillId="0" borderId="24" xfId="0" applyNumberFormat="1" applyBorder="1"/>
    <xf numFmtId="20" fontId="0" fillId="0" borderId="19" xfId="0" applyNumberFormat="1" applyBorder="1"/>
    <xf numFmtId="20" fontId="0" fillId="0" borderId="25" xfId="0" applyNumberFormat="1" applyBorder="1"/>
  </cellXfs>
  <cellStyles count="3">
    <cellStyle name="Moeda" xfId="2" builtinId="4"/>
    <cellStyle name="Normal" xfId="0" builtinId="0" customBuiltin="1"/>
    <cellStyle name="Porcentagem" xfId="1" builtinId="5"/>
  </cellStyles>
  <dxfs count="17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2" defaultPivotStyle="PivotStyleLight16"/>
  <colors>
    <mruColors>
      <color rgb="FFB9CFD9"/>
      <color rgb="FF156082"/>
      <color rgb="FFFFFF99"/>
      <color rgb="FFE6F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10/relationships/person" Target="persons/person.xml"/><Relationship Id="rId3" Type="http://schemas.openxmlformats.org/officeDocument/2006/relationships/externalLink" Target="externalLinks/externalLink1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t-BR" sz="1000" b="1"/>
              <a:t>Aderência dos valores observados aos valores previstos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Valores observados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chemeClr val="tx2">
                  <a:lumMod val="50000"/>
                  <a:lumOff val="50000"/>
                </a:schemeClr>
              </a:solidFill>
              <a:ln w="9525">
                <a:noFill/>
              </a:ln>
              <a:effectLst/>
            </c:spPr>
          </c:marker>
          <c:trendline>
            <c:name>Bissetriz do primeiro quadrante</c:name>
            <c:spPr>
              <a:ln w="12700" cap="rnd">
                <a:solidFill>
                  <a:schemeClr val="tx2">
                    <a:lumMod val="50000"/>
                    <a:lumOff val="50000"/>
                  </a:schemeClr>
                </a:solidFill>
                <a:prstDash val="solid"/>
              </a:ln>
              <a:effectLst/>
            </c:spPr>
            <c:trendlineType val="linear"/>
            <c:forward val="120000"/>
            <c:backward val="200000"/>
            <c:dispRSqr val="0"/>
            <c:dispEq val="0"/>
          </c:trendline>
          <c:xVal>
            <c:numLit>
              <c:formatCode>#,##0.00_ ;\-#,##0.00\ </c:formatCode>
              <c:ptCount val="12"/>
              <c:pt idx="0">
                <c:v>269490.52237609343</c:v>
              </c:pt>
              <c:pt idx="1">
                <c:v>380305.18138859747</c:v>
              </c:pt>
              <c:pt idx="2">
                <c:v>352485.94223503681</c:v>
              </c:pt>
              <c:pt idx="3">
                <c:v>332521.14121869078</c:v>
              </c:pt>
              <c:pt idx="4">
                <c:v>373619.41733515065</c:v>
              </c:pt>
              <c:pt idx="5">
                <c:v>417283.19902097562</c:v>
              </c:pt>
              <c:pt idx="6">
                <c:v>417121.26992777269</c:v>
              </c:pt>
              <c:pt idx="7">
                <c:v>387034.94366134377</c:v>
              </c:pt>
              <c:pt idx="8">
                <c:v>357478.85878142656</c:v>
              </c:pt>
              <c:pt idx="9">
                <c:v>420062.35415548179</c:v>
              </c:pt>
              <c:pt idx="10">
                <c:v>421380.38165829645</c:v>
              </c:pt>
              <c:pt idx="11">
                <c:v>419872.18161579</c:v>
              </c:pt>
            </c:numLit>
          </c:xVal>
          <c:yVal>
            <c:numLit>
              <c:formatCode>#,##0.00_ ;\-#,##0.00\ </c:formatCode>
              <c:ptCount val="12"/>
              <c:pt idx="0">
                <c:v>269490.52237609343</c:v>
              </c:pt>
              <c:pt idx="1">
                <c:v>380305.18138859747</c:v>
              </c:pt>
              <c:pt idx="2">
                <c:v>352485.94223503681</c:v>
              </c:pt>
              <c:pt idx="3">
                <c:v>332521.14121869078</c:v>
              </c:pt>
              <c:pt idx="4">
                <c:v>373619.41733515065</c:v>
              </c:pt>
              <c:pt idx="5">
                <c:v>417283.19902097562</c:v>
              </c:pt>
              <c:pt idx="6">
                <c:v>417121.26992777269</c:v>
              </c:pt>
              <c:pt idx="7">
                <c:v>387034.94366134377</c:v>
              </c:pt>
              <c:pt idx="8">
                <c:v>357478.85878142656</c:v>
              </c:pt>
              <c:pt idx="9">
                <c:v>420062.35415548179</c:v>
              </c:pt>
              <c:pt idx="10">
                <c:v>421380.38165829645</c:v>
              </c:pt>
              <c:pt idx="11">
                <c:v>419872.18161579</c:v>
              </c:pt>
            </c:numLit>
          </c:yVal>
          <c:smooth val="0"/>
          <c:extLst>
            <c:ext xmlns:c16="http://schemas.microsoft.com/office/drawing/2014/chart" uri="{C3380CC4-5D6E-409C-BE32-E72D297353CC}">
              <c16:uniqueId val="{00000001-59E5-4D39-A582-7BFFD46AD9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27609647"/>
        <c:axId val="1927610127"/>
        <c:extLst>
          <c:ext xmlns:c15="http://schemas.microsoft.com/office/drawing/2012/chart" uri="{02D57815-91ED-43cb-92C2-25804820EDAC}">
            <c15:filteredScatterSeries>
              <c15:ser>
                <c:idx val="1"/>
                <c:order val="1"/>
                <c:tx>
                  <c:v>Valores previstos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diamond"/>
                  <c:size val="8"/>
                  <c:spPr>
                    <a:solidFill>
                      <a:schemeClr val="tx2">
                        <a:lumMod val="50000"/>
                        <a:lumOff val="50000"/>
                      </a:schemeClr>
                    </a:solidFill>
                    <a:ln w="9525">
                      <a:noFill/>
                    </a:ln>
                    <a:effectLst/>
                  </c:spPr>
                </c:marker>
                <c:trendline>
                  <c:name>Reta da regressão </c:name>
                  <c:spPr>
                    <a:ln w="12700" cap="rnd">
                      <a:solidFill>
                        <a:srgbClr val="FF0000"/>
                      </a:solidFill>
                      <a:prstDash val="solid"/>
                      <a:headEnd type="none"/>
                      <a:tailEnd type="none"/>
                    </a:ln>
                    <a:effectLst/>
                  </c:spPr>
                  <c:trendlineType val="linear"/>
                  <c:intercept val="0"/>
                  <c:dispRSqr val="0"/>
                  <c:dispEq val="0"/>
                </c:trendline>
                <c:xVal>
                  <c:numLit>
                    <c:formatCode>#,##0.00_ ;\-#,##0.00\ </c:formatCode>
                    <c:ptCount val="9"/>
                    <c:pt idx="0">
                      <c:v>269490.52237609343</c:v>
                    </c:pt>
                    <c:pt idx="1">
                      <c:v>380305.18138859747</c:v>
                    </c:pt>
                    <c:pt idx="2">
                      <c:v>352485.94223503681</c:v>
                    </c:pt>
                    <c:pt idx="3">
                      <c:v>332521.14121869078</c:v>
                    </c:pt>
                    <c:pt idx="4">
                      <c:v>373619.41733515065</c:v>
                    </c:pt>
                    <c:pt idx="5">
                      <c:v>417283.19902097562</c:v>
                    </c:pt>
                    <c:pt idx="6">
                      <c:v>417121.26992777269</c:v>
                    </c:pt>
                    <c:pt idx="7">
                      <c:v>387034.94366134377</c:v>
                    </c:pt>
                    <c:pt idx="8">
                      <c:v>357478.85878142656</c:v>
                    </c:pt>
                  </c:numLit>
                </c:xVal>
                <c:yVal>
                  <c:numLit>
                    <c:formatCode>#,##0.00_ ;\-#,##0.00\ </c:formatCode>
                    <c:ptCount val="9"/>
                    <c:pt idx="0">
                      <c:v>269490.52237609343</c:v>
                    </c:pt>
                    <c:pt idx="1">
                      <c:v>380305.18138859747</c:v>
                    </c:pt>
                    <c:pt idx="2">
                      <c:v>352485.94223503681</c:v>
                    </c:pt>
                    <c:pt idx="3">
                      <c:v>332521.14121869078</c:v>
                    </c:pt>
                    <c:pt idx="4">
                      <c:v>373619.41733515065</c:v>
                    </c:pt>
                    <c:pt idx="5">
                      <c:v>417283.19902097562</c:v>
                    </c:pt>
                    <c:pt idx="6">
                      <c:v>417121.26992777269</c:v>
                    </c:pt>
                    <c:pt idx="7">
                      <c:v>387034.94366134377</c:v>
                    </c:pt>
                    <c:pt idx="8">
                      <c:v>357478.85878142656</c:v>
                    </c:pt>
                  </c:numLit>
                </c:yVal>
                <c:smooth val="0"/>
                <c:extLst>
                  <c:ext xmlns:c16="http://schemas.microsoft.com/office/drawing/2014/chart" uri="{C3380CC4-5D6E-409C-BE32-E72D297353CC}">
                    <c16:uniqueId val="{00000003-59E5-4D39-A582-7BFFD46AD9E7}"/>
                  </c:ext>
                </c:extLst>
              </c15:ser>
            </c15:filteredScatterSeries>
          </c:ext>
        </c:extLst>
      </c:scatterChart>
      <c:valAx>
        <c:axId val="1927609647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1012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2761012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95000"/>
                </a:schemeClr>
              </a:solidFill>
              <a:round/>
            </a:ln>
            <a:effectLst/>
          </c:spPr>
        </c:majorGridlines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65000"/>
                <a:lumOff val="35000"/>
              </a:schemeClr>
            </a:solidFill>
            <a:round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27609647"/>
        <c:crosses val="autoZero"/>
        <c:crossBetween val="midCat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versus Valores ajustados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254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MÚLTIPLA'!$B$163:$B$186</c:f>
              <c:numCache>
                <c:formatCode>#,##0.00_ ;\-#,##0.00\ </c:formatCode>
                <c:ptCount val="24"/>
                <c:pt idx="0">
                  <c:v>371567.36934639682</c:v>
                </c:pt>
                <c:pt idx="1">
                  <c:v>665800.64433357387</c:v>
                </c:pt>
                <c:pt idx="2">
                  <c:v>665800.64433357387</c:v>
                </c:pt>
                <c:pt idx="3">
                  <c:v>858432.6306536668</c:v>
                </c:pt>
                <c:pt idx="4">
                  <c:v>760582.39021186728</c:v>
                </c:pt>
                <c:pt idx="5">
                  <c:v>764458.3009132297</c:v>
                </c:pt>
                <c:pt idx="6">
                  <c:v>862532.87313288089</c:v>
                </c:pt>
                <c:pt idx="7">
                  <c:v>673330.95472291869</c:v>
                </c:pt>
                <c:pt idx="8">
                  <c:v>893557.5366270981</c:v>
                </c:pt>
                <c:pt idx="9">
                  <c:v>893557.5366270981</c:v>
                </c:pt>
                <c:pt idx="10">
                  <c:v>1037035.7441107784</c:v>
                </c:pt>
                <c:pt idx="11">
                  <c:v>888708.30377956538</c:v>
                </c:pt>
                <c:pt idx="12">
                  <c:v>1050290.0448449529</c:v>
                </c:pt>
                <c:pt idx="13">
                  <c:v>982586.88963560155</c:v>
                </c:pt>
                <c:pt idx="14">
                  <c:v>1229239.0009711571</c:v>
                </c:pt>
                <c:pt idx="15">
                  <c:v>933057.24488551856</c:v>
                </c:pt>
                <c:pt idx="16">
                  <c:v>982586.88963560155</c:v>
                </c:pt>
                <c:pt idx="17">
                  <c:v>1127038.4192654518</c:v>
                </c:pt>
                <c:pt idx="18">
                  <c:v>1518398.7113329493</c:v>
                </c:pt>
                <c:pt idx="19">
                  <c:v>1534654.1652711891</c:v>
                </c:pt>
                <c:pt idx="20">
                  <c:v>1810052.8250120245</c:v>
                </c:pt>
                <c:pt idx="21">
                  <c:v>2247982.8030100488</c:v>
                </c:pt>
                <c:pt idx="22">
                  <c:v>2461972.5903868182</c:v>
                </c:pt>
                <c:pt idx="23">
                  <c:v>2049034.4869567603</c:v>
                </c:pt>
              </c:numCache>
            </c:numRef>
          </c:xVal>
          <c:yVal>
            <c:numRef>
              <c:f>'REGRESSÃO LINEAR MÚLTIPLA'!$D$192:$D$215</c:f>
              <c:numCache>
                <c:formatCode>#,##0.00_ ;\-#,##0.00\ </c:formatCode>
                <c:ptCount val="24"/>
                <c:pt idx="0">
                  <c:v>178432.63065360318</c:v>
                </c:pt>
                <c:pt idx="1">
                  <c:v>-15800.644333573873</c:v>
                </c:pt>
                <c:pt idx="2">
                  <c:v>-15800.644333573873</c:v>
                </c:pt>
                <c:pt idx="3">
                  <c:v>-178432.6306536668</c:v>
                </c:pt>
                <c:pt idx="4">
                  <c:v>-60582.390211867285</c:v>
                </c:pt>
                <c:pt idx="5">
                  <c:v>-24458.300913229701</c:v>
                </c:pt>
                <c:pt idx="6">
                  <c:v>-112532.87313288089</c:v>
                </c:pt>
                <c:pt idx="7">
                  <c:v>96669.045277081314</c:v>
                </c:pt>
                <c:pt idx="8">
                  <c:v>-93557.536627098103</c:v>
                </c:pt>
                <c:pt idx="9">
                  <c:v>-93557.536627098103</c:v>
                </c:pt>
                <c:pt idx="10">
                  <c:v>-187035.74411077844</c:v>
                </c:pt>
                <c:pt idx="11">
                  <c:v>46291.69622043462</c:v>
                </c:pt>
                <c:pt idx="12">
                  <c:v>-100290.04484495288</c:v>
                </c:pt>
                <c:pt idx="13">
                  <c:v>-12586.889635601547</c:v>
                </c:pt>
                <c:pt idx="14">
                  <c:v>-249239.0009711571</c:v>
                </c:pt>
                <c:pt idx="15">
                  <c:v>176942.75511448144</c:v>
                </c:pt>
                <c:pt idx="16">
                  <c:v>167413.11036439845</c:v>
                </c:pt>
                <c:pt idx="17">
                  <c:v>122961.58073454816</c:v>
                </c:pt>
                <c:pt idx="18">
                  <c:v>31601.288667050656</c:v>
                </c:pt>
                <c:pt idx="19">
                  <c:v>165345.83472881094</c:v>
                </c:pt>
                <c:pt idx="20">
                  <c:v>179947.17498797551</c:v>
                </c:pt>
                <c:pt idx="21">
                  <c:v>-47982.80301004881</c:v>
                </c:pt>
                <c:pt idx="22">
                  <c:v>-224713.59038681816</c:v>
                </c:pt>
                <c:pt idx="23">
                  <c:v>250965.51304323971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0F7-4877-92E7-27DD58F73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92519008"/>
        <c:axId val="1959149759"/>
      </c:scatterChart>
      <c:valAx>
        <c:axId val="1092519008"/>
        <c:scaling>
          <c:orientation val="minMax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959149759"/>
        <c:crosses val="autoZero"/>
        <c:crossBetween val="midCat"/>
        <c:minorUnit val="4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1959149759"/>
        <c:scaling>
          <c:orientation val="minMax"/>
          <c:max val="450000"/>
          <c:min val="-450000"/>
        </c:scaling>
        <c:delete val="0"/>
        <c:axPos val="l"/>
        <c:numFmt formatCode="#,##0_ ;\-#,##0\ " sourceLinked="0"/>
        <c:majorTickMark val="out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1092519008"/>
        <c:crosses val="autoZero"/>
        <c:crossBetween val="midCat"/>
        <c:majorUnit val="10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'REGRESSÃO LINEAR MÚLTIPLA'!$Z$655</c:f>
          <c:strCache>
            <c:ptCount val="1"/>
            <c:pt idx="0">
              <c:v>Nível máximo de significância para a rejeição da hipótese nula do coeficiente regressor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>
        <c:manualLayout>
          <c:layoutTarget val="inner"/>
          <c:xMode val="edge"/>
          <c:yMode val="edge"/>
          <c:x val="5.1267500000000001E-2"/>
          <c:y val="0.10802523148148147"/>
          <c:w val="0.69550040096592602"/>
          <c:h val="0.8063724537037037"/>
        </c:manualLayout>
      </c:layout>
      <c:barChart>
        <c:barDir val="col"/>
        <c:grouping val="clustered"/>
        <c:varyColors val="0"/>
        <c:ser>
          <c:idx val="4"/>
          <c:order val="0"/>
          <c:tx>
            <c:strRef>
              <c:f>'REGRESSÃO LINEAR MÚLTIPLA'!$AB$670</c:f>
              <c:strCache>
                <c:ptCount val="1"/>
                <c:pt idx="0">
                  <c:v>Elementos do gráfico</c:v>
                </c:pt>
              </c:strCache>
            </c:strRef>
          </c:tx>
          <c:spPr>
            <a:solidFill>
              <a:sysClr val="window" lastClr="FFFFFF"/>
            </a:solidFill>
            <a:ln>
              <a:noFill/>
            </a:ln>
            <a:effectLst/>
          </c:spPr>
          <c:invertIfNegative val="0"/>
          <c:cat>
            <c:numRef>
              <c:f>'REGRESSÃO LINEAR MÚLTIPLA'!$AA$671:$AA$2671</c:f>
              <c:numCache>
                <c:formatCode>#,##0.00_ ;\-#,##0.00\ </c:formatCode>
                <c:ptCount val="2001"/>
                <c:pt idx="0">
                  <c:v>-4</c:v>
                </c:pt>
                <c:pt idx="1">
                  <c:v>-3.996</c:v>
                </c:pt>
                <c:pt idx="2">
                  <c:v>-3.992</c:v>
                </c:pt>
                <c:pt idx="3">
                  <c:v>-3.988</c:v>
                </c:pt>
                <c:pt idx="4">
                  <c:v>-3.984</c:v>
                </c:pt>
                <c:pt idx="5">
                  <c:v>-3.98</c:v>
                </c:pt>
                <c:pt idx="6">
                  <c:v>-3.976</c:v>
                </c:pt>
                <c:pt idx="7">
                  <c:v>-3.972</c:v>
                </c:pt>
                <c:pt idx="8">
                  <c:v>-3.968</c:v>
                </c:pt>
                <c:pt idx="9">
                  <c:v>-3.964</c:v>
                </c:pt>
                <c:pt idx="10">
                  <c:v>-3.96</c:v>
                </c:pt>
                <c:pt idx="11">
                  <c:v>-3.956</c:v>
                </c:pt>
                <c:pt idx="12">
                  <c:v>-3.952</c:v>
                </c:pt>
                <c:pt idx="13">
                  <c:v>-3.948</c:v>
                </c:pt>
                <c:pt idx="14">
                  <c:v>-3.944</c:v>
                </c:pt>
                <c:pt idx="15">
                  <c:v>-3.94</c:v>
                </c:pt>
                <c:pt idx="16">
                  <c:v>-3.9359999999999999</c:v>
                </c:pt>
                <c:pt idx="17">
                  <c:v>-3.9319999999999999</c:v>
                </c:pt>
                <c:pt idx="18">
                  <c:v>-3.9279999999999999</c:v>
                </c:pt>
                <c:pt idx="19">
                  <c:v>-3.9239999999999999</c:v>
                </c:pt>
                <c:pt idx="20">
                  <c:v>-3.92</c:v>
                </c:pt>
                <c:pt idx="21">
                  <c:v>-3.9159999999999999</c:v>
                </c:pt>
                <c:pt idx="22">
                  <c:v>-3.9119999999999999</c:v>
                </c:pt>
                <c:pt idx="23">
                  <c:v>-3.9079999999999999</c:v>
                </c:pt>
                <c:pt idx="24">
                  <c:v>-3.9039999999999999</c:v>
                </c:pt>
                <c:pt idx="25">
                  <c:v>-3.9</c:v>
                </c:pt>
                <c:pt idx="26">
                  <c:v>-3.8959999999999999</c:v>
                </c:pt>
                <c:pt idx="27">
                  <c:v>-3.8919999999999999</c:v>
                </c:pt>
                <c:pt idx="28">
                  <c:v>-3.8879999999999999</c:v>
                </c:pt>
                <c:pt idx="29">
                  <c:v>-3.8839999999999999</c:v>
                </c:pt>
                <c:pt idx="30">
                  <c:v>-3.88</c:v>
                </c:pt>
                <c:pt idx="31">
                  <c:v>-3.8759999999999999</c:v>
                </c:pt>
                <c:pt idx="32">
                  <c:v>-3.8719999999999999</c:v>
                </c:pt>
                <c:pt idx="33">
                  <c:v>-3.8679999999999999</c:v>
                </c:pt>
                <c:pt idx="34">
                  <c:v>-3.8639999999999999</c:v>
                </c:pt>
                <c:pt idx="35">
                  <c:v>-3.86</c:v>
                </c:pt>
                <c:pt idx="36">
                  <c:v>-3.8559999999999999</c:v>
                </c:pt>
                <c:pt idx="37">
                  <c:v>-3.8519999999999999</c:v>
                </c:pt>
                <c:pt idx="38">
                  <c:v>-3.8479999999999999</c:v>
                </c:pt>
                <c:pt idx="39">
                  <c:v>-3.8439999999999999</c:v>
                </c:pt>
                <c:pt idx="40">
                  <c:v>-3.84</c:v>
                </c:pt>
                <c:pt idx="41">
                  <c:v>-3.8359999999999999</c:v>
                </c:pt>
                <c:pt idx="42">
                  <c:v>-3.8319999999999999</c:v>
                </c:pt>
                <c:pt idx="43">
                  <c:v>-3.8279999999999998</c:v>
                </c:pt>
                <c:pt idx="44">
                  <c:v>-3.8239999999999998</c:v>
                </c:pt>
                <c:pt idx="45">
                  <c:v>-3.82</c:v>
                </c:pt>
                <c:pt idx="46">
                  <c:v>-3.8159999999999998</c:v>
                </c:pt>
                <c:pt idx="47">
                  <c:v>-3.8119999999999998</c:v>
                </c:pt>
                <c:pt idx="48">
                  <c:v>-3.8079999999999998</c:v>
                </c:pt>
                <c:pt idx="49">
                  <c:v>-3.8039999999999998</c:v>
                </c:pt>
                <c:pt idx="50">
                  <c:v>-3.8</c:v>
                </c:pt>
                <c:pt idx="51">
                  <c:v>-3.7959999999999998</c:v>
                </c:pt>
                <c:pt idx="52">
                  <c:v>-3.7919999999999998</c:v>
                </c:pt>
                <c:pt idx="53">
                  <c:v>-3.7879999999999998</c:v>
                </c:pt>
                <c:pt idx="54">
                  <c:v>-3.7839999999999998</c:v>
                </c:pt>
                <c:pt idx="55">
                  <c:v>-3.78</c:v>
                </c:pt>
                <c:pt idx="56">
                  <c:v>-3.7759999999999998</c:v>
                </c:pt>
                <c:pt idx="57">
                  <c:v>-3.7719999999999998</c:v>
                </c:pt>
                <c:pt idx="58">
                  <c:v>-3.7679999999999998</c:v>
                </c:pt>
                <c:pt idx="59">
                  <c:v>-3.7639999999999998</c:v>
                </c:pt>
                <c:pt idx="60">
                  <c:v>-3.76</c:v>
                </c:pt>
                <c:pt idx="61">
                  <c:v>-3.7560000000000002</c:v>
                </c:pt>
                <c:pt idx="62">
                  <c:v>-3.7519999999999998</c:v>
                </c:pt>
                <c:pt idx="63">
                  <c:v>-3.7480000000000002</c:v>
                </c:pt>
                <c:pt idx="64">
                  <c:v>-3.7439999999999998</c:v>
                </c:pt>
                <c:pt idx="65">
                  <c:v>-3.74</c:v>
                </c:pt>
                <c:pt idx="66">
                  <c:v>-3.7359999999999998</c:v>
                </c:pt>
                <c:pt idx="67">
                  <c:v>-3.7320000000000002</c:v>
                </c:pt>
                <c:pt idx="68">
                  <c:v>-3.7279999999999998</c:v>
                </c:pt>
                <c:pt idx="69">
                  <c:v>-3.7240000000000002</c:v>
                </c:pt>
                <c:pt idx="70">
                  <c:v>-3.7199999999999998</c:v>
                </c:pt>
                <c:pt idx="71">
                  <c:v>-3.7160000000000002</c:v>
                </c:pt>
                <c:pt idx="72">
                  <c:v>-3.7119999999999997</c:v>
                </c:pt>
                <c:pt idx="73">
                  <c:v>-3.7080000000000002</c:v>
                </c:pt>
                <c:pt idx="74">
                  <c:v>-3.7040000000000002</c:v>
                </c:pt>
                <c:pt idx="75">
                  <c:v>-3.7</c:v>
                </c:pt>
                <c:pt idx="76">
                  <c:v>-3.6960000000000002</c:v>
                </c:pt>
                <c:pt idx="77">
                  <c:v>-3.6920000000000002</c:v>
                </c:pt>
                <c:pt idx="78">
                  <c:v>-3.6880000000000002</c:v>
                </c:pt>
                <c:pt idx="79">
                  <c:v>-3.6840000000000002</c:v>
                </c:pt>
                <c:pt idx="80">
                  <c:v>-3.68</c:v>
                </c:pt>
                <c:pt idx="81">
                  <c:v>-3.6760000000000002</c:v>
                </c:pt>
                <c:pt idx="82">
                  <c:v>-3.6720000000000002</c:v>
                </c:pt>
                <c:pt idx="83">
                  <c:v>-3.6680000000000001</c:v>
                </c:pt>
                <c:pt idx="84">
                  <c:v>-3.6640000000000001</c:v>
                </c:pt>
                <c:pt idx="85">
                  <c:v>-3.66</c:v>
                </c:pt>
                <c:pt idx="86">
                  <c:v>-3.6560000000000001</c:v>
                </c:pt>
                <c:pt idx="87">
                  <c:v>-3.6520000000000001</c:v>
                </c:pt>
                <c:pt idx="88">
                  <c:v>-3.6480000000000001</c:v>
                </c:pt>
                <c:pt idx="89">
                  <c:v>-3.6440000000000001</c:v>
                </c:pt>
                <c:pt idx="90">
                  <c:v>-3.64</c:v>
                </c:pt>
                <c:pt idx="91">
                  <c:v>-3.6360000000000001</c:v>
                </c:pt>
                <c:pt idx="92">
                  <c:v>-3.6320000000000001</c:v>
                </c:pt>
                <c:pt idx="93">
                  <c:v>-3.6280000000000001</c:v>
                </c:pt>
                <c:pt idx="94">
                  <c:v>-3.6240000000000001</c:v>
                </c:pt>
                <c:pt idx="95">
                  <c:v>-3.62</c:v>
                </c:pt>
                <c:pt idx="96">
                  <c:v>-3.6160000000000001</c:v>
                </c:pt>
                <c:pt idx="97">
                  <c:v>-3.6120000000000001</c:v>
                </c:pt>
                <c:pt idx="98">
                  <c:v>-3.6080000000000001</c:v>
                </c:pt>
                <c:pt idx="99">
                  <c:v>-3.6040000000000001</c:v>
                </c:pt>
                <c:pt idx="100">
                  <c:v>-3.6</c:v>
                </c:pt>
                <c:pt idx="101">
                  <c:v>-3.5960000000000001</c:v>
                </c:pt>
                <c:pt idx="102">
                  <c:v>-3.5920000000000001</c:v>
                </c:pt>
                <c:pt idx="103">
                  <c:v>-3.5880000000000001</c:v>
                </c:pt>
                <c:pt idx="104">
                  <c:v>-3.5840000000000001</c:v>
                </c:pt>
                <c:pt idx="105">
                  <c:v>-3.58</c:v>
                </c:pt>
                <c:pt idx="106">
                  <c:v>-3.5760000000000001</c:v>
                </c:pt>
                <c:pt idx="107">
                  <c:v>-3.5720000000000001</c:v>
                </c:pt>
                <c:pt idx="108">
                  <c:v>-3.5680000000000001</c:v>
                </c:pt>
                <c:pt idx="109">
                  <c:v>-3.5640000000000001</c:v>
                </c:pt>
                <c:pt idx="110">
                  <c:v>-3.56</c:v>
                </c:pt>
                <c:pt idx="111">
                  <c:v>-3.556</c:v>
                </c:pt>
                <c:pt idx="112">
                  <c:v>-3.552</c:v>
                </c:pt>
                <c:pt idx="113">
                  <c:v>-3.548</c:v>
                </c:pt>
                <c:pt idx="114">
                  <c:v>-3.544</c:v>
                </c:pt>
                <c:pt idx="115">
                  <c:v>-3.54</c:v>
                </c:pt>
                <c:pt idx="116">
                  <c:v>-3.536</c:v>
                </c:pt>
                <c:pt idx="117">
                  <c:v>-3.532</c:v>
                </c:pt>
                <c:pt idx="118">
                  <c:v>-3.528</c:v>
                </c:pt>
                <c:pt idx="119">
                  <c:v>-3.524</c:v>
                </c:pt>
                <c:pt idx="120">
                  <c:v>-3.52</c:v>
                </c:pt>
                <c:pt idx="121">
                  <c:v>-3.516</c:v>
                </c:pt>
                <c:pt idx="122">
                  <c:v>-3.512</c:v>
                </c:pt>
                <c:pt idx="123">
                  <c:v>-3.508</c:v>
                </c:pt>
                <c:pt idx="124">
                  <c:v>-3.504</c:v>
                </c:pt>
                <c:pt idx="125">
                  <c:v>-3.5</c:v>
                </c:pt>
                <c:pt idx="126">
                  <c:v>-3.496</c:v>
                </c:pt>
                <c:pt idx="127">
                  <c:v>-3.492</c:v>
                </c:pt>
                <c:pt idx="128">
                  <c:v>-3.488</c:v>
                </c:pt>
                <c:pt idx="129">
                  <c:v>-3.484</c:v>
                </c:pt>
                <c:pt idx="130">
                  <c:v>-3.48</c:v>
                </c:pt>
                <c:pt idx="131">
                  <c:v>-3.476</c:v>
                </c:pt>
                <c:pt idx="132">
                  <c:v>-3.472</c:v>
                </c:pt>
                <c:pt idx="133">
                  <c:v>-3.468</c:v>
                </c:pt>
                <c:pt idx="134">
                  <c:v>-3.464</c:v>
                </c:pt>
                <c:pt idx="135">
                  <c:v>-3.46</c:v>
                </c:pt>
                <c:pt idx="136">
                  <c:v>-3.456</c:v>
                </c:pt>
                <c:pt idx="137">
                  <c:v>-3.452</c:v>
                </c:pt>
                <c:pt idx="138">
                  <c:v>-3.448</c:v>
                </c:pt>
                <c:pt idx="139">
                  <c:v>-3.444</c:v>
                </c:pt>
                <c:pt idx="140">
                  <c:v>-3.44</c:v>
                </c:pt>
                <c:pt idx="141">
                  <c:v>-3.4359999999999999</c:v>
                </c:pt>
                <c:pt idx="142">
                  <c:v>-3.4319999999999999</c:v>
                </c:pt>
                <c:pt idx="143">
                  <c:v>-3.4279999999999999</c:v>
                </c:pt>
                <c:pt idx="144">
                  <c:v>-3.4239999999999999</c:v>
                </c:pt>
                <c:pt idx="145">
                  <c:v>-3.42</c:v>
                </c:pt>
                <c:pt idx="146">
                  <c:v>-3.4159999999999999</c:v>
                </c:pt>
                <c:pt idx="147">
                  <c:v>-3.4119999999999999</c:v>
                </c:pt>
                <c:pt idx="148">
                  <c:v>-3.4079999999999999</c:v>
                </c:pt>
                <c:pt idx="149">
                  <c:v>-3.4039999999999999</c:v>
                </c:pt>
                <c:pt idx="150">
                  <c:v>-3.4</c:v>
                </c:pt>
                <c:pt idx="151">
                  <c:v>-3.3959999999999999</c:v>
                </c:pt>
                <c:pt idx="152">
                  <c:v>-3.3919999999999999</c:v>
                </c:pt>
                <c:pt idx="153">
                  <c:v>-3.3879999999999999</c:v>
                </c:pt>
                <c:pt idx="154">
                  <c:v>-3.3839999999999999</c:v>
                </c:pt>
                <c:pt idx="155">
                  <c:v>-3.38</c:v>
                </c:pt>
                <c:pt idx="156">
                  <c:v>-3.3759999999999999</c:v>
                </c:pt>
                <c:pt idx="157">
                  <c:v>-3.3719999999999999</c:v>
                </c:pt>
                <c:pt idx="158">
                  <c:v>-3.3679999999999999</c:v>
                </c:pt>
                <c:pt idx="159">
                  <c:v>-3.3639999999999999</c:v>
                </c:pt>
                <c:pt idx="160">
                  <c:v>-3.36</c:v>
                </c:pt>
                <c:pt idx="161">
                  <c:v>-3.3559999999999999</c:v>
                </c:pt>
                <c:pt idx="162">
                  <c:v>-3.3519999999999999</c:v>
                </c:pt>
                <c:pt idx="163">
                  <c:v>-3.3479999999999999</c:v>
                </c:pt>
                <c:pt idx="164">
                  <c:v>-3.3439999999999999</c:v>
                </c:pt>
                <c:pt idx="165">
                  <c:v>-3.34</c:v>
                </c:pt>
                <c:pt idx="166">
                  <c:v>-3.3359999999999999</c:v>
                </c:pt>
                <c:pt idx="167">
                  <c:v>-3.3319999999999999</c:v>
                </c:pt>
                <c:pt idx="168">
                  <c:v>-3.3279999999999998</c:v>
                </c:pt>
                <c:pt idx="169">
                  <c:v>-3.3239999999999998</c:v>
                </c:pt>
                <c:pt idx="170">
                  <c:v>-3.32</c:v>
                </c:pt>
                <c:pt idx="171">
                  <c:v>-3.3159999999999998</c:v>
                </c:pt>
                <c:pt idx="172">
                  <c:v>-3.3119999999999998</c:v>
                </c:pt>
                <c:pt idx="173">
                  <c:v>-3.3079999999999998</c:v>
                </c:pt>
                <c:pt idx="174">
                  <c:v>-3.3039999999999998</c:v>
                </c:pt>
                <c:pt idx="175">
                  <c:v>-3.3</c:v>
                </c:pt>
                <c:pt idx="176">
                  <c:v>-3.2960000000000003</c:v>
                </c:pt>
                <c:pt idx="177">
                  <c:v>-3.2919999999999998</c:v>
                </c:pt>
                <c:pt idx="178">
                  <c:v>-3.2880000000000003</c:v>
                </c:pt>
                <c:pt idx="179">
                  <c:v>-3.2839999999999998</c:v>
                </c:pt>
                <c:pt idx="180">
                  <c:v>-3.2800000000000002</c:v>
                </c:pt>
                <c:pt idx="181">
                  <c:v>-3.2759999999999998</c:v>
                </c:pt>
                <c:pt idx="182">
                  <c:v>-3.2720000000000002</c:v>
                </c:pt>
                <c:pt idx="183">
                  <c:v>-3.2679999999999998</c:v>
                </c:pt>
                <c:pt idx="184">
                  <c:v>-3.2640000000000002</c:v>
                </c:pt>
                <c:pt idx="185">
                  <c:v>-3.26</c:v>
                </c:pt>
                <c:pt idx="186">
                  <c:v>-3.2560000000000002</c:v>
                </c:pt>
                <c:pt idx="187">
                  <c:v>-3.2519999999999998</c:v>
                </c:pt>
                <c:pt idx="188">
                  <c:v>-3.2480000000000002</c:v>
                </c:pt>
                <c:pt idx="189">
                  <c:v>-3.2439999999999998</c:v>
                </c:pt>
                <c:pt idx="190">
                  <c:v>-3.24</c:v>
                </c:pt>
                <c:pt idx="191">
                  <c:v>-3.2359999999999998</c:v>
                </c:pt>
                <c:pt idx="192">
                  <c:v>-3.2320000000000002</c:v>
                </c:pt>
                <c:pt idx="193">
                  <c:v>-3.2279999999999998</c:v>
                </c:pt>
                <c:pt idx="194">
                  <c:v>-3.2240000000000002</c:v>
                </c:pt>
                <c:pt idx="195">
                  <c:v>-3.2199999999999998</c:v>
                </c:pt>
                <c:pt idx="196">
                  <c:v>-3.2160000000000002</c:v>
                </c:pt>
                <c:pt idx="197">
                  <c:v>-3.2119999999999997</c:v>
                </c:pt>
                <c:pt idx="198">
                  <c:v>-3.2080000000000002</c:v>
                </c:pt>
                <c:pt idx="199">
                  <c:v>-3.2039999999999997</c:v>
                </c:pt>
                <c:pt idx="200">
                  <c:v>-3.2</c:v>
                </c:pt>
                <c:pt idx="201">
                  <c:v>-3.1959999999999997</c:v>
                </c:pt>
                <c:pt idx="202">
                  <c:v>-3.1920000000000002</c:v>
                </c:pt>
                <c:pt idx="203">
                  <c:v>-3.1879999999999997</c:v>
                </c:pt>
                <c:pt idx="204">
                  <c:v>-3.1840000000000002</c:v>
                </c:pt>
                <c:pt idx="205">
                  <c:v>-3.1799999999999997</c:v>
                </c:pt>
                <c:pt idx="206">
                  <c:v>-3.1760000000000002</c:v>
                </c:pt>
                <c:pt idx="207">
                  <c:v>-3.1719999999999997</c:v>
                </c:pt>
                <c:pt idx="208">
                  <c:v>-3.1680000000000001</c:v>
                </c:pt>
                <c:pt idx="209">
                  <c:v>-3.1640000000000001</c:v>
                </c:pt>
                <c:pt idx="210">
                  <c:v>-3.16</c:v>
                </c:pt>
                <c:pt idx="211">
                  <c:v>-3.1560000000000001</c:v>
                </c:pt>
                <c:pt idx="212">
                  <c:v>-3.1520000000000001</c:v>
                </c:pt>
                <c:pt idx="213">
                  <c:v>-3.1480000000000001</c:v>
                </c:pt>
                <c:pt idx="214">
                  <c:v>-3.1440000000000001</c:v>
                </c:pt>
                <c:pt idx="215">
                  <c:v>-3.14</c:v>
                </c:pt>
                <c:pt idx="216">
                  <c:v>-3.1360000000000001</c:v>
                </c:pt>
                <c:pt idx="217">
                  <c:v>-3.1320000000000001</c:v>
                </c:pt>
                <c:pt idx="218">
                  <c:v>-3.1280000000000001</c:v>
                </c:pt>
                <c:pt idx="219">
                  <c:v>-3.1240000000000001</c:v>
                </c:pt>
                <c:pt idx="220">
                  <c:v>-3.12</c:v>
                </c:pt>
                <c:pt idx="221">
                  <c:v>-3.1160000000000001</c:v>
                </c:pt>
                <c:pt idx="222">
                  <c:v>-3.1120000000000001</c:v>
                </c:pt>
                <c:pt idx="223">
                  <c:v>-3.1080000000000001</c:v>
                </c:pt>
                <c:pt idx="224">
                  <c:v>-3.1040000000000001</c:v>
                </c:pt>
                <c:pt idx="225">
                  <c:v>-3.1</c:v>
                </c:pt>
                <c:pt idx="226">
                  <c:v>-3.0960000000000001</c:v>
                </c:pt>
                <c:pt idx="227">
                  <c:v>-3.0920000000000001</c:v>
                </c:pt>
                <c:pt idx="228">
                  <c:v>-3.0880000000000001</c:v>
                </c:pt>
                <c:pt idx="229">
                  <c:v>-3.0840000000000001</c:v>
                </c:pt>
                <c:pt idx="230">
                  <c:v>-3.08</c:v>
                </c:pt>
                <c:pt idx="231">
                  <c:v>-3.0760000000000001</c:v>
                </c:pt>
                <c:pt idx="232">
                  <c:v>-3.0720000000000001</c:v>
                </c:pt>
                <c:pt idx="233">
                  <c:v>-3.0680000000000001</c:v>
                </c:pt>
                <c:pt idx="234">
                  <c:v>-3.0640000000000001</c:v>
                </c:pt>
                <c:pt idx="235">
                  <c:v>-3.06</c:v>
                </c:pt>
                <c:pt idx="236">
                  <c:v>-3.056</c:v>
                </c:pt>
                <c:pt idx="237">
                  <c:v>-3.052</c:v>
                </c:pt>
                <c:pt idx="238">
                  <c:v>-3.048</c:v>
                </c:pt>
                <c:pt idx="239">
                  <c:v>-3.044</c:v>
                </c:pt>
                <c:pt idx="240">
                  <c:v>-3.04</c:v>
                </c:pt>
                <c:pt idx="241">
                  <c:v>-3.036</c:v>
                </c:pt>
                <c:pt idx="242">
                  <c:v>-3.032</c:v>
                </c:pt>
                <c:pt idx="243">
                  <c:v>-3.028</c:v>
                </c:pt>
                <c:pt idx="244">
                  <c:v>-3.024</c:v>
                </c:pt>
                <c:pt idx="245">
                  <c:v>-3.02</c:v>
                </c:pt>
                <c:pt idx="246">
                  <c:v>-3.016</c:v>
                </c:pt>
                <c:pt idx="247">
                  <c:v>-3.012</c:v>
                </c:pt>
                <c:pt idx="248">
                  <c:v>-3.008</c:v>
                </c:pt>
                <c:pt idx="249">
                  <c:v>-3.004</c:v>
                </c:pt>
                <c:pt idx="250">
                  <c:v>-3</c:v>
                </c:pt>
                <c:pt idx="251">
                  <c:v>-2.996</c:v>
                </c:pt>
                <c:pt idx="252">
                  <c:v>-2.992</c:v>
                </c:pt>
                <c:pt idx="253">
                  <c:v>-2.988</c:v>
                </c:pt>
                <c:pt idx="254">
                  <c:v>-2.984</c:v>
                </c:pt>
                <c:pt idx="255">
                  <c:v>-2.98</c:v>
                </c:pt>
                <c:pt idx="256">
                  <c:v>-2.976</c:v>
                </c:pt>
                <c:pt idx="257">
                  <c:v>-2.972</c:v>
                </c:pt>
                <c:pt idx="258">
                  <c:v>-2.968</c:v>
                </c:pt>
                <c:pt idx="259">
                  <c:v>-2.964</c:v>
                </c:pt>
                <c:pt idx="260">
                  <c:v>-2.96</c:v>
                </c:pt>
                <c:pt idx="261">
                  <c:v>-2.956</c:v>
                </c:pt>
                <c:pt idx="262">
                  <c:v>-2.952</c:v>
                </c:pt>
                <c:pt idx="263">
                  <c:v>-2.948</c:v>
                </c:pt>
                <c:pt idx="264">
                  <c:v>-2.944</c:v>
                </c:pt>
                <c:pt idx="265">
                  <c:v>-2.94</c:v>
                </c:pt>
                <c:pt idx="266">
                  <c:v>-2.9359999999999999</c:v>
                </c:pt>
                <c:pt idx="267">
                  <c:v>-2.9319999999999999</c:v>
                </c:pt>
                <c:pt idx="268">
                  <c:v>-2.9279999999999999</c:v>
                </c:pt>
                <c:pt idx="269">
                  <c:v>-2.9239999999999999</c:v>
                </c:pt>
                <c:pt idx="270">
                  <c:v>-2.92</c:v>
                </c:pt>
                <c:pt idx="271">
                  <c:v>-2.9159999999999999</c:v>
                </c:pt>
                <c:pt idx="272">
                  <c:v>-2.9119999999999999</c:v>
                </c:pt>
                <c:pt idx="273">
                  <c:v>-2.9079999999999999</c:v>
                </c:pt>
                <c:pt idx="274">
                  <c:v>-2.9039999999999999</c:v>
                </c:pt>
                <c:pt idx="275">
                  <c:v>-2.9</c:v>
                </c:pt>
                <c:pt idx="276">
                  <c:v>-2.8959999999999999</c:v>
                </c:pt>
                <c:pt idx="277">
                  <c:v>-2.8919999999999999</c:v>
                </c:pt>
                <c:pt idx="278">
                  <c:v>-2.8879999999999999</c:v>
                </c:pt>
                <c:pt idx="279">
                  <c:v>-2.8839999999999999</c:v>
                </c:pt>
                <c:pt idx="280">
                  <c:v>-2.88</c:v>
                </c:pt>
                <c:pt idx="281">
                  <c:v>-2.8759999999999999</c:v>
                </c:pt>
                <c:pt idx="282">
                  <c:v>-2.8719999999999999</c:v>
                </c:pt>
                <c:pt idx="283">
                  <c:v>-2.8679999999999999</c:v>
                </c:pt>
                <c:pt idx="284">
                  <c:v>-2.8639999999999999</c:v>
                </c:pt>
                <c:pt idx="285">
                  <c:v>-2.86</c:v>
                </c:pt>
                <c:pt idx="286">
                  <c:v>-2.8559999999999999</c:v>
                </c:pt>
                <c:pt idx="287">
                  <c:v>-2.8519999999999999</c:v>
                </c:pt>
                <c:pt idx="288">
                  <c:v>-2.8479999999999999</c:v>
                </c:pt>
                <c:pt idx="289">
                  <c:v>-2.8440000000000003</c:v>
                </c:pt>
                <c:pt idx="290">
                  <c:v>-2.84</c:v>
                </c:pt>
                <c:pt idx="291">
                  <c:v>-2.8360000000000003</c:v>
                </c:pt>
                <c:pt idx="292">
                  <c:v>-2.8319999999999999</c:v>
                </c:pt>
                <c:pt idx="293">
                  <c:v>-2.8280000000000003</c:v>
                </c:pt>
                <c:pt idx="294">
                  <c:v>-2.8239999999999998</c:v>
                </c:pt>
                <c:pt idx="295">
                  <c:v>-2.8200000000000003</c:v>
                </c:pt>
                <c:pt idx="296">
                  <c:v>-2.8159999999999998</c:v>
                </c:pt>
                <c:pt idx="297">
                  <c:v>-2.8120000000000003</c:v>
                </c:pt>
                <c:pt idx="298">
                  <c:v>-2.8079999999999998</c:v>
                </c:pt>
                <c:pt idx="299">
                  <c:v>-2.8040000000000003</c:v>
                </c:pt>
                <c:pt idx="300">
                  <c:v>-2.8</c:v>
                </c:pt>
                <c:pt idx="301">
                  <c:v>-2.7960000000000003</c:v>
                </c:pt>
                <c:pt idx="302">
                  <c:v>-2.7919999999999998</c:v>
                </c:pt>
                <c:pt idx="303">
                  <c:v>-2.7880000000000003</c:v>
                </c:pt>
                <c:pt idx="304">
                  <c:v>-2.7839999999999998</c:v>
                </c:pt>
                <c:pt idx="305">
                  <c:v>-2.7800000000000002</c:v>
                </c:pt>
                <c:pt idx="306">
                  <c:v>-2.7759999999999998</c:v>
                </c:pt>
                <c:pt idx="307">
                  <c:v>-2.7720000000000002</c:v>
                </c:pt>
                <c:pt idx="308">
                  <c:v>-2.7679999999999998</c:v>
                </c:pt>
                <c:pt idx="309">
                  <c:v>-2.7640000000000002</c:v>
                </c:pt>
                <c:pt idx="310">
                  <c:v>-2.76</c:v>
                </c:pt>
                <c:pt idx="311">
                  <c:v>-2.7560000000000002</c:v>
                </c:pt>
                <c:pt idx="312">
                  <c:v>-2.7519999999999998</c:v>
                </c:pt>
                <c:pt idx="313">
                  <c:v>-2.7480000000000002</c:v>
                </c:pt>
                <c:pt idx="314">
                  <c:v>-2.7439999999999998</c:v>
                </c:pt>
                <c:pt idx="315">
                  <c:v>-2.74</c:v>
                </c:pt>
                <c:pt idx="316">
                  <c:v>-2.7359999999999998</c:v>
                </c:pt>
                <c:pt idx="317">
                  <c:v>-2.7320000000000002</c:v>
                </c:pt>
                <c:pt idx="318">
                  <c:v>-2.7279999999999998</c:v>
                </c:pt>
                <c:pt idx="319">
                  <c:v>-2.7240000000000002</c:v>
                </c:pt>
                <c:pt idx="320">
                  <c:v>-2.7199999999999998</c:v>
                </c:pt>
                <c:pt idx="321">
                  <c:v>-2.7160000000000002</c:v>
                </c:pt>
                <c:pt idx="322">
                  <c:v>-2.7119999999999997</c:v>
                </c:pt>
                <c:pt idx="323">
                  <c:v>-2.7080000000000002</c:v>
                </c:pt>
                <c:pt idx="324">
                  <c:v>-2.7039999999999997</c:v>
                </c:pt>
                <c:pt idx="325">
                  <c:v>-2.7</c:v>
                </c:pt>
                <c:pt idx="326">
                  <c:v>-2.6959999999999997</c:v>
                </c:pt>
                <c:pt idx="327">
                  <c:v>-2.6920000000000002</c:v>
                </c:pt>
                <c:pt idx="328">
                  <c:v>-2.6879999999999997</c:v>
                </c:pt>
                <c:pt idx="329">
                  <c:v>-2.6840000000000002</c:v>
                </c:pt>
                <c:pt idx="330">
                  <c:v>-2.6799999999999997</c:v>
                </c:pt>
                <c:pt idx="331">
                  <c:v>-2.6760000000000002</c:v>
                </c:pt>
                <c:pt idx="332">
                  <c:v>-2.6719999999999997</c:v>
                </c:pt>
                <c:pt idx="333">
                  <c:v>-2.6680000000000001</c:v>
                </c:pt>
                <c:pt idx="334">
                  <c:v>-2.6639999999999997</c:v>
                </c:pt>
                <c:pt idx="335">
                  <c:v>-2.66</c:v>
                </c:pt>
                <c:pt idx="336">
                  <c:v>-2.6559999999999997</c:v>
                </c:pt>
                <c:pt idx="337">
                  <c:v>-2.6520000000000001</c:v>
                </c:pt>
                <c:pt idx="338">
                  <c:v>-2.6479999999999997</c:v>
                </c:pt>
                <c:pt idx="339">
                  <c:v>-2.6440000000000001</c:v>
                </c:pt>
                <c:pt idx="340">
                  <c:v>-2.6399999999999997</c:v>
                </c:pt>
                <c:pt idx="341">
                  <c:v>-2.6360000000000001</c:v>
                </c:pt>
                <c:pt idx="342">
                  <c:v>-2.6319999999999997</c:v>
                </c:pt>
                <c:pt idx="343">
                  <c:v>-2.6280000000000001</c:v>
                </c:pt>
                <c:pt idx="344">
                  <c:v>-2.6239999999999997</c:v>
                </c:pt>
                <c:pt idx="345">
                  <c:v>-2.62</c:v>
                </c:pt>
                <c:pt idx="346">
                  <c:v>-2.6159999999999997</c:v>
                </c:pt>
                <c:pt idx="347">
                  <c:v>-2.6120000000000001</c:v>
                </c:pt>
                <c:pt idx="348">
                  <c:v>-2.6079999999999997</c:v>
                </c:pt>
                <c:pt idx="349">
                  <c:v>-2.6040000000000001</c:v>
                </c:pt>
                <c:pt idx="350">
                  <c:v>-2.5999999999999996</c:v>
                </c:pt>
                <c:pt idx="351">
                  <c:v>-2.5960000000000001</c:v>
                </c:pt>
                <c:pt idx="352">
                  <c:v>-2.5920000000000001</c:v>
                </c:pt>
                <c:pt idx="353">
                  <c:v>-2.5880000000000001</c:v>
                </c:pt>
                <c:pt idx="354">
                  <c:v>-2.5840000000000001</c:v>
                </c:pt>
                <c:pt idx="355">
                  <c:v>-2.58</c:v>
                </c:pt>
                <c:pt idx="356">
                  <c:v>-2.5760000000000001</c:v>
                </c:pt>
                <c:pt idx="357">
                  <c:v>-2.5720000000000001</c:v>
                </c:pt>
                <c:pt idx="358">
                  <c:v>-2.5680000000000001</c:v>
                </c:pt>
                <c:pt idx="359">
                  <c:v>-2.5640000000000001</c:v>
                </c:pt>
                <c:pt idx="360">
                  <c:v>-2.56</c:v>
                </c:pt>
                <c:pt idx="361">
                  <c:v>-2.556</c:v>
                </c:pt>
                <c:pt idx="362">
                  <c:v>-2.552</c:v>
                </c:pt>
                <c:pt idx="363">
                  <c:v>-2.548</c:v>
                </c:pt>
                <c:pt idx="364">
                  <c:v>-2.544</c:v>
                </c:pt>
                <c:pt idx="365">
                  <c:v>-2.54</c:v>
                </c:pt>
                <c:pt idx="366">
                  <c:v>-2.536</c:v>
                </c:pt>
                <c:pt idx="367">
                  <c:v>-2.532</c:v>
                </c:pt>
                <c:pt idx="368">
                  <c:v>-2.528</c:v>
                </c:pt>
                <c:pt idx="369">
                  <c:v>-2.524</c:v>
                </c:pt>
                <c:pt idx="370">
                  <c:v>-2.52</c:v>
                </c:pt>
                <c:pt idx="371">
                  <c:v>-2.516</c:v>
                </c:pt>
                <c:pt idx="372">
                  <c:v>-2.512</c:v>
                </c:pt>
                <c:pt idx="373">
                  <c:v>-2.508</c:v>
                </c:pt>
                <c:pt idx="374">
                  <c:v>-2.504</c:v>
                </c:pt>
                <c:pt idx="375">
                  <c:v>-2.5</c:v>
                </c:pt>
                <c:pt idx="376">
                  <c:v>-2.496</c:v>
                </c:pt>
                <c:pt idx="377">
                  <c:v>-2.492</c:v>
                </c:pt>
                <c:pt idx="378">
                  <c:v>-2.488</c:v>
                </c:pt>
                <c:pt idx="379">
                  <c:v>-2.484</c:v>
                </c:pt>
                <c:pt idx="380">
                  <c:v>-2.48</c:v>
                </c:pt>
                <c:pt idx="381">
                  <c:v>-2.476</c:v>
                </c:pt>
                <c:pt idx="382">
                  <c:v>-2.472</c:v>
                </c:pt>
                <c:pt idx="383">
                  <c:v>-2.468</c:v>
                </c:pt>
                <c:pt idx="384">
                  <c:v>-2.464</c:v>
                </c:pt>
                <c:pt idx="385">
                  <c:v>-2.46</c:v>
                </c:pt>
                <c:pt idx="386">
                  <c:v>-2.456</c:v>
                </c:pt>
                <c:pt idx="387">
                  <c:v>-2.452</c:v>
                </c:pt>
                <c:pt idx="388">
                  <c:v>-2.448</c:v>
                </c:pt>
                <c:pt idx="389">
                  <c:v>-2.444</c:v>
                </c:pt>
                <c:pt idx="390">
                  <c:v>-2.44</c:v>
                </c:pt>
                <c:pt idx="391">
                  <c:v>-2.4359999999999999</c:v>
                </c:pt>
                <c:pt idx="392">
                  <c:v>-2.4319999999999999</c:v>
                </c:pt>
                <c:pt idx="393">
                  <c:v>-2.4279999999999999</c:v>
                </c:pt>
                <c:pt idx="394">
                  <c:v>-2.4239999999999999</c:v>
                </c:pt>
                <c:pt idx="395">
                  <c:v>-2.42</c:v>
                </c:pt>
                <c:pt idx="396">
                  <c:v>-2.4159999999999999</c:v>
                </c:pt>
                <c:pt idx="397">
                  <c:v>-2.4119999999999999</c:v>
                </c:pt>
                <c:pt idx="398">
                  <c:v>-2.4079999999999999</c:v>
                </c:pt>
                <c:pt idx="399">
                  <c:v>-2.4039999999999999</c:v>
                </c:pt>
                <c:pt idx="400">
                  <c:v>-2.4</c:v>
                </c:pt>
                <c:pt idx="401">
                  <c:v>-2.3959999999999999</c:v>
                </c:pt>
                <c:pt idx="402">
                  <c:v>-2.3919999999999999</c:v>
                </c:pt>
                <c:pt idx="403">
                  <c:v>-2.3879999999999999</c:v>
                </c:pt>
                <c:pt idx="404">
                  <c:v>-2.3839999999999999</c:v>
                </c:pt>
                <c:pt idx="405">
                  <c:v>-2.38</c:v>
                </c:pt>
                <c:pt idx="406">
                  <c:v>-2.3759999999999999</c:v>
                </c:pt>
                <c:pt idx="407">
                  <c:v>-2.3719999999999999</c:v>
                </c:pt>
                <c:pt idx="408">
                  <c:v>-2.3679999999999999</c:v>
                </c:pt>
                <c:pt idx="409">
                  <c:v>-2.3639999999999999</c:v>
                </c:pt>
                <c:pt idx="410">
                  <c:v>-2.36</c:v>
                </c:pt>
                <c:pt idx="411">
                  <c:v>-2.3559999999999999</c:v>
                </c:pt>
                <c:pt idx="412">
                  <c:v>-2.3519999999999999</c:v>
                </c:pt>
                <c:pt idx="413">
                  <c:v>-2.3479999999999999</c:v>
                </c:pt>
                <c:pt idx="414">
                  <c:v>-2.3439999999999999</c:v>
                </c:pt>
                <c:pt idx="415">
                  <c:v>-2.34</c:v>
                </c:pt>
                <c:pt idx="416">
                  <c:v>-2.3359999999999999</c:v>
                </c:pt>
                <c:pt idx="417">
                  <c:v>-2.3319999999999999</c:v>
                </c:pt>
                <c:pt idx="418">
                  <c:v>-2.3280000000000003</c:v>
                </c:pt>
                <c:pt idx="419">
                  <c:v>-2.3239999999999998</c:v>
                </c:pt>
                <c:pt idx="420">
                  <c:v>-2.3200000000000003</c:v>
                </c:pt>
                <c:pt idx="421">
                  <c:v>-2.3159999999999998</c:v>
                </c:pt>
                <c:pt idx="422">
                  <c:v>-2.3120000000000003</c:v>
                </c:pt>
                <c:pt idx="423">
                  <c:v>-2.3079999999999998</c:v>
                </c:pt>
                <c:pt idx="424">
                  <c:v>-2.3040000000000003</c:v>
                </c:pt>
                <c:pt idx="425">
                  <c:v>-2.2999999999999998</c:v>
                </c:pt>
                <c:pt idx="426">
                  <c:v>-2.2960000000000003</c:v>
                </c:pt>
                <c:pt idx="427">
                  <c:v>-2.2919999999999998</c:v>
                </c:pt>
                <c:pt idx="428">
                  <c:v>-2.2880000000000003</c:v>
                </c:pt>
                <c:pt idx="429">
                  <c:v>-2.2839999999999998</c:v>
                </c:pt>
                <c:pt idx="430">
                  <c:v>-2.2800000000000002</c:v>
                </c:pt>
                <c:pt idx="431">
                  <c:v>-2.2759999999999998</c:v>
                </c:pt>
                <c:pt idx="432">
                  <c:v>-2.2720000000000002</c:v>
                </c:pt>
                <c:pt idx="433">
                  <c:v>-2.2679999999999998</c:v>
                </c:pt>
                <c:pt idx="434">
                  <c:v>-2.2640000000000002</c:v>
                </c:pt>
                <c:pt idx="435">
                  <c:v>-2.2599999999999998</c:v>
                </c:pt>
                <c:pt idx="436">
                  <c:v>-2.2560000000000002</c:v>
                </c:pt>
                <c:pt idx="437">
                  <c:v>-2.2519999999999998</c:v>
                </c:pt>
                <c:pt idx="438">
                  <c:v>-2.2480000000000002</c:v>
                </c:pt>
                <c:pt idx="439">
                  <c:v>-2.2439999999999998</c:v>
                </c:pt>
                <c:pt idx="440">
                  <c:v>-2.2400000000000002</c:v>
                </c:pt>
                <c:pt idx="441">
                  <c:v>-2.2359999999999998</c:v>
                </c:pt>
                <c:pt idx="442">
                  <c:v>-2.2320000000000002</c:v>
                </c:pt>
                <c:pt idx="443">
                  <c:v>-2.2279999999999998</c:v>
                </c:pt>
                <c:pt idx="444">
                  <c:v>-2.2240000000000002</c:v>
                </c:pt>
                <c:pt idx="445">
                  <c:v>-2.2199999999999998</c:v>
                </c:pt>
                <c:pt idx="446">
                  <c:v>-2.2160000000000002</c:v>
                </c:pt>
                <c:pt idx="447">
                  <c:v>-2.2119999999999997</c:v>
                </c:pt>
                <c:pt idx="448">
                  <c:v>-2.2080000000000002</c:v>
                </c:pt>
                <c:pt idx="449">
                  <c:v>-2.2039999999999997</c:v>
                </c:pt>
                <c:pt idx="450">
                  <c:v>-2.2000000000000002</c:v>
                </c:pt>
                <c:pt idx="451">
                  <c:v>-2.1959999999999997</c:v>
                </c:pt>
                <c:pt idx="452">
                  <c:v>-2.1920000000000002</c:v>
                </c:pt>
                <c:pt idx="453">
                  <c:v>-2.1879999999999997</c:v>
                </c:pt>
                <c:pt idx="454">
                  <c:v>-2.1840000000000002</c:v>
                </c:pt>
                <c:pt idx="455">
                  <c:v>-2.1799999999999997</c:v>
                </c:pt>
                <c:pt idx="456">
                  <c:v>-2.1760000000000002</c:v>
                </c:pt>
                <c:pt idx="457">
                  <c:v>-2.1719999999999997</c:v>
                </c:pt>
                <c:pt idx="458">
                  <c:v>-2.1680000000000001</c:v>
                </c:pt>
                <c:pt idx="459">
                  <c:v>-2.1639999999999997</c:v>
                </c:pt>
                <c:pt idx="460">
                  <c:v>-2.16</c:v>
                </c:pt>
                <c:pt idx="461">
                  <c:v>-2.1559999999999997</c:v>
                </c:pt>
                <c:pt idx="462">
                  <c:v>-2.1520000000000001</c:v>
                </c:pt>
                <c:pt idx="463">
                  <c:v>-2.1479999999999997</c:v>
                </c:pt>
                <c:pt idx="464">
                  <c:v>-2.1440000000000001</c:v>
                </c:pt>
                <c:pt idx="465">
                  <c:v>-2.1399999999999997</c:v>
                </c:pt>
                <c:pt idx="466">
                  <c:v>-2.1360000000000001</c:v>
                </c:pt>
                <c:pt idx="467">
                  <c:v>-2.1319999999999997</c:v>
                </c:pt>
                <c:pt idx="468">
                  <c:v>-2.1280000000000001</c:v>
                </c:pt>
                <c:pt idx="469">
                  <c:v>-2.1239999999999997</c:v>
                </c:pt>
                <c:pt idx="470">
                  <c:v>-2.12</c:v>
                </c:pt>
                <c:pt idx="471">
                  <c:v>-2.1159999999999997</c:v>
                </c:pt>
                <c:pt idx="472">
                  <c:v>-2.1120000000000001</c:v>
                </c:pt>
                <c:pt idx="473">
                  <c:v>-2.1079999999999997</c:v>
                </c:pt>
                <c:pt idx="474">
                  <c:v>-2.1040000000000001</c:v>
                </c:pt>
                <c:pt idx="475">
                  <c:v>-2.0999999999999996</c:v>
                </c:pt>
                <c:pt idx="476">
                  <c:v>-2.0960000000000001</c:v>
                </c:pt>
                <c:pt idx="477">
                  <c:v>-2.0919999999999996</c:v>
                </c:pt>
                <c:pt idx="478">
                  <c:v>-2.0880000000000001</c:v>
                </c:pt>
                <c:pt idx="479">
                  <c:v>-2.0839999999999996</c:v>
                </c:pt>
                <c:pt idx="480">
                  <c:v>-2.08</c:v>
                </c:pt>
                <c:pt idx="481">
                  <c:v>-2.0760000000000001</c:v>
                </c:pt>
                <c:pt idx="482">
                  <c:v>-2.0720000000000001</c:v>
                </c:pt>
                <c:pt idx="483">
                  <c:v>-2.0680000000000001</c:v>
                </c:pt>
                <c:pt idx="484">
                  <c:v>-2.0640000000000001</c:v>
                </c:pt>
                <c:pt idx="485">
                  <c:v>-2.06</c:v>
                </c:pt>
                <c:pt idx="486">
                  <c:v>-2.056</c:v>
                </c:pt>
                <c:pt idx="487">
                  <c:v>-2.052</c:v>
                </c:pt>
                <c:pt idx="488">
                  <c:v>-2.048</c:v>
                </c:pt>
                <c:pt idx="489">
                  <c:v>-2.044</c:v>
                </c:pt>
                <c:pt idx="490">
                  <c:v>-2.04</c:v>
                </c:pt>
                <c:pt idx="491">
                  <c:v>-2.036</c:v>
                </c:pt>
                <c:pt idx="492">
                  <c:v>-2.032</c:v>
                </c:pt>
                <c:pt idx="493">
                  <c:v>-2.028</c:v>
                </c:pt>
                <c:pt idx="494">
                  <c:v>-2.024</c:v>
                </c:pt>
                <c:pt idx="495">
                  <c:v>-2.02</c:v>
                </c:pt>
                <c:pt idx="496">
                  <c:v>-2.016</c:v>
                </c:pt>
                <c:pt idx="497">
                  <c:v>-2.012</c:v>
                </c:pt>
                <c:pt idx="498">
                  <c:v>-2.008</c:v>
                </c:pt>
                <c:pt idx="499">
                  <c:v>-2.004</c:v>
                </c:pt>
                <c:pt idx="500">
                  <c:v>-2</c:v>
                </c:pt>
                <c:pt idx="501">
                  <c:v>-1.996</c:v>
                </c:pt>
                <c:pt idx="502">
                  <c:v>-1.992</c:v>
                </c:pt>
                <c:pt idx="503">
                  <c:v>-1.988</c:v>
                </c:pt>
                <c:pt idx="504">
                  <c:v>-1.984</c:v>
                </c:pt>
                <c:pt idx="505">
                  <c:v>-1.98</c:v>
                </c:pt>
                <c:pt idx="506">
                  <c:v>-1.976</c:v>
                </c:pt>
                <c:pt idx="507">
                  <c:v>-1.972</c:v>
                </c:pt>
                <c:pt idx="508">
                  <c:v>-1.968</c:v>
                </c:pt>
                <c:pt idx="509">
                  <c:v>-1.964</c:v>
                </c:pt>
                <c:pt idx="510">
                  <c:v>-1.96</c:v>
                </c:pt>
                <c:pt idx="511">
                  <c:v>-1.956</c:v>
                </c:pt>
                <c:pt idx="512">
                  <c:v>-1.952</c:v>
                </c:pt>
                <c:pt idx="513">
                  <c:v>-1.948</c:v>
                </c:pt>
                <c:pt idx="514">
                  <c:v>-1.944</c:v>
                </c:pt>
                <c:pt idx="515">
                  <c:v>-1.94</c:v>
                </c:pt>
                <c:pt idx="516">
                  <c:v>-1.9359999999999999</c:v>
                </c:pt>
                <c:pt idx="517">
                  <c:v>-1.9319999999999999</c:v>
                </c:pt>
                <c:pt idx="518">
                  <c:v>-1.9279999999999999</c:v>
                </c:pt>
                <c:pt idx="519">
                  <c:v>-1.9239999999999999</c:v>
                </c:pt>
                <c:pt idx="520">
                  <c:v>-1.92</c:v>
                </c:pt>
                <c:pt idx="521">
                  <c:v>-1.9159999999999999</c:v>
                </c:pt>
                <c:pt idx="522">
                  <c:v>-1.9119999999999999</c:v>
                </c:pt>
                <c:pt idx="523">
                  <c:v>-1.9079999999999999</c:v>
                </c:pt>
                <c:pt idx="524">
                  <c:v>-1.9039999999999999</c:v>
                </c:pt>
                <c:pt idx="525">
                  <c:v>-1.9</c:v>
                </c:pt>
                <c:pt idx="526">
                  <c:v>-1.8959999999999999</c:v>
                </c:pt>
                <c:pt idx="527">
                  <c:v>-1.8919999999999999</c:v>
                </c:pt>
                <c:pt idx="528">
                  <c:v>-1.8879999999999999</c:v>
                </c:pt>
                <c:pt idx="529">
                  <c:v>-1.8839999999999999</c:v>
                </c:pt>
                <c:pt idx="530">
                  <c:v>-1.88</c:v>
                </c:pt>
                <c:pt idx="531">
                  <c:v>-1.8759999999999999</c:v>
                </c:pt>
                <c:pt idx="532">
                  <c:v>-1.8719999999999999</c:v>
                </c:pt>
                <c:pt idx="533">
                  <c:v>-1.8679999999999999</c:v>
                </c:pt>
                <c:pt idx="534">
                  <c:v>-1.8639999999999999</c:v>
                </c:pt>
                <c:pt idx="535">
                  <c:v>-1.8599999999999999</c:v>
                </c:pt>
                <c:pt idx="536">
                  <c:v>-1.8559999999999999</c:v>
                </c:pt>
                <c:pt idx="537">
                  <c:v>-1.8519999999999999</c:v>
                </c:pt>
                <c:pt idx="538">
                  <c:v>-1.8479999999999999</c:v>
                </c:pt>
                <c:pt idx="539">
                  <c:v>-1.8439999999999999</c:v>
                </c:pt>
                <c:pt idx="540">
                  <c:v>-1.8399999999999999</c:v>
                </c:pt>
                <c:pt idx="541">
                  <c:v>-1.8359999999999999</c:v>
                </c:pt>
                <c:pt idx="542">
                  <c:v>-1.8319999999999999</c:v>
                </c:pt>
                <c:pt idx="543">
                  <c:v>-1.8279999999999998</c:v>
                </c:pt>
                <c:pt idx="544">
                  <c:v>-1.8239999999999998</c:v>
                </c:pt>
                <c:pt idx="545">
                  <c:v>-1.8199999999999998</c:v>
                </c:pt>
                <c:pt idx="546">
                  <c:v>-1.8159999999999998</c:v>
                </c:pt>
                <c:pt idx="547">
                  <c:v>-1.8119999999999998</c:v>
                </c:pt>
                <c:pt idx="548">
                  <c:v>-1.8079999999999998</c:v>
                </c:pt>
                <c:pt idx="549">
                  <c:v>-1.8039999999999998</c:v>
                </c:pt>
                <c:pt idx="550">
                  <c:v>-1.7999999999999998</c:v>
                </c:pt>
                <c:pt idx="551">
                  <c:v>-1.7959999999999998</c:v>
                </c:pt>
                <c:pt idx="552">
                  <c:v>-1.7919999999999998</c:v>
                </c:pt>
                <c:pt idx="553">
                  <c:v>-1.7879999999999998</c:v>
                </c:pt>
                <c:pt idx="554">
                  <c:v>-1.7839999999999998</c:v>
                </c:pt>
                <c:pt idx="555">
                  <c:v>-1.7799999999999998</c:v>
                </c:pt>
                <c:pt idx="556">
                  <c:v>-1.7759999999999998</c:v>
                </c:pt>
                <c:pt idx="557">
                  <c:v>-1.7719999999999998</c:v>
                </c:pt>
                <c:pt idx="558">
                  <c:v>-1.7679999999999998</c:v>
                </c:pt>
                <c:pt idx="559">
                  <c:v>-1.7639999999999998</c:v>
                </c:pt>
                <c:pt idx="560">
                  <c:v>-1.7599999999999998</c:v>
                </c:pt>
                <c:pt idx="561">
                  <c:v>-1.7559999999999998</c:v>
                </c:pt>
                <c:pt idx="562">
                  <c:v>-1.7519999999999998</c:v>
                </c:pt>
                <c:pt idx="563">
                  <c:v>-1.7479999999999998</c:v>
                </c:pt>
                <c:pt idx="564">
                  <c:v>-1.7439999999999998</c:v>
                </c:pt>
                <c:pt idx="565">
                  <c:v>-1.7399999999999998</c:v>
                </c:pt>
                <c:pt idx="566">
                  <c:v>-1.7359999999999998</c:v>
                </c:pt>
                <c:pt idx="567">
                  <c:v>-1.7319999999999998</c:v>
                </c:pt>
                <c:pt idx="568">
                  <c:v>-1.7279999999999998</c:v>
                </c:pt>
                <c:pt idx="569">
                  <c:v>-1.7239999999999998</c:v>
                </c:pt>
                <c:pt idx="570">
                  <c:v>-1.7199999999999998</c:v>
                </c:pt>
                <c:pt idx="571">
                  <c:v>-1.7159999999999997</c:v>
                </c:pt>
                <c:pt idx="572">
                  <c:v>-1.7119999999999997</c:v>
                </c:pt>
                <c:pt idx="573">
                  <c:v>-1.7079999999999997</c:v>
                </c:pt>
                <c:pt idx="574">
                  <c:v>-1.7039999999999997</c:v>
                </c:pt>
                <c:pt idx="575">
                  <c:v>-1.6999999999999997</c:v>
                </c:pt>
                <c:pt idx="576">
                  <c:v>-1.6959999999999997</c:v>
                </c:pt>
                <c:pt idx="577">
                  <c:v>-1.6920000000000002</c:v>
                </c:pt>
                <c:pt idx="578">
                  <c:v>-1.6880000000000002</c:v>
                </c:pt>
                <c:pt idx="579">
                  <c:v>-1.6840000000000002</c:v>
                </c:pt>
                <c:pt idx="580">
                  <c:v>-1.6800000000000002</c:v>
                </c:pt>
                <c:pt idx="581">
                  <c:v>-1.6760000000000002</c:v>
                </c:pt>
                <c:pt idx="582">
                  <c:v>-1.6720000000000002</c:v>
                </c:pt>
                <c:pt idx="583">
                  <c:v>-1.6680000000000001</c:v>
                </c:pt>
                <c:pt idx="584">
                  <c:v>-1.6640000000000001</c:v>
                </c:pt>
                <c:pt idx="585">
                  <c:v>-1.6600000000000001</c:v>
                </c:pt>
                <c:pt idx="586">
                  <c:v>-1.6560000000000001</c:v>
                </c:pt>
                <c:pt idx="587">
                  <c:v>-1.6520000000000001</c:v>
                </c:pt>
                <c:pt idx="588">
                  <c:v>-1.6480000000000001</c:v>
                </c:pt>
                <c:pt idx="589">
                  <c:v>-1.6440000000000001</c:v>
                </c:pt>
                <c:pt idx="590">
                  <c:v>-1.6400000000000001</c:v>
                </c:pt>
                <c:pt idx="591">
                  <c:v>-1.6360000000000001</c:v>
                </c:pt>
                <c:pt idx="592">
                  <c:v>-1.6320000000000001</c:v>
                </c:pt>
                <c:pt idx="593">
                  <c:v>-1.6280000000000001</c:v>
                </c:pt>
                <c:pt idx="594">
                  <c:v>-1.6240000000000001</c:v>
                </c:pt>
                <c:pt idx="595">
                  <c:v>-1.62</c:v>
                </c:pt>
                <c:pt idx="596">
                  <c:v>-1.6160000000000001</c:v>
                </c:pt>
                <c:pt idx="597">
                  <c:v>-1.6120000000000001</c:v>
                </c:pt>
                <c:pt idx="598">
                  <c:v>-1.6080000000000001</c:v>
                </c:pt>
                <c:pt idx="599">
                  <c:v>-1.6040000000000001</c:v>
                </c:pt>
                <c:pt idx="600">
                  <c:v>-1.6</c:v>
                </c:pt>
                <c:pt idx="601">
                  <c:v>-1.5960000000000001</c:v>
                </c:pt>
                <c:pt idx="602">
                  <c:v>-1.5920000000000001</c:v>
                </c:pt>
                <c:pt idx="603">
                  <c:v>-1.5880000000000001</c:v>
                </c:pt>
                <c:pt idx="604">
                  <c:v>-1.5840000000000001</c:v>
                </c:pt>
                <c:pt idx="605">
                  <c:v>-1.58</c:v>
                </c:pt>
                <c:pt idx="606">
                  <c:v>-1.5760000000000001</c:v>
                </c:pt>
                <c:pt idx="607">
                  <c:v>-1.5720000000000001</c:v>
                </c:pt>
                <c:pt idx="608">
                  <c:v>-1.5680000000000001</c:v>
                </c:pt>
                <c:pt idx="609">
                  <c:v>-1.5640000000000001</c:v>
                </c:pt>
                <c:pt idx="610">
                  <c:v>-1.56</c:v>
                </c:pt>
                <c:pt idx="611">
                  <c:v>-1.556</c:v>
                </c:pt>
                <c:pt idx="612">
                  <c:v>-1.552</c:v>
                </c:pt>
                <c:pt idx="613">
                  <c:v>-1.548</c:v>
                </c:pt>
                <c:pt idx="614">
                  <c:v>-1.544</c:v>
                </c:pt>
                <c:pt idx="615">
                  <c:v>-1.54</c:v>
                </c:pt>
                <c:pt idx="616">
                  <c:v>-1.536</c:v>
                </c:pt>
                <c:pt idx="617">
                  <c:v>-1.532</c:v>
                </c:pt>
                <c:pt idx="618">
                  <c:v>-1.528</c:v>
                </c:pt>
                <c:pt idx="619">
                  <c:v>-1.524</c:v>
                </c:pt>
                <c:pt idx="620">
                  <c:v>-1.52</c:v>
                </c:pt>
                <c:pt idx="621">
                  <c:v>-1.516</c:v>
                </c:pt>
                <c:pt idx="622">
                  <c:v>-1.512</c:v>
                </c:pt>
                <c:pt idx="623">
                  <c:v>-1.508</c:v>
                </c:pt>
                <c:pt idx="624">
                  <c:v>-1.504</c:v>
                </c:pt>
                <c:pt idx="625">
                  <c:v>-1.5</c:v>
                </c:pt>
                <c:pt idx="626">
                  <c:v>-1.496</c:v>
                </c:pt>
                <c:pt idx="627">
                  <c:v>-1.492</c:v>
                </c:pt>
                <c:pt idx="628">
                  <c:v>-1.488</c:v>
                </c:pt>
                <c:pt idx="629">
                  <c:v>-1.484</c:v>
                </c:pt>
                <c:pt idx="630">
                  <c:v>-1.48</c:v>
                </c:pt>
                <c:pt idx="631">
                  <c:v>-1.476</c:v>
                </c:pt>
                <c:pt idx="632">
                  <c:v>-1.472</c:v>
                </c:pt>
                <c:pt idx="633">
                  <c:v>-1.468</c:v>
                </c:pt>
                <c:pt idx="634">
                  <c:v>-1.464</c:v>
                </c:pt>
                <c:pt idx="635">
                  <c:v>-1.46</c:v>
                </c:pt>
                <c:pt idx="636">
                  <c:v>-1.456</c:v>
                </c:pt>
                <c:pt idx="637">
                  <c:v>-1.452</c:v>
                </c:pt>
                <c:pt idx="638">
                  <c:v>-1.448</c:v>
                </c:pt>
                <c:pt idx="639">
                  <c:v>-1.444</c:v>
                </c:pt>
                <c:pt idx="640">
                  <c:v>-1.44</c:v>
                </c:pt>
                <c:pt idx="641">
                  <c:v>-1.4359999999999999</c:v>
                </c:pt>
                <c:pt idx="642">
                  <c:v>-1.4319999999999999</c:v>
                </c:pt>
                <c:pt idx="643">
                  <c:v>-1.4279999999999999</c:v>
                </c:pt>
                <c:pt idx="644">
                  <c:v>-1.4239999999999999</c:v>
                </c:pt>
                <c:pt idx="645">
                  <c:v>-1.42</c:v>
                </c:pt>
                <c:pt idx="646">
                  <c:v>-1.4159999999999999</c:v>
                </c:pt>
                <c:pt idx="647">
                  <c:v>-1.4119999999999999</c:v>
                </c:pt>
                <c:pt idx="648">
                  <c:v>-1.4079999999999999</c:v>
                </c:pt>
                <c:pt idx="649">
                  <c:v>-1.4039999999999999</c:v>
                </c:pt>
                <c:pt idx="650">
                  <c:v>-1.4</c:v>
                </c:pt>
                <c:pt idx="651">
                  <c:v>-1.3959999999999999</c:v>
                </c:pt>
                <c:pt idx="652">
                  <c:v>-1.3919999999999999</c:v>
                </c:pt>
                <c:pt idx="653">
                  <c:v>-1.3879999999999999</c:v>
                </c:pt>
                <c:pt idx="654">
                  <c:v>-1.3839999999999999</c:v>
                </c:pt>
                <c:pt idx="655">
                  <c:v>-1.38</c:v>
                </c:pt>
                <c:pt idx="656">
                  <c:v>-1.3759999999999999</c:v>
                </c:pt>
                <c:pt idx="657">
                  <c:v>-1.3719999999999999</c:v>
                </c:pt>
                <c:pt idx="658">
                  <c:v>-1.3679999999999999</c:v>
                </c:pt>
                <c:pt idx="659">
                  <c:v>-1.3639999999999999</c:v>
                </c:pt>
                <c:pt idx="660">
                  <c:v>-1.3599999999999999</c:v>
                </c:pt>
                <c:pt idx="661">
                  <c:v>-1.3559999999999999</c:v>
                </c:pt>
                <c:pt idx="662">
                  <c:v>-1.3519999999999999</c:v>
                </c:pt>
                <c:pt idx="663">
                  <c:v>-1.3479999999999999</c:v>
                </c:pt>
                <c:pt idx="664">
                  <c:v>-1.3439999999999999</c:v>
                </c:pt>
                <c:pt idx="665">
                  <c:v>-1.3399999999999999</c:v>
                </c:pt>
                <c:pt idx="666">
                  <c:v>-1.3359999999999999</c:v>
                </c:pt>
                <c:pt idx="667">
                  <c:v>-1.3319999999999999</c:v>
                </c:pt>
                <c:pt idx="668">
                  <c:v>-1.3279999999999998</c:v>
                </c:pt>
                <c:pt idx="669">
                  <c:v>-1.3239999999999998</c:v>
                </c:pt>
                <c:pt idx="670">
                  <c:v>-1.3199999999999998</c:v>
                </c:pt>
                <c:pt idx="671">
                  <c:v>-1.3159999999999998</c:v>
                </c:pt>
                <c:pt idx="672">
                  <c:v>-1.3119999999999998</c:v>
                </c:pt>
                <c:pt idx="673">
                  <c:v>-1.3079999999999998</c:v>
                </c:pt>
                <c:pt idx="674">
                  <c:v>-1.3039999999999998</c:v>
                </c:pt>
                <c:pt idx="675">
                  <c:v>-1.2999999999999998</c:v>
                </c:pt>
                <c:pt idx="676">
                  <c:v>-1.2959999999999998</c:v>
                </c:pt>
                <c:pt idx="677">
                  <c:v>-1.2919999999999998</c:v>
                </c:pt>
                <c:pt idx="678">
                  <c:v>-1.2879999999999998</c:v>
                </c:pt>
                <c:pt idx="679">
                  <c:v>-1.2839999999999998</c:v>
                </c:pt>
                <c:pt idx="680">
                  <c:v>-1.2799999999999998</c:v>
                </c:pt>
                <c:pt idx="681">
                  <c:v>-1.2759999999999998</c:v>
                </c:pt>
                <c:pt idx="682">
                  <c:v>-1.2719999999999998</c:v>
                </c:pt>
                <c:pt idx="683">
                  <c:v>-1.2679999999999998</c:v>
                </c:pt>
                <c:pt idx="684">
                  <c:v>-1.2639999999999998</c:v>
                </c:pt>
                <c:pt idx="685">
                  <c:v>-1.2599999999999998</c:v>
                </c:pt>
                <c:pt idx="686">
                  <c:v>-1.2559999999999998</c:v>
                </c:pt>
                <c:pt idx="687">
                  <c:v>-1.2519999999999998</c:v>
                </c:pt>
                <c:pt idx="688">
                  <c:v>-1.2479999999999998</c:v>
                </c:pt>
                <c:pt idx="689">
                  <c:v>-1.2439999999999998</c:v>
                </c:pt>
                <c:pt idx="690">
                  <c:v>-1.2399999999999998</c:v>
                </c:pt>
                <c:pt idx="691">
                  <c:v>-1.2359999999999998</c:v>
                </c:pt>
                <c:pt idx="692">
                  <c:v>-1.2319999999999998</c:v>
                </c:pt>
                <c:pt idx="693">
                  <c:v>-1.2279999999999998</c:v>
                </c:pt>
                <c:pt idx="694">
                  <c:v>-1.2239999999999998</c:v>
                </c:pt>
                <c:pt idx="695">
                  <c:v>-1.2199999999999998</c:v>
                </c:pt>
                <c:pt idx="696">
                  <c:v>-1.2159999999999997</c:v>
                </c:pt>
                <c:pt idx="697">
                  <c:v>-1.2119999999999997</c:v>
                </c:pt>
                <c:pt idx="698">
                  <c:v>-1.2079999999999997</c:v>
                </c:pt>
                <c:pt idx="699">
                  <c:v>-1.2039999999999997</c:v>
                </c:pt>
                <c:pt idx="700">
                  <c:v>-1.1999999999999997</c:v>
                </c:pt>
                <c:pt idx="701">
                  <c:v>-1.1959999999999997</c:v>
                </c:pt>
                <c:pt idx="702">
                  <c:v>-1.1919999999999997</c:v>
                </c:pt>
                <c:pt idx="703">
                  <c:v>-1.1879999999999997</c:v>
                </c:pt>
                <c:pt idx="704">
                  <c:v>-1.1840000000000002</c:v>
                </c:pt>
                <c:pt idx="705">
                  <c:v>-1.1800000000000002</c:v>
                </c:pt>
                <c:pt idx="706">
                  <c:v>-1.1760000000000002</c:v>
                </c:pt>
                <c:pt idx="707">
                  <c:v>-1.1720000000000002</c:v>
                </c:pt>
                <c:pt idx="708">
                  <c:v>-1.1680000000000001</c:v>
                </c:pt>
                <c:pt idx="709">
                  <c:v>-1.1640000000000001</c:v>
                </c:pt>
                <c:pt idx="710">
                  <c:v>-1.1600000000000001</c:v>
                </c:pt>
                <c:pt idx="711">
                  <c:v>-1.1560000000000001</c:v>
                </c:pt>
                <c:pt idx="712">
                  <c:v>-1.1520000000000001</c:v>
                </c:pt>
                <c:pt idx="713">
                  <c:v>-1.1480000000000001</c:v>
                </c:pt>
                <c:pt idx="714">
                  <c:v>-1.1440000000000001</c:v>
                </c:pt>
                <c:pt idx="715">
                  <c:v>-1.1400000000000001</c:v>
                </c:pt>
                <c:pt idx="716">
                  <c:v>-1.1360000000000001</c:v>
                </c:pt>
                <c:pt idx="717">
                  <c:v>-1.1320000000000001</c:v>
                </c:pt>
                <c:pt idx="718">
                  <c:v>-1.1280000000000001</c:v>
                </c:pt>
                <c:pt idx="719">
                  <c:v>-1.1240000000000001</c:v>
                </c:pt>
                <c:pt idx="720">
                  <c:v>-1.1200000000000001</c:v>
                </c:pt>
                <c:pt idx="721">
                  <c:v>-1.1160000000000001</c:v>
                </c:pt>
                <c:pt idx="722">
                  <c:v>-1.1120000000000001</c:v>
                </c:pt>
                <c:pt idx="723">
                  <c:v>-1.1080000000000001</c:v>
                </c:pt>
                <c:pt idx="724">
                  <c:v>-1.1040000000000001</c:v>
                </c:pt>
                <c:pt idx="725">
                  <c:v>-1.1000000000000001</c:v>
                </c:pt>
                <c:pt idx="726">
                  <c:v>-1.0960000000000001</c:v>
                </c:pt>
                <c:pt idx="727">
                  <c:v>-1.0920000000000001</c:v>
                </c:pt>
                <c:pt idx="728">
                  <c:v>-1.0880000000000001</c:v>
                </c:pt>
                <c:pt idx="729">
                  <c:v>-1.0840000000000001</c:v>
                </c:pt>
                <c:pt idx="730">
                  <c:v>-1.08</c:v>
                </c:pt>
                <c:pt idx="731">
                  <c:v>-1.0760000000000001</c:v>
                </c:pt>
                <c:pt idx="732">
                  <c:v>-1.0720000000000001</c:v>
                </c:pt>
                <c:pt idx="733">
                  <c:v>-1.0680000000000001</c:v>
                </c:pt>
                <c:pt idx="734">
                  <c:v>-1.0640000000000001</c:v>
                </c:pt>
                <c:pt idx="735">
                  <c:v>-1.06</c:v>
                </c:pt>
                <c:pt idx="736">
                  <c:v>-1.056</c:v>
                </c:pt>
                <c:pt idx="737">
                  <c:v>-1.052</c:v>
                </c:pt>
                <c:pt idx="738">
                  <c:v>-1.048</c:v>
                </c:pt>
                <c:pt idx="739">
                  <c:v>-1.044</c:v>
                </c:pt>
                <c:pt idx="740">
                  <c:v>-1.04</c:v>
                </c:pt>
                <c:pt idx="741">
                  <c:v>-1.036</c:v>
                </c:pt>
                <c:pt idx="742">
                  <c:v>-1.032</c:v>
                </c:pt>
                <c:pt idx="743">
                  <c:v>-1.028</c:v>
                </c:pt>
                <c:pt idx="744">
                  <c:v>-1.024</c:v>
                </c:pt>
                <c:pt idx="745">
                  <c:v>-1.02</c:v>
                </c:pt>
                <c:pt idx="746">
                  <c:v>-1.016</c:v>
                </c:pt>
                <c:pt idx="747">
                  <c:v>-1.012</c:v>
                </c:pt>
                <c:pt idx="748">
                  <c:v>-1.008</c:v>
                </c:pt>
                <c:pt idx="749">
                  <c:v>-1.004</c:v>
                </c:pt>
                <c:pt idx="750">
                  <c:v>-1</c:v>
                </c:pt>
                <c:pt idx="751">
                  <c:v>-0.996</c:v>
                </c:pt>
                <c:pt idx="752">
                  <c:v>-0.99199999999999999</c:v>
                </c:pt>
                <c:pt idx="753">
                  <c:v>-0.98799999999999999</c:v>
                </c:pt>
                <c:pt idx="754">
                  <c:v>-0.98399999999999999</c:v>
                </c:pt>
                <c:pt idx="755">
                  <c:v>-0.98</c:v>
                </c:pt>
                <c:pt idx="756">
                  <c:v>-0.97599999999999998</c:v>
                </c:pt>
                <c:pt idx="757">
                  <c:v>-0.97199999999999998</c:v>
                </c:pt>
                <c:pt idx="758">
                  <c:v>-0.96799999999999997</c:v>
                </c:pt>
                <c:pt idx="759">
                  <c:v>-0.96399999999999997</c:v>
                </c:pt>
                <c:pt idx="760">
                  <c:v>-0.96</c:v>
                </c:pt>
                <c:pt idx="761">
                  <c:v>-0.95599999999999996</c:v>
                </c:pt>
                <c:pt idx="762">
                  <c:v>-0.95199999999999996</c:v>
                </c:pt>
                <c:pt idx="763">
                  <c:v>-0.94799999999999995</c:v>
                </c:pt>
                <c:pt idx="764">
                  <c:v>-0.94399999999999995</c:v>
                </c:pt>
                <c:pt idx="765">
                  <c:v>-0.94</c:v>
                </c:pt>
                <c:pt idx="766">
                  <c:v>-0.93599999999999994</c:v>
                </c:pt>
                <c:pt idx="767">
                  <c:v>-0.93199999999999994</c:v>
                </c:pt>
                <c:pt idx="768">
                  <c:v>-0.92799999999999994</c:v>
                </c:pt>
                <c:pt idx="769">
                  <c:v>-0.92399999999999993</c:v>
                </c:pt>
                <c:pt idx="770">
                  <c:v>-0.91999999999999993</c:v>
                </c:pt>
                <c:pt idx="771">
                  <c:v>-0.91599999999999993</c:v>
                </c:pt>
                <c:pt idx="772">
                  <c:v>-0.91199999999999992</c:v>
                </c:pt>
                <c:pt idx="773">
                  <c:v>-0.90799999999999992</c:v>
                </c:pt>
                <c:pt idx="774">
                  <c:v>-0.90399999999999991</c:v>
                </c:pt>
                <c:pt idx="775">
                  <c:v>-0.89999999999999991</c:v>
                </c:pt>
                <c:pt idx="776">
                  <c:v>-0.89599999999999991</c:v>
                </c:pt>
                <c:pt idx="777">
                  <c:v>-0.8919999999999999</c:v>
                </c:pt>
                <c:pt idx="778">
                  <c:v>-0.8879999999999999</c:v>
                </c:pt>
                <c:pt idx="779">
                  <c:v>-0.8839999999999999</c:v>
                </c:pt>
                <c:pt idx="780">
                  <c:v>-0.87999999999999989</c:v>
                </c:pt>
                <c:pt idx="781">
                  <c:v>-0.87599999999999989</c:v>
                </c:pt>
                <c:pt idx="782">
                  <c:v>-0.87199999999999989</c:v>
                </c:pt>
                <c:pt idx="783">
                  <c:v>-0.86799999999999988</c:v>
                </c:pt>
                <c:pt idx="784">
                  <c:v>-0.86399999999999988</c:v>
                </c:pt>
                <c:pt idx="785">
                  <c:v>-0.85999999999999988</c:v>
                </c:pt>
                <c:pt idx="786">
                  <c:v>-0.85599999999999987</c:v>
                </c:pt>
                <c:pt idx="787">
                  <c:v>-0.85199999999999987</c:v>
                </c:pt>
                <c:pt idx="788">
                  <c:v>-0.84799999999999986</c:v>
                </c:pt>
                <c:pt idx="789">
                  <c:v>-0.84399999999999986</c:v>
                </c:pt>
                <c:pt idx="790">
                  <c:v>-0.83999999999999986</c:v>
                </c:pt>
                <c:pt idx="791">
                  <c:v>-0.83599999999999985</c:v>
                </c:pt>
                <c:pt idx="792">
                  <c:v>-0.83199999999999985</c:v>
                </c:pt>
                <c:pt idx="793">
                  <c:v>-0.82799999999999985</c:v>
                </c:pt>
                <c:pt idx="794">
                  <c:v>-0.82399999999999984</c:v>
                </c:pt>
                <c:pt idx="795">
                  <c:v>-0.81999999999999984</c:v>
                </c:pt>
                <c:pt idx="796">
                  <c:v>-0.81599999999999984</c:v>
                </c:pt>
                <c:pt idx="797">
                  <c:v>-0.81199999999999983</c:v>
                </c:pt>
                <c:pt idx="798">
                  <c:v>-0.80799999999999983</c:v>
                </c:pt>
                <c:pt idx="799">
                  <c:v>-0.80399999999999983</c:v>
                </c:pt>
                <c:pt idx="800">
                  <c:v>-0.79999999999999982</c:v>
                </c:pt>
                <c:pt idx="801">
                  <c:v>-0.79599999999999982</c:v>
                </c:pt>
                <c:pt idx="802">
                  <c:v>-0.79199999999999982</c:v>
                </c:pt>
                <c:pt idx="803">
                  <c:v>-0.78799999999999981</c:v>
                </c:pt>
                <c:pt idx="804">
                  <c:v>-0.78399999999999981</c:v>
                </c:pt>
                <c:pt idx="805">
                  <c:v>-0.7799999999999998</c:v>
                </c:pt>
                <c:pt idx="806">
                  <c:v>-0.7759999999999998</c:v>
                </c:pt>
                <c:pt idx="807">
                  <c:v>-0.7719999999999998</c:v>
                </c:pt>
                <c:pt idx="808">
                  <c:v>-0.76799999999999979</c:v>
                </c:pt>
                <c:pt idx="809">
                  <c:v>-0.76399999999999979</c:v>
                </c:pt>
                <c:pt idx="810">
                  <c:v>-0.75999999999999979</c:v>
                </c:pt>
                <c:pt idx="811">
                  <c:v>-0.75599999999999978</c:v>
                </c:pt>
                <c:pt idx="812">
                  <c:v>-0.75199999999999978</c:v>
                </c:pt>
                <c:pt idx="813">
                  <c:v>-0.74799999999999978</c:v>
                </c:pt>
                <c:pt idx="814">
                  <c:v>-0.74399999999999977</c:v>
                </c:pt>
                <c:pt idx="815">
                  <c:v>-0.73999999999999977</c:v>
                </c:pt>
                <c:pt idx="816">
                  <c:v>-0.73599999999999977</c:v>
                </c:pt>
                <c:pt idx="817">
                  <c:v>-0.73199999999999976</c:v>
                </c:pt>
                <c:pt idx="818">
                  <c:v>-0.72799999999999976</c:v>
                </c:pt>
                <c:pt idx="819">
                  <c:v>-0.72399999999999975</c:v>
                </c:pt>
                <c:pt idx="820">
                  <c:v>-0.71999999999999975</c:v>
                </c:pt>
                <c:pt idx="821">
                  <c:v>-0.71599999999999975</c:v>
                </c:pt>
                <c:pt idx="822">
                  <c:v>-0.71199999999999974</c:v>
                </c:pt>
                <c:pt idx="823">
                  <c:v>-0.70799999999999974</c:v>
                </c:pt>
                <c:pt idx="824">
                  <c:v>-0.70399999999999974</c:v>
                </c:pt>
                <c:pt idx="825">
                  <c:v>-0.69999999999999973</c:v>
                </c:pt>
                <c:pt idx="826">
                  <c:v>-0.69599999999999973</c:v>
                </c:pt>
                <c:pt idx="827">
                  <c:v>-0.69199999999999973</c:v>
                </c:pt>
                <c:pt idx="828">
                  <c:v>-0.68799999999999972</c:v>
                </c:pt>
                <c:pt idx="829">
                  <c:v>-0.68399999999999972</c:v>
                </c:pt>
                <c:pt idx="830">
                  <c:v>-0.67999999999999972</c:v>
                </c:pt>
                <c:pt idx="831">
                  <c:v>-0.67599999999999971</c:v>
                </c:pt>
                <c:pt idx="832">
                  <c:v>-0.67199999999999971</c:v>
                </c:pt>
                <c:pt idx="833">
                  <c:v>-0.66800000000000015</c:v>
                </c:pt>
                <c:pt idx="834">
                  <c:v>-0.66400000000000015</c:v>
                </c:pt>
                <c:pt idx="835">
                  <c:v>-0.66000000000000014</c:v>
                </c:pt>
                <c:pt idx="836">
                  <c:v>-0.65600000000000014</c:v>
                </c:pt>
                <c:pt idx="837">
                  <c:v>-0.65200000000000014</c:v>
                </c:pt>
                <c:pt idx="838">
                  <c:v>-0.64800000000000013</c:v>
                </c:pt>
                <c:pt idx="839">
                  <c:v>-0.64400000000000013</c:v>
                </c:pt>
                <c:pt idx="840">
                  <c:v>-0.64000000000000012</c:v>
                </c:pt>
                <c:pt idx="841">
                  <c:v>-0.63600000000000012</c:v>
                </c:pt>
                <c:pt idx="842">
                  <c:v>-0.63200000000000012</c:v>
                </c:pt>
                <c:pt idx="843">
                  <c:v>-0.62800000000000011</c:v>
                </c:pt>
                <c:pt idx="844">
                  <c:v>-0.62400000000000011</c:v>
                </c:pt>
                <c:pt idx="845">
                  <c:v>-0.62000000000000011</c:v>
                </c:pt>
                <c:pt idx="846">
                  <c:v>-0.6160000000000001</c:v>
                </c:pt>
                <c:pt idx="847">
                  <c:v>-0.6120000000000001</c:v>
                </c:pt>
                <c:pt idx="848">
                  <c:v>-0.6080000000000001</c:v>
                </c:pt>
                <c:pt idx="849">
                  <c:v>-0.60400000000000009</c:v>
                </c:pt>
                <c:pt idx="850">
                  <c:v>-0.60000000000000009</c:v>
                </c:pt>
                <c:pt idx="851">
                  <c:v>-0.59600000000000009</c:v>
                </c:pt>
                <c:pt idx="852">
                  <c:v>-0.59200000000000008</c:v>
                </c:pt>
                <c:pt idx="853">
                  <c:v>-0.58800000000000008</c:v>
                </c:pt>
                <c:pt idx="854">
                  <c:v>-0.58400000000000007</c:v>
                </c:pt>
                <c:pt idx="855">
                  <c:v>-0.58000000000000007</c:v>
                </c:pt>
                <c:pt idx="856">
                  <c:v>-0.57600000000000007</c:v>
                </c:pt>
                <c:pt idx="857">
                  <c:v>-0.57200000000000006</c:v>
                </c:pt>
                <c:pt idx="858">
                  <c:v>-0.56800000000000006</c:v>
                </c:pt>
                <c:pt idx="859">
                  <c:v>-0.56400000000000006</c:v>
                </c:pt>
                <c:pt idx="860">
                  <c:v>-0.56000000000000005</c:v>
                </c:pt>
                <c:pt idx="861">
                  <c:v>-0.55600000000000005</c:v>
                </c:pt>
                <c:pt idx="862">
                  <c:v>-0.55200000000000005</c:v>
                </c:pt>
                <c:pt idx="863">
                  <c:v>-0.54800000000000004</c:v>
                </c:pt>
                <c:pt idx="864">
                  <c:v>-0.54400000000000004</c:v>
                </c:pt>
                <c:pt idx="865">
                  <c:v>-0.54</c:v>
                </c:pt>
                <c:pt idx="866">
                  <c:v>-0.53600000000000003</c:v>
                </c:pt>
                <c:pt idx="867">
                  <c:v>-0.53200000000000003</c:v>
                </c:pt>
                <c:pt idx="868">
                  <c:v>-0.52800000000000002</c:v>
                </c:pt>
                <c:pt idx="869">
                  <c:v>-0.52400000000000002</c:v>
                </c:pt>
                <c:pt idx="870">
                  <c:v>-0.52</c:v>
                </c:pt>
                <c:pt idx="871">
                  <c:v>-0.51600000000000001</c:v>
                </c:pt>
                <c:pt idx="872">
                  <c:v>-0.51200000000000001</c:v>
                </c:pt>
                <c:pt idx="873">
                  <c:v>-0.50800000000000001</c:v>
                </c:pt>
                <c:pt idx="874">
                  <c:v>-0.504</c:v>
                </c:pt>
                <c:pt idx="875">
                  <c:v>-0.5</c:v>
                </c:pt>
                <c:pt idx="876">
                  <c:v>-0.496</c:v>
                </c:pt>
                <c:pt idx="877">
                  <c:v>-0.49199999999999999</c:v>
                </c:pt>
                <c:pt idx="878">
                  <c:v>-0.48799999999999999</c:v>
                </c:pt>
                <c:pt idx="879">
                  <c:v>-0.48399999999999999</c:v>
                </c:pt>
                <c:pt idx="880">
                  <c:v>-0.48</c:v>
                </c:pt>
                <c:pt idx="881">
                  <c:v>-0.47599999999999998</c:v>
                </c:pt>
                <c:pt idx="882">
                  <c:v>-0.47199999999999998</c:v>
                </c:pt>
                <c:pt idx="883">
                  <c:v>-0.46799999999999997</c:v>
                </c:pt>
                <c:pt idx="884">
                  <c:v>-0.46399999999999997</c:v>
                </c:pt>
                <c:pt idx="885">
                  <c:v>-0.45999999999999996</c:v>
                </c:pt>
                <c:pt idx="886">
                  <c:v>-0.45599999999999996</c:v>
                </c:pt>
                <c:pt idx="887">
                  <c:v>-0.45199999999999996</c:v>
                </c:pt>
                <c:pt idx="888">
                  <c:v>-0.44799999999999995</c:v>
                </c:pt>
                <c:pt idx="889">
                  <c:v>-0.44399999999999995</c:v>
                </c:pt>
                <c:pt idx="890">
                  <c:v>-0.43999999999999995</c:v>
                </c:pt>
                <c:pt idx="891">
                  <c:v>-0.43599999999999994</c:v>
                </c:pt>
                <c:pt idx="892">
                  <c:v>-0.43199999999999994</c:v>
                </c:pt>
                <c:pt idx="893">
                  <c:v>-0.42799999999999994</c:v>
                </c:pt>
                <c:pt idx="894">
                  <c:v>-0.42399999999999993</c:v>
                </c:pt>
                <c:pt idx="895">
                  <c:v>-0.41999999999999993</c:v>
                </c:pt>
                <c:pt idx="896">
                  <c:v>-0.41599999999999993</c:v>
                </c:pt>
                <c:pt idx="897">
                  <c:v>-0.41199999999999992</c:v>
                </c:pt>
                <c:pt idx="898">
                  <c:v>-0.40799999999999992</c:v>
                </c:pt>
                <c:pt idx="899">
                  <c:v>-0.40399999999999991</c:v>
                </c:pt>
                <c:pt idx="900">
                  <c:v>-0.39999999999999991</c:v>
                </c:pt>
                <c:pt idx="901">
                  <c:v>-0.39599999999999991</c:v>
                </c:pt>
                <c:pt idx="902">
                  <c:v>-0.3919999999999999</c:v>
                </c:pt>
                <c:pt idx="903">
                  <c:v>-0.3879999999999999</c:v>
                </c:pt>
                <c:pt idx="904">
                  <c:v>-0.3839999999999999</c:v>
                </c:pt>
                <c:pt idx="905">
                  <c:v>-0.37999999999999989</c:v>
                </c:pt>
                <c:pt idx="906">
                  <c:v>-0.37599999999999989</c:v>
                </c:pt>
                <c:pt idx="907">
                  <c:v>-0.37199999999999989</c:v>
                </c:pt>
                <c:pt idx="908">
                  <c:v>-0.36799999999999988</c:v>
                </c:pt>
                <c:pt idx="909">
                  <c:v>-0.36399999999999988</c:v>
                </c:pt>
                <c:pt idx="910">
                  <c:v>-0.35999999999999988</c:v>
                </c:pt>
                <c:pt idx="911">
                  <c:v>-0.35599999999999987</c:v>
                </c:pt>
                <c:pt idx="912">
                  <c:v>-0.35199999999999987</c:v>
                </c:pt>
                <c:pt idx="913">
                  <c:v>-0.34799999999999986</c:v>
                </c:pt>
                <c:pt idx="914">
                  <c:v>-0.34399999999999986</c:v>
                </c:pt>
                <c:pt idx="915">
                  <c:v>-0.33999999999999986</c:v>
                </c:pt>
                <c:pt idx="916">
                  <c:v>-0.33599999999999985</c:v>
                </c:pt>
                <c:pt idx="917">
                  <c:v>-0.33199999999999985</c:v>
                </c:pt>
                <c:pt idx="918">
                  <c:v>-0.32799999999999985</c:v>
                </c:pt>
                <c:pt idx="919">
                  <c:v>-0.32399999999999984</c:v>
                </c:pt>
                <c:pt idx="920">
                  <c:v>-0.31999999999999984</c:v>
                </c:pt>
                <c:pt idx="921">
                  <c:v>-0.31599999999999984</c:v>
                </c:pt>
                <c:pt idx="922">
                  <c:v>-0.31199999999999983</c:v>
                </c:pt>
                <c:pt idx="923">
                  <c:v>-0.30799999999999983</c:v>
                </c:pt>
                <c:pt idx="924">
                  <c:v>-0.30399999999999983</c:v>
                </c:pt>
                <c:pt idx="925">
                  <c:v>-0.29999999999999982</c:v>
                </c:pt>
                <c:pt idx="926">
                  <c:v>-0.29599999999999982</c:v>
                </c:pt>
                <c:pt idx="927">
                  <c:v>-0.29199999999999982</c:v>
                </c:pt>
                <c:pt idx="928">
                  <c:v>-0.28799999999999981</c:v>
                </c:pt>
                <c:pt idx="929">
                  <c:v>-0.28399999999999981</c:v>
                </c:pt>
                <c:pt idx="930">
                  <c:v>-0.2799999999999998</c:v>
                </c:pt>
                <c:pt idx="931">
                  <c:v>-0.2759999999999998</c:v>
                </c:pt>
                <c:pt idx="932">
                  <c:v>-0.2719999999999998</c:v>
                </c:pt>
                <c:pt idx="933">
                  <c:v>-0.26799999999999979</c:v>
                </c:pt>
                <c:pt idx="934">
                  <c:v>-0.26399999999999979</c:v>
                </c:pt>
                <c:pt idx="935">
                  <c:v>-0.25999999999999979</c:v>
                </c:pt>
                <c:pt idx="936">
                  <c:v>-0.25599999999999978</c:v>
                </c:pt>
                <c:pt idx="937">
                  <c:v>-0.25199999999999978</c:v>
                </c:pt>
                <c:pt idx="938">
                  <c:v>-0.24799999999999978</c:v>
                </c:pt>
                <c:pt idx="939">
                  <c:v>-0.24399999999999977</c:v>
                </c:pt>
                <c:pt idx="940">
                  <c:v>-0.23999999999999977</c:v>
                </c:pt>
                <c:pt idx="941">
                  <c:v>-0.23599999999999977</c:v>
                </c:pt>
                <c:pt idx="942">
                  <c:v>-0.23199999999999976</c:v>
                </c:pt>
                <c:pt idx="943">
                  <c:v>-0.22799999999999976</c:v>
                </c:pt>
                <c:pt idx="944">
                  <c:v>-0.22399999999999975</c:v>
                </c:pt>
                <c:pt idx="945">
                  <c:v>-0.21999999999999975</c:v>
                </c:pt>
                <c:pt idx="946">
                  <c:v>-0.21599999999999975</c:v>
                </c:pt>
                <c:pt idx="947">
                  <c:v>-0.21199999999999974</c:v>
                </c:pt>
                <c:pt idx="948">
                  <c:v>-0.20799999999999974</c:v>
                </c:pt>
                <c:pt idx="949">
                  <c:v>-0.20399999999999974</c:v>
                </c:pt>
                <c:pt idx="950">
                  <c:v>-0.19999999999999973</c:v>
                </c:pt>
                <c:pt idx="951">
                  <c:v>-0.19599999999999973</c:v>
                </c:pt>
                <c:pt idx="952">
                  <c:v>-0.19199999999999973</c:v>
                </c:pt>
                <c:pt idx="953">
                  <c:v>-0.18799999999999972</c:v>
                </c:pt>
                <c:pt idx="954">
                  <c:v>-0.18399999999999972</c:v>
                </c:pt>
                <c:pt idx="955">
                  <c:v>-0.17999999999999972</c:v>
                </c:pt>
                <c:pt idx="956">
                  <c:v>-0.17599999999999971</c:v>
                </c:pt>
                <c:pt idx="957">
                  <c:v>-0.17199999999999971</c:v>
                </c:pt>
                <c:pt idx="958">
                  <c:v>-0.16799999999999971</c:v>
                </c:pt>
                <c:pt idx="959">
                  <c:v>-0.1639999999999997</c:v>
                </c:pt>
                <c:pt idx="960">
                  <c:v>-0.16000000000000014</c:v>
                </c:pt>
                <c:pt idx="961">
                  <c:v>-0.15600000000000014</c:v>
                </c:pt>
                <c:pt idx="962">
                  <c:v>-0.15200000000000014</c:v>
                </c:pt>
                <c:pt idx="963">
                  <c:v>-0.14800000000000013</c:v>
                </c:pt>
                <c:pt idx="964">
                  <c:v>-0.14400000000000013</c:v>
                </c:pt>
                <c:pt idx="965">
                  <c:v>-0.14000000000000012</c:v>
                </c:pt>
                <c:pt idx="966">
                  <c:v>-0.13600000000000012</c:v>
                </c:pt>
                <c:pt idx="967">
                  <c:v>-0.13200000000000012</c:v>
                </c:pt>
                <c:pt idx="968">
                  <c:v>-0.12800000000000011</c:v>
                </c:pt>
                <c:pt idx="969">
                  <c:v>-0.12400000000000011</c:v>
                </c:pt>
                <c:pt idx="970">
                  <c:v>-0.12000000000000011</c:v>
                </c:pt>
                <c:pt idx="971">
                  <c:v>-0.1160000000000001</c:v>
                </c:pt>
                <c:pt idx="972">
                  <c:v>-0.1120000000000001</c:v>
                </c:pt>
                <c:pt idx="973">
                  <c:v>-0.1080000000000001</c:v>
                </c:pt>
                <c:pt idx="974">
                  <c:v>-0.10400000000000009</c:v>
                </c:pt>
                <c:pt idx="975">
                  <c:v>-0.10000000000000009</c:v>
                </c:pt>
                <c:pt idx="976">
                  <c:v>-9.6000000000000085E-2</c:v>
                </c:pt>
                <c:pt idx="977">
                  <c:v>-9.2000000000000082E-2</c:v>
                </c:pt>
                <c:pt idx="978">
                  <c:v>-8.8000000000000078E-2</c:v>
                </c:pt>
                <c:pt idx="979">
                  <c:v>-8.4000000000000075E-2</c:v>
                </c:pt>
                <c:pt idx="980">
                  <c:v>-8.0000000000000071E-2</c:v>
                </c:pt>
                <c:pt idx="981">
                  <c:v>-7.6000000000000068E-2</c:v>
                </c:pt>
                <c:pt idx="982">
                  <c:v>-7.2000000000000064E-2</c:v>
                </c:pt>
                <c:pt idx="983">
                  <c:v>-6.800000000000006E-2</c:v>
                </c:pt>
                <c:pt idx="984">
                  <c:v>-6.4000000000000057E-2</c:v>
                </c:pt>
                <c:pt idx="985">
                  <c:v>-6.0000000000000053E-2</c:v>
                </c:pt>
                <c:pt idx="986">
                  <c:v>-5.600000000000005E-2</c:v>
                </c:pt>
                <c:pt idx="987">
                  <c:v>-5.2000000000000046E-2</c:v>
                </c:pt>
                <c:pt idx="988">
                  <c:v>-4.8000000000000043E-2</c:v>
                </c:pt>
                <c:pt idx="989">
                  <c:v>-4.4000000000000039E-2</c:v>
                </c:pt>
                <c:pt idx="990">
                  <c:v>-4.0000000000000036E-2</c:v>
                </c:pt>
                <c:pt idx="991">
                  <c:v>-3.6000000000000032E-2</c:v>
                </c:pt>
                <c:pt idx="992">
                  <c:v>-3.2000000000000028E-2</c:v>
                </c:pt>
                <c:pt idx="993">
                  <c:v>-2.8000000000000025E-2</c:v>
                </c:pt>
                <c:pt idx="994">
                  <c:v>-2.4000000000000021E-2</c:v>
                </c:pt>
                <c:pt idx="995">
                  <c:v>-2.0000000000000018E-2</c:v>
                </c:pt>
                <c:pt idx="996">
                  <c:v>-1.6000000000000014E-2</c:v>
                </c:pt>
                <c:pt idx="997">
                  <c:v>-1.2000000000000011E-2</c:v>
                </c:pt>
                <c:pt idx="998">
                  <c:v>-8.0000000000000071E-3</c:v>
                </c:pt>
                <c:pt idx="999">
                  <c:v>-4.0000000000000036E-3</c:v>
                </c:pt>
                <c:pt idx="1000">
                  <c:v>0</c:v>
                </c:pt>
                <c:pt idx="1001">
                  <c:v>4.0000000000004476E-3</c:v>
                </c:pt>
                <c:pt idx="1002">
                  <c:v>8.0000000000000071E-3</c:v>
                </c:pt>
                <c:pt idx="1003">
                  <c:v>1.2000000000000455E-2</c:v>
                </c:pt>
                <c:pt idx="1004">
                  <c:v>1.6000000000000014E-2</c:v>
                </c:pt>
                <c:pt idx="1005">
                  <c:v>2.0000000000000462E-2</c:v>
                </c:pt>
                <c:pt idx="1006">
                  <c:v>2.4000000000000021E-2</c:v>
                </c:pt>
                <c:pt idx="1007">
                  <c:v>2.8000000000000469E-2</c:v>
                </c:pt>
                <c:pt idx="1008">
                  <c:v>3.2000000000000028E-2</c:v>
                </c:pt>
                <c:pt idx="1009">
                  <c:v>3.6000000000000476E-2</c:v>
                </c:pt>
                <c:pt idx="1010">
                  <c:v>4.0000000000000036E-2</c:v>
                </c:pt>
                <c:pt idx="1011">
                  <c:v>4.4000000000000483E-2</c:v>
                </c:pt>
                <c:pt idx="1012">
                  <c:v>4.8000000000000043E-2</c:v>
                </c:pt>
                <c:pt idx="1013">
                  <c:v>5.200000000000049E-2</c:v>
                </c:pt>
                <c:pt idx="1014">
                  <c:v>5.600000000000005E-2</c:v>
                </c:pt>
                <c:pt idx="1015">
                  <c:v>6.0000000000000497E-2</c:v>
                </c:pt>
                <c:pt idx="1016">
                  <c:v>6.4000000000000057E-2</c:v>
                </c:pt>
                <c:pt idx="1017">
                  <c:v>6.8000000000000504E-2</c:v>
                </c:pt>
                <c:pt idx="1018">
                  <c:v>7.2000000000000064E-2</c:v>
                </c:pt>
                <c:pt idx="1019">
                  <c:v>7.6000000000000512E-2</c:v>
                </c:pt>
                <c:pt idx="1020">
                  <c:v>8.0000000000000071E-2</c:v>
                </c:pt>
                <c:pt idx="1021">
                  <c:v>8.4000000000000519E-2</c:v>
                </c:pt>
                <c:pt idx="1022">
                  <c:v>8.8000000000000078E-2</c:v>
                </c:pt>
                <c:pt idx="1023">
                  <c:v>9.2000000000000526E-2</c:v>
                </c:pt>
                <c:pt idx="1024">
                  <c:v>9.6000000000000085E-2</c:v>
                </c:pt>
                <c:pt idx="1025">
                  <c:v>9.9999999999999645E-2</c:v>
                </c:pt>
                <c:pt idx="1026">
                  <c:v>0.10400000000000009</c:v>
                </c:pt>
                <c:pt idx="1027">
                  <c:v>0.10799999999999965</c:v>
                </c:pt>
                <c:pt idx="1028">
                  <c:v>0.1120000000000001</c:v>
                </c:pt>
                <c:pt idx="1029">
                  <c:v>0.11599999999999966</c:v>
                </c:pt>
                <c:pt idx="1030">
                  <c:v>0.12000000000000011</c:v>
                </c:pt>
                <c:pt idx="1031">
                  <c:v>0.12399999999999967</c:v>
                </c:pt>
                <c:pt idx="1032">
                  <c:v>0.12800000000000011</c:v>
                </c:pt>
                <c:pt idx="1033">
                  <c:v>0.13199999999999967</c:v>
                </c:pt>
                <c:pt idx="1034">
                  <c:v>0.13600000000000012</c:v>
                </c:pt>
                <c:pt idx="1035">
                  <c:v>0.13999999999999968</c:v>
                </c:pt>
                <c:pt idx="1036">
                  <c:v>0.14400000000000013</c:v>
                </c:pt>
                <c:pt idx="1037">
                  <c:v>0.14799999999999969</c:v>
                </c:pt>
                <c:pt idx="1038">
                  <c:v>0.15200000000000014</c:v>
                </c:pt>
                <c:pt idx="1039">
                  <c:v>0.15599999999999969</c:v>
                </c:pt>
                <c:pt idx="1040">
                  <c:v>0.16000000000000014</c:v>
                </c:pt>
                <c:pt idx="1041">
                  <c:v>0.1639999999999997</c:v>
                </c:pt>
                <c:pt idx="1042">
                  <c:v>0.16800000000000015</c:v>
                </c:pt>
                <c:pt idx="1043">
                  <c:v>0.17199999999999971</c:v>
                </c:pt>
                <c:pt idx="1044">
                  <c:v>0.17600000000000016</c:v>
                </c:pt>
                <c:pt idx="1045">
                  <c:v>0.17999999999999972</c:v>
                </c:pt>
                <c:pt idx="1046">
                  <c:v>0.18400000000000016</c:v>
                </c:pt>
                <c:pt idx="1047">
                  <c:v>0.18799999999999972</c:v>
                </c:pt>
                <c:pt idx="1048">
                  <c:v>0.19200000000000017</c:v>
                </c:pt>
                <c:pt idx="1049">
                  <c:v>0.19599999999999973</c:v>
                </c:pt>
                <c:pt idx="1050">
                  <c:v>0.20000000000000018</c:v>
                </c:pt>
                <c:pt idx="1051">
                  <c:v>0.20399999999999974</c:v>
                </c:pt>
                <c:pt idx="1052">
                  <c:v>0.20800000000000018</c:v>
                </c:pt>
                <c:pt idx="1053">
                  <c:v>0.21199999999999974</c:v>
                </c:pt>
                <c:pt idx="1054">
                  <c:v>0.21600000000000019</c:v>
                </c:pt>
                <c:pt idx="1055">
                  <c:v>0.21999999999999975</c:v>
                </c:pt>
                <c:pt idx="1056">
                  <c:v>0.2240000000000002</c:v>
                </c:pt>
                <c:pt idx="1057">
                  <c:v>0.22799999999999976</c:v>
                </c:pt>
                <c:pt idx="1058">
                  <c:v>0.23200000000000021</c:v>
                </c:pt>
                <c:pt idx="1059">
                  <c:v>0.23599999999999977</c:v>
                </c:pt>
                <c:pt idx="1060">
                  <c:v>0.24000000000000021</c:v>
                </c:pt>
                <c:pt idx="1061">
                  <c:v>0.24399999999999977</c:v>
                </c:pt>
                <c:pt idx="1062">
                  <c:v>0.24800000000000022</c:v>
                </c:pt>
                <c:pt idx="1063">
                  <c:v>0.25199999999999978</c:v>
                </c:pt>
                <c:pt idx="1064">
                  <c:v>0.25600000000000023</c:v>
                </c:pt>
                <c:pt idx="1065">
                  <c:v>0.25999999999999979</c:v>
                </c:pt>
                <c:pt idx="1066">
                  <c:v>0.26400000000000023</c:v>
                </c:pt>
                <c:pt idx="1067">
                  <c:v>0.26799999999999979</c:v>
                </c:pt>
                <c:pt idx="1068">
                  <c:v>0.27200000000000024</c:v>
                </c:pt>
                <c:pt idx="1069">
                  <c:v>0.2759999999999998</c:v>
                </c:pt>
                <c:pt idx="1070">
                  <c:v>0.28000000000000025</c:v>
                </c:pt>
                <c:pt idx="1071">
                  <c:v>0.28399999999999981</c:v>
                </c:pt>
                <c:pt idx="1072">
                  <c:v>0.28800000000000026</c:v>
                </c:pt>
                <c:pt idx="1073">
                  <c:v>0.29199999999999982</c:v>
                </c:pt>
                <c:pt idx="1074">
                  <c:v>0.29600000000000026</c:v>
                </c:pt>
                <c:pt idx="1075">
                  <c:v>0.29999999999999982</c:v>
                </c:pt>
                <c:pt idx="1076">
                  <c:v>0.30400000000000027</c:v>
                </c:pt>
                <c:pt idx="1077">
                  <c:v>0.30799999999999983</c:v>
                </c:pt>
                <c:pt idx="1078">
                  <c:v>0.31200000000000028</c:v>
                </c:pt>
                <c:pt idx="1079">
                  <c:v>0.31599999999999984</c:v>
                </c:pt>
                <c:pt idx="1080">
                  <c:v>0.32000000000000028</c:v>
                </c:pt>
                <c:pt idx="1081">
                  <c:v>0.32399999999999984</c:v>
                </c:pt>
                <c:pt idx="1082">
                  <c:v>0.32800000000000029</c:v>
                </c:pt>
                <c:pt idx="1083">
                  <c:v>0.33199999999999985</c:v>
                </c:pt>
                <c:pt idx="1084">
                  <c:v>0.3360000000000003</c:v>
                </c:pt>
                <c:pt idx="1085">
                  <c:v>0.33999999999999986</c:v>
                </c:pt>
                <c:pt idx="1086">
                  <c:v>0.34400000000000031</c:v>
                </c:pt>
                <c:pt idx="1087">
                  <c:v>0.34799999999999986</c:v>
                </c:pt>
                <c:pt idx="1088">
                  <c:v>0.35200000000000031</c:v>
                </c:pt>
                <c:pt idx="1089">
                  <c:v>0.35599999999999987</c:v>
                </c:pt>
                <c:pt idx="1090">
                  <c:v>0.36000000000000032</c:v>
                </c:pt>
                <c:pt idx="1091">
                  <c:v>0.36399999999999988</c:v>
                </c:pt>
                <c:pt idx="1092">
                  <c:v>0.36800000000000033</c:v>
                </c:pt>
                <c:pt idx="1093">
                  <c:v>0.37199999999999989</c:v>
                </c:pt>
                <c:pt idx="1094">
                  <c:v>0.37600000000000033</c:v>
                </c:pt>
                <c:pt idx="1095">
                  <c:v>0.37999999999999989</c:v>
                </c:pt>
                <c:pt idx="1096">
                  <c:v>0.38400000000000034</c:v>
                </c:pt>
                <c:pt idx="1097">
                  <c:v>0.3879999999999999</c:v>
                </c:pt>
                <c:pt idx="1098">
                  <c:v>0.39200000000000035</c:v>
                </c:pt>
                <c:pt idx="1099">
                  <c:v>0.39599999999999991</c:v>
                </c:pt>
                <c:pt idx="1100">
                  <c:v>0.40000000000000036</c:v>
                </c:pt>
                <c:pt idx="1101">
                  <c:v>0.40399999999999991</c:v>
                </c:pt>
                <c:pt idx="1102">
                  <c:v>0.40800000000000036</c:v>
                </c:pt>
                <c:pt idx="1103">
                  <c:v>0.41199999999999992</c:v>
                </c:pt>
                <c:pt idx="1104">
                  <c:v>0.41600000000000037</c:v>
                </c:pt>
                <c:pt idx="1105">
                  <c:v>0.41999999999999993</c:v>
                </c:pt>
                <c:pt idx="1106">
                  <c:v>0.42400000000000038</c:v>
                </c:pt>
                <c:pt idx="1107">
                  <c:v>0.42799999999999994</c:v>
                </c:pt>
                <c:pt idx="1108">
                  <c:v>0.43200000000000038</c:v>
                </c:pt>
                <c:pt idx="1109">
                  <c:v>0.43599999999999994</c:v>
                </c:pt>
                <c:pt idx="1110">
                  <c:v>0.44000000000000039</c:v>
                </c:pt>
                <c:pt idx="1111">
                  <c:v>0.44399999999999995</c:v>
                </c:pt>
                <c:pt idx="1112">
                  <c:v>0.4480000000000004</c:v>
                </c:pt>
                <c:pt idx="1113">
                  <c:v>0.45199999999999996</c:v>
                </c:pt>
                <c:pt idx="1114">
                  <c:v>0.45600000000000041</c:v>
                </c:pt>
                <c:pt idx="1115">
                  <c:v>0.45999999999999996</c:v>
                </c:pt>
                <c:pt idx="1116">
                  <c:v>0.46400000000000041</c:v>
                </c:pt>
                <c:pt idx="1117">
                  <c:v>0.46799999999999997</c:v>
                </c:pt>
                <c:pt idx="1118">
                  <c:v>0.47200000000000042</c:v>
                </c:pt>
                <c:pt idx="1119">
                  <c:v>0.47599999999999998</c:v>
                </c:pt>
                <c:pt idx="1120">
                  <c:v>0.48000000000000043</c:v>
                </c:pt>
                <c:pt idx="1121">
                  <c:v>0.48399999999999999</c:v>
                </c:pt>
                <c:pt idx="1122">
                  <c:v>0.48800000000000043</c:v>
                </c:pt>
                <c:pt idx="1123">
                  <c:v>0.49199999999999999</c:v>
                </c:pt>
                <c:pt idx="1124">
                  <c:v>0.49600000000000044</c:v>
                </c:pt>
                <c:pt idx="1125">
                  <c:v>0.5</c:v>
                </c:pt>
                <c:pt idx="1126">
                  <c:v>0.50400000000000045</c:v>
                </c:pt>
                <c:pt idx="1127">
                  <c:v>0.50800000000000001</c:v>
                </c:pt>
                <c:pt idx="1128">
                  <c:v>0.51200000000000045</c:v>
                </c:pt>
                <c:pt idx="1129">
                  <c:v>0.51600000000000001</c:v>
                </c:pt>
                <c:pt idx="1130">
                  <c:v>0.52000000000000046</c:v>
                </c:pt>
                <c:pt idx="1131">
                  <c:v>0.52400000000000002</c:v>
                </c:pt>
                <c:pt idx="1132">
                  <c:v>0.52800000000000047</c:v>
                </c:pt>
                <c:pt idx="1133">
                  <c:v>0.53200000000000003</c:v>
                </c:pt>
                <c:pt idx="1134">
                  <c:v>0.53600000000000048</c:v>
                </c:pt>
                <c:pt idx="1135">
                  <c:v>0.54</c:v>
                </c:pt>
                <c:pt idx="1136">
                  <c:v>0.54400000000000048</c:v>
                </c:pt>
                <c:pt idx="1137">
                  <c:v>0.54800000000000004</c:v>
                </c:pt>
                <c:pt idx="1138">
                  <c:v>0.55200000000000049</c:v>
                </c:pt>
                <c:pt idx="1139">
                  <c:v>0.55600000000000005</c:v>
                </c:pt>
                <c:pt idx="1140">
                  <c:v>0.5600000000000005</c:v>
                </c:pt>
                <c:pt idx="1141">
                  <c:v>0.56400000000000006</c:v>
                </c:pt>
                <c:pt idx="1142">
                  <c:v>0.5680000000000005</c:v>
                </c:pt>
                <c:pt idx="1143">
                  <c:v>0.57200000000000006</c:v>
                </c:pt>
                <c:pt idx="1144">
                  <c:v>0.57600000000000051</c:v>
                </c:pt>
                <c:pt idx="1145">
                  <c:v>0.58000000000000007</c:v>
                </c:pt>
                <c:pt idx="1146">
                  <c:v>0.58400000000000052</c:v>
                </c:pt>
                <c:pt idx="1147">
                  <c:v>0.58800000000000008</c:v>
                </c:pt>
                <c:pt idx="1148">
                  <c:v>0.59200000000000053</c:v>
                </c:pt>
                <c:pt idx="1149">
                  <c:v>0.59600000000000009</c:v>
                </c:pt>
                <c:pt idx="1150">
                  <c:v>0.60000000000000053</c:v>
                </c:pt>
                <c:pt idx="1151">
                  <c:v>0.60400000000000009</c:v>
                </c:pt>
                <c:pt idx="1152">
                  <c:v>0.60800000000000054</c:v>
                </c:pt>
                <c:pt idx="1153">
                  <c:v>0.6120000000000001</c:v>
                </c:pt>
                <c:pt idx="1154">
                  <c:v>0.61599999999999966</c:v>
                </c:pt>
                <c:pt idx="1155">
                  <c:v>0.62000000000000011</c:v>
                </c:pt>
                <c:pt idx="1156">
                  <c:v>0.62399999999999967</c:v>
                </c:pt>
                <c:pt idx="1157">
                  <c:v>0.62800000000000011</c:v>
                </c:pt>
                <c:pt idx="1158">
                  <c:v>0.63199999999999967</c:v>
                </c:pt>
                <c:pt idx="1159">
                  <c:v>0.63600000000000012</c:v>
                </c:pt>
                <c:pt idx="1160">
                  <c:v>0.63999999999999968</c:v>
                </c:pt>
                <c:pt idx="1161">
                  <c:v>0.64400000000000013</c:v>
                </c:pt>
                <c:pt idx="1162">
                  <c:v>0.64799999999999969</c:v>
                </c:pt>
                <c:pt idx="1163">
                  <c:v>0.65200000000000014</c:v>
                </c:pt>
                <c:pt idx="1164">
                  <c:v>0.65599999999999969</c:v>
                </c:pt>
                <c:pt idx="1165">
                  <c:v>0.66000000000000014</c:v>
                </c:pt>
                <c:pt idx="1166">
                  <c:v>0.6639999999999997</c:v>
                </c:pt>
                <c:pt idx="1167">
                  <c:v>0.66800000000000015</c:v>
                </c:pt>
                <c:pt idx="1168">
                  <c:v>0.67199999999999971</c:v>
                </c:pt>
                <c:pt idx="1169">
                  <c:v>0.67600000000000016</c:v>
                </c:pt>
                <c:pt idx="1170">
                  <c:v>0.67999999999999972</c:v>
                </c:pt>
                <c:pt idx="1171">
                  <c:v>0.68400000000000016</c:v>
                </c:pt>
                <c:pt idx="1172">
                  <c:v>0.68799999999999972</c:v>
                </c:pt>
                <c:pt idx="1173">
                  <c:v>0.69200000000000017</c:v>
                </c:pt>
                <c:pt idx="1174">
                  <c:v>0.69599999999999973</c:v>
                </c:pt>
                <c:pt idx="1175">
                  <c:v>0.70000000000000018</c:v>
                </c:pt>
                <c:pt idx="1176">
                  <c:v>0.70399999999999974</c:v>
                </c:pt>
                <c:pt idx="1177">
                  <c:v>0.70800000000000018</c:v>
                </c:pt>
                <c:pt idx="1178">
                  <c:v>0.71199999999999974</c:v>
                </c:pt>
                <c:pt idx="1179">
                  <c:v>0.71600000000000019</c:v>
                </c:pt>
                <c:pt idx="1180">
                  <c:v>0.71999999999999975</c:v>
                </c:pt>
                <c:pt idx="1181">
                  <c:v>0.7240000000000002</c:v>
                </c:pt>
                <c:pt idx="1182">
                  <c:v>0.72799999999999976</c:v>
                </c:pt>
                <c:pt idx="1183">
                  <c:v>0.73200000000000021</c:v>
                </c:pt>
                <c:pt idx="1184">
                  <c:v>0.73599999999999977</c:v>
                </c:pt>
                <c:pt idx="1185">
                  <c:v>0.74000000000000021</c:v>
                </c:pt>
                <c:pt idx="1186">
                  <c:v>0.74399999999999977</c:v>
                </c:pt>
                <c:pt idx="1187">
                  <c:v>0.74800000000000022</c:v>
                </c:pt>
                <c:pt idx="1188">
                  <c:v>0.75199999999999978</c:v>
                </c:pt>
                <c:pt idx="1189">
                  <c:v>0.75600000000000023</c:v>
                </c:pt>
                <c:pt idx="1190">
                  <c:v>0.75999999999999979</c:v>
                </c:pt>
                <c:pt idx="1191">
                  <c:v>0.76400000000000023</c:v>
                </c:pt>
                <c:pt idx="1192">
                  <c:v>0.76799999999999979</c:v>
                </c:pt>
                <c:pt idx="1193">
                  <c:v>0.77200000000000024</c:v>
                </c:pt>
                <c:pt idx="1194">
                  <c:v>0.7759999999999998</c:v>
                </c:pt>
                <c:pt idx="1195">
                  <c:v>0.78000000000000025</c:v>
                </c:pt>
                <c:pt idx="1196">
                  <c:v>0.78399999999999981</c:v>
                </c:pt>
                <c:pt idx="1197">
                  <c:v>0.78800000000000026</c:v>
                </c:pt>
                <c:pt idx="1198">
                  <c:v>0.79199999999999982</c:v>
                </c:pt>
                <c:pt idx="1199">
                  <c:v>0.79600000000000026</c:v>
                </c:pt>
                <c:pt idx="1200">
                  <c:v>0.79999999999999982</c:v>
                </c:pt>
                <c:pt idx="1201">
                  <c:v>0.80400000000000027</c:v>
                </c:pt>
                <c:pt idx="1202">
                  <c:v>0.80799999999999983</c:v>
                </c:pt>
                <c:pt idx="1203">
                  <c:v>0.81200000000000028</c:v>
                </c:pt>
                <c:pt idx="1204">
                  <c:v>0.81599999999999984</c:v>
                </c:pt>
                <c:pt idx="1205">
                  <c:v>0.82000000000000028</c:v>
                </c:pt>
                <c:pt idx="1206">
                  <c:v>0.82399999999999984</c:v>
                </c:pt>
                <c:pt idx="1207">
                  <c:v>0.82800000000000029</c:v>
                </c:pt>
                <c:pt idx="1208">
                  <c:v>0.83199999999999985</c:v>
                </c:pt>
                <c:pt idx="1209">
                  <c:v>0.8360000000000003</c:v>
                </c:pt>
                <c:pt idx="1210">
                  <c:v>0.83999999999999986</c:v>
                </c:pt>
                <c:pt idx="1211">
                  <c:v>0.84400000000000031</c:v>
                </c:pt>
                <c:pt idx="1212">
                  <c:v>0.84799999999999986</c:v>
                </c:pt>
                <c:pt idx="1213">
                  <c:v>0.85200000000000031</c:v>
                </c:pt>
                <c:pt idx="1214">
                  <c:v>0.85599999999999987</c:v>
                </c:pt>
                <c:pt idx="1215">
                  <c:v>0.86000000000000032</c:v>
                </c:pt>
                <c:pt idx="1216">
                  <c:v>0.86399999999999988</c:v>
                </c:pt>
                <c:pt idx="1217">
                  <c:v>0.86800000000000033</c:v>
                </c:pt>
                <c:pt idx="1218">
                  <c:v>0.87199999999999989</c:v>
                </c:pt>
                <c:pt idx="1219">
                  <c:v>0.87600000000000033</c:v>
                </c:pt>
                <c:pt idx="1220">
                  <c:v>0.87999999999999989</c:v>
                </c:pt>
                <c:pt idx="1221">
                  <c:v>0.88400000000000034</c:v>
                </c:pt>
                <c:pt idx="1222">
                  <c:v>0.8879999999999999</c:v>
                </c:pt>
                <c:pt idx="1223">
                  <c:v>0.89200000000000035</c:v>
                </c:pt>
                <c:pt idx="1224">
                  <c:v>0.89599999999999991</c:v>
                </c:pt>
                <c:pt idx="1225">
                  <c:v>0.90000000000000036</c:v>
                </c:pt>
                <c:pt idx="1226">
                  <c:v>0.90399999999999991</c:v>
                </c:pt>
                <c:pt idx="1227">
                  <c:v>0.90800000000000036</c:v>
                </c:pt>
                <c:pt idx="1228">
                  <c:v>0.91199999999999992</c:v>
                </c:pt>
                <c:pt idx="1229">
                  <c:v>0.91600000000000037</c:v>
                </c:pt>
                <c:pt idx="1230">
                  <c:v>0.91999999999999993</c:v>
                </c:pt>
                <c:pt idx="1231">
                  <c:v>0.92400000000000038</c:v>
                </c:pt>
                <c:pt idx="1232">
                  <c:v>0.92799999999999994</c:v>
                </c:pt>
                <c:pt idx="1233">
                  <c:v>0.93200000000000038</c:v>
                </c:pt>
                <c:pt idx="1234">
                  <c:v>0.93599999999999994</c:v>
                </c:pt>
                <c:pt idx="1235">
                  <c:v>0.94000000000000039</c:v>
                </c:pt>
                <c:pt idx="1236">
                  <c:v>0.94399999999999995</c:v>
                </c:pt>
                <c:pt idx="1237">
                  <c:v>0.9480000000000004</c:v>
                </c:pt>
                <c:pt idx="1238">
                  <c:v>0.95199999999999996</c:v>
                </c:pt>
                <c:pt idx="1239">
                  <c:v>0.95600000000000041</c:v>
                </c:pt>
                <c:pt idx="1240">
                  <c:v>0.96</c:v>
                </c:pt>
                <c:pt idx="1241">
                  <c:v>0.96400000000000041</c:v>
                </c:pt>
                <c:pt idx="1242">
                  <c:v>0.96799999999999997</c:v>
                </c:pt>
                <c:pt idx="1243">
                  <c:v>0.97200000000000042</c:v>
                </c:pt>
                <c:pt idx="1244">
                  <c:v>0.97599999999999998</c:v>
                </c:pt>
                <c:pt idx="1245">
                  <c:v>0.98000000000000043</c:v>
                </c:pt>
                <c:pt idx="1246">
                  <c:v>0.98399999999999999</c:v>
                </c:pt>
                <c:pt idx="1247">
                  <c:v>0.98800000000000043</c:v>
                </c:pt>
                <c:pt idx="1248">
                  <c:v>0.99199999999999999</c:v>
                </c:pt>
                <c:pt idx="1249">
                  <c:v>0.99600000000000044</c:v>
                </c:pt>
                <c:pt idx="1250">
                  <c:v>1</c:v>
                </c:pt>
                <c:pt idx="1251">
                  <c:v>1.0040000000000004</c:v>
                </c:pt>
                <c:pt idx="1252">
                  <c:v>1.008</c:v>
                </c:pt>
                <c:pt idx="1253">
                  <c:v>1.0120000000000005</c:v>
                </c:pt>
                <c:pt idx="1254">
                  <c:v>1.016</c:v>
                </c:pt>
                <c:pt idx="1255">
                  <c:v>1.0200000000000005</c:v>
                </c:pt>
                <c:pt idx="1256">
                  <c:v>1.024</c:v>
                </c:pt>
                <c:pt idx="1257">
                  <c:v>1.0280000000000005</c:v>
                </c:pt>
                <c:pt idx="1258">
                  <c:v>1.032</c:v>
                </c:pt>
                <c:pt idx="1259">
                  <c:v>1.0360000000000005</c:v>
                </c:pt>
                <c:pt idx="1260">
                  <c:v>1.04</c:v>
                </c:pt>
                <c:pt idx="1261">
                  <c:v>1.0440000000000005</c:v>
                </c:pt>
                <c:pt idx="1262">
                  <c:v>1.048</c:v>
                </c:pt>
                <c:pt idx="1263">
                  <c:v>1.0520000000000005</c:v>
                </c:pt>
                <c:pt idx="1264">
                  <c:v>1.056</c:v>
                </c:pt>
                <c:pt idx="1265">
                  <c:v>1.0600000000000005</c:v>
                </c:pt>
                <c:pt idx="1266">
                  <c:v>1.0640000000000001</c:v>
                </c:pt>
                <c:pt idx="1267">
                  <c:v>1.0680000000000005</c:v>
                </c:pt>
                <c:pt idx="1268">
                  <c:v>1.0720000000000001</c:v>
                </c:pt>
                <c:pt idx="1269">
                  <c:v>1.0760000000000005</c:v>
                </c:pt>
                <c:pt idx="1270">
                  <c:v>1.08</c:v>
                </c:pt>
                <c:pt idx="1271">
                  <c:v>1.0840000000000005</c:v>
                </c:pt>
                <c:pt idx="1272">
                  <c:v>1.0880000000000001</c:v>
                </c:pt>
                <c:pt idx="1273">
                  <c:v>1.0920000000000005</c:v>
                </c:pt>
                <c:pt idx="1274">
                  <c:v>1.0960000000000001</c:v>
                </c:pt>
                <c:pt idx="1275">
                  <c:v>1.1000000000000005</c:v>
                </c:pt>
                <c:pt idx="1276">
                  <c:v>1.1040000000000001</c:v>
                </c:pt>
                <c:pt idx="1277">
                  <c:v>1.1080000000000005</c:v>
                </c:pt>
                <c:pt idx="1278">
                  <c:v>1.1120000000000001</c:v>
                </c:pt>
                <c:pt idx="1279">
                  <c:v>1.1160000000000005</c:v>
                </c:pt>
                <c:pt idx="1280">
                  <c:v>1.1200000000000001</c:v>
                </c:pt>
                <c:pt idx="1281">
                  <c:v>1.1239999999999997</c:v>
                </c:pt>
                <c:pt idx="1282">
                  <c:v>1.1280000000000001</c:v>
                </c:pt>
                <c:pt idx="1283">
                  <c:v>1.1319999999999997</c:v>
                </c:pt>
                <c:pt idx="1284">
                  <c:v>1.1360000000000001</c:v>
                </c:pt>
                <c:pt idx="1285">
                  <c:v>1.1399999999999997</c:v>
                </c:pt>
                <c:pt idx="1286">
                  <c:v>1.1440000000000001</c:v>
                </c:pt>
                <c:pt idx="1287">
                  <c:v>1.1479999999999997</c:v>
                </c:pt>
                <c:pt idx="1288">
                  <c:v>1.1520000000000001</c:v>
                </c:pt>
                <c:pt idx="1289">
                  <c:v>1.1559999999999997</c:v>
                </c:pt>
                <c:pt idx="1290">
                  <c:v>1.1600000000000001</c:v>
                </c:pt>
                <c:pt idx="1291">
                  <c:v>1.1639999999999997</c:v>
                </c:pt>
                <c:pt idx="1292">
                  <c:v>1.1680000000000001</c:v>
                </c:pt>
                <c:pt idx="1293">
                  <c:v>1.1719999999999997</c:v>
                </c:pt>
                <c:pt idx="1294">
                  <c:v>1.1760000000000002</c:v>
                </c:pt>
                <c:pt idx="1295">
                  <c:v>1.1799999999999997</c:v>
                </c:pt>
                <c:pt idx="1296">
                  <c:v>1.1840000000000002</c:v>
                </c:pt>
                <c:pt idx="1297">
                  <c:v>1.1879999999999997</c:v>
                </c:pt>
                <c:pt idx="1298">
                  <c:v>1.1920000000000002</c:v>
                </c:pt>
                <c:pt idx="1299">
                  <c:v>1.1959999999999997</c:v>
                </c:pt>
                <c:pt idx="1300">
                  <c:v>1.2000000000000002</c:v>
                </c:pt>
                <c:pt idx="1301">
                  <c:v>1.2039999999999997</c:v>
                </c:pt>
                <c:pt idx="1302">
                  <c:v>1.2080000000000002</c:v>
                </c:pt>
                <c:pt idx="1303">
                  <c:v>1.2119999999999997</c:v>
                </c:pt>
                <c:pt idx="1304">
                  <c:v>1.2160000000000002</c:v>
                </c:pt>
                <c:pt idx="1305">
                  <c:v>1.2199999999999998</c:v>
                </c:pt>
                <c:pt idx="1306">
                  <c:v>1.2240000000000002</c:v>
                </c:pt>
                <c:pt idx="1307">
                  <c:v>1.2279999999999998</c:v>
                </c:pt>
                <c:pt idx="1308">
                  <c:v>1.2320000000000002</c:v>
                </c:pt>
                <c:pt idx="1309">
                  <c:v>1.2359999999999998</c:v>
                </c:pt>
                <c:pt idx="1310">
                  <c:v>1.2400000000000002</c:v>
                </c:pt>
                <c:pt idx="1311">
                  <c:v>1.2439999999999998</c:v>
                </c:pt>
                <c:pt idx="1312">
                  <c:v>1.2480000000000002</c:v>
                </c:pt>
                <c:pt idx="1313">
                  <c:v>1.2519999999999998</c:v>
                </c:pt>
                <c:pt idx="1314">
                  <c:v>1.2560000000000002</c:v>
                </c:pt>
                <c:pt idx="1315">
                  <c:v>1.2599999999999998</c:v>
                </c:pt>
                <c:pt idx="1316">
                  <c:v>1.2640000000000002</c:v>
                </c:pt>
                <c:pt idx="1317">
                  <c:v>1.2679999999999998</c:v>
                </c:pt>
                <c:pt idx="1318">
                  <c:v>1.2720000000000002</c:v>
                </c:pt>
                <c:pt idx="1319">
                  <c:v>1.2759999999999998</c:v>
                </c:pt>
                <c:pt idx="1320">
                  <c:v>1.2800000000000002</c:v>
                </c:pt>
                <c:pt idx="1321">
                  <c:v>1.2839999999999998</c:v>
                </c:pt>
                <c:pt idx="1322">
                  <c:v>1.2880000000000003</c:v>
                </c:pt>
                <c:pt idx="1323">
                  <c:v>1.2919999999999998</c:v>
                </c:pt>
                <c:pt idx="1324">
                  <c:v>1.2960000000000003</c:v>
                </c:pt>
                <c:pt idx="1325">
                  <c:v>1.2999999999999998</c:v>
                </c:pt>
                <c:pt idx="1326">
                  <c:v>1.3040000000000003</c:v>
                </c:pt>
                <c:pt idx="1327">
                  <c:v>1.3079999999999998</c:v>
                </c:pt>
                <c:pt idx="1328">
                  <c:v>1.3120000000000003</c:v>
                </c:pt>
                <c:pt idx="1329">
                  <c:v>1.3159999999999998</c:v>
                </c:pt>
                <c:pt idx="1330">
                  <c:v>1.3200000000000003</c:v>
                </c:pt>
                <c:pt idx="1331">
                  <c:v>1.3239999999999998</c:v>
                </c:pt>
                <c:pt idx="1332">
                  <c:v>1.3280000000000003</c:v>
                </c:pt>
                <c:pt idx="1333">
                  <c:v>1.3319999999999999</c:v>
                </c:pt>
                <c:pt idx="1334">
                  <c:v>1.3360000000000003</c:v>
                </c:pt>
                <c:pt idx="1335">
                  <c:v>1.3399999999999999</c:v>
                </c:pt>
                <c:pt idx="1336">
                  <c:v>1.3440000000000003</c:v>
                </c:pt>
                <c:pt idx="1337">
                  <c:v>1.3479999999999999</c:v>
                </c:pt>
                <c:pt idx="1338">
                  <c:v>1.3520000000000003</c:v>
                </c:pt>
                <c:pt idx="1339">
                  <c:v>1.3559999999999999</c:v>
                </c:pt>
                <c:pt idx="1340">
                  <c:v>1.3600000000000003</c:v>
                </c:pt>
                <c:pt idx="1341">
                  <c:v>1.3639999999999999</c:v>
                </c:pt>
                <c:pt idx="1342">
                  <c:v>1.3680000000000003</c:v>
                </c:pt>
                <c:pt idx="1343">
                  <c:v>1.3719999999999999</c:v>
                </c:pt>
                <c:pt idx="1344">
                  <c:v>1.3760000000000003</c:v>
                </c:pt>
                <c:pt idx="1345">
                  <c:v>1.38</c:v>
                </c:pt>
                <c:pt idx="1346">
                  <c:v>1.3840000000000003</c:v>
                </c:pt>
                <c:pt idx="1347">
                  <c:v>1.3879999999999999</c:v>
                </c:pt>
                <c:pt idx="1348">
                  <c:v>1.3920000000000003</c:v>
                </c:pt>
                <c:pt idx="1349">
                  <c:v>1.3959999999999999</c:v>
                </c:pt>
                <c:pt idx="1350">
                  <c:v>1.4000000000000004</c:v>
                </c:pt>
                <c:pt idx="1351">
                  <c:v>1.4039999999999999</c:v>
                </c:pt>
                <c:pt idx="1352">
                  <c:v>1.4080000000000004</c:v>
                </c:pt>
                <c:pt idx="1353">
                  <c:v>1.4119999999999999</c:v>
                </c:pt>
                <c:pt idx="1354">
                  <c:v>1.4160000000000004</c:v>
                </c:pt>
                <c:pt idx="1355">
                  <c:v>1.42</c:v>
                </c:pt>
                <c:pt idx="1356">
                  <c:v>1.4240000000000004</c:v>
                </c:pt>
                <c:pt idx="1357">
                  <c:v>1.4279999999999999</c:v>
                </c:pt>
                <c:pt idx="1358">
                  <c:v>1.4320000000000004</c:v>
                </c:pt>
                <c:pt idx="1359">
                  <c:v>1.4359999999999999</c:v>
                </c:pt>
                <c:pt idx="1360">
                  <c:v>1.4400000000000004</c:v>
                </c:pt>
                <c:pt idx="1361">
                  <c:v>1.444</c:v>
                </c:pt>
                <c:pt idx="1362">
                  <c:v>1.4480000000000004</c:v>
                </c:pt>
                <c:pt idx="1363">
                  <c:v>1.452</c:v>
                </c:pt>
                <c:pt idx="1364">
                  <c:v>1.4560000000000004</c:v>
                </c:pt>
                <c:pt idx="1365">
                  <c:v>1.46</c:v>
                </c:pt>
                <c:pt idx="1366">
                  <c:v>1.4640000000000004</c:v>
                </c:pt>
                <c:pt idx="1367">
                  <c:v>1.468</c:v>
                </c:pt>
                <c:pt idx="1368">
                  <c:v>1.4720000000000004</c:v>
                </c:pt>
                <c:pt idx="1369">
                  <c:v>1.476</c:v>
                </c:pt>
                <c:pt idx="1370">
                  <c:v>1.4800000000000004</c:v>
                </c:pt>
                <c:pt idx="1371">
                  <c:v>1.484</c:v>
                </c:pt>
                <c:pt idx="1372">
                  <c:v>1.4880000000000004</c:v>
                </c:pt>
                <c:pt idx="1373">
                  <c:v>1.492</c:v>
                </c:pt>
                <c:pt idx="1374">
                  <c:v>1.4960000000000004</c:v>
                </c:pt>
                <c:pt idx="1375">
                  <c:v>1.5</c:v>
                </c:pt>
                <c:pt idx="1376">
                  <c:v>1.5040000000000004</c:v>
                </c:pt>
                <c:pt idx="1377">
                  <c:v>1.508</c:v>
                </c:pt>
                <c:pt idx="1378">
                  <c:v>1.5120000000000005</c:v>
                </c:pt>
                <c:pt idx="1379">
                  <c:v>1.516</c:v>
                </c:pt>
                <c:pt idx="1380">
                  <c:v>1.5200000000000005</c:v>
                </c:pt>
                <c:pt idx="1381">
                  <c:v>1.524</c:v>
                </c:pt>
                <c:pt idx="1382">
                  <c:v>1.5280000000000005</c:v>
                </c:pt>
                <c:pt idx="1383">
                  <c:v>1.532</c:v>
                </c:pt>
                <c:pt idx="1384">
                  <c:v>1.5360000000000005</c:v>
                </c:pt>
                <c:pt idx="1385">
                  <c:v>1.54</c:v>
                </c:pt>
                <c:pt idx="1386">
                  <c:v>1.5440000000000005</c:v>
                </c:pt>
                <c:pt idx="1387">
                  <c:v>1.548</c:v>
                </c:pt>
                <c:pt idx="1388">
                  <c:v>1.5520000000000005</c:v>
                </c:pt>
                <c:pt idx="1389">
                  <c:v>1.556</c:v>
                </c:pt>
                <c:pt idx="1390">
                  <c:v>1.5600000000000005</c:v>
                </c:pt>
                <c:pt idx="1391">
                  <c:v>1.5640000000000001</c:v>
                </c:pt>
                <c:pt idx="1392">
                  <c:v>1.5680000000000005</c:v>
                </c:pt>
                <c:pt idx="1393">
                  <c:v>1.5720000000000001</c:v>
                </c:pt>
                <c:pt idx="1394">
                  <c:v>1.5760000000000005</c:v>
                </c:pt>
                <c:pt idx="1395">
                  <c:v>1.58</c:v>
                </c:pt>
                <c:pt idx="1396">
                  <c:v>1.5840000000000005</c:v>
                </c:pt>
                <c:pt idx="1397">
                  <c:v>1.5880000000000001</c:v>
                </c:pt>
                <c:pt idx="1398">
                  <c:v>1.5920000000000005</c:v>
                </c:pt>
                <c:pt idx="1399">
                  <c:v>1.5960000000000001</c:v>
                </c:pt>
                <c:pt idx="1400">
                  <c:v>1.6000000000000005</c:v>
                </c:pt>
                <c:pt idx="1401">
                  <c:v>1.6040000000000001</c:v>
                </c:pt>
                <c:pt idx="1402">
                  <c:v>1.6080000000000005</c:v>
                </c:pt>
                <c:pt idx="1403">
                  <c:v>1.6120000000000001</c:v>
                </c:pt>
                <c:pt idx="1404">
                  <c:v>1.6160000000000005</c:v>
                </c:pt>
                <c:pt idx="1405">
                  <c:v>1.62</c:v>
                </c:pt>
                <c:pt idx="1406">
                  <c:v>1.6240000000000006</c:v>
                </c:pt>
                <c:pt idx="1407">
                  <c:v>1.6280000000000001</c:v>
                </c:pt>
                <c:pt idx="1408">
                  <c:v>1.6319999999999997</c:v>
                </c:pt>
                <c:pt idx="1409">
                  <c:v>1.6360000000000001</c:v>
                </c:pt>
                <c:pt idx="1410">
                  <c:v>1.6399999999999997</c:v>
                </c:pt>
                <c:pt idx="1411">
                  <c:v>1.6440000000000001</c:v>
                </c:pt>
                <c:pt idx="1412">
                  <c:v>1.6479999999999997</c:v>
                </c:pt>
                <c:pt idx="1413">
                  <c:v>1.6520000000000001</c:v>
                </c:pt>
                <c:pt idx="1414">
                  <c:v>1.6559999999999997</c:v>
                </c:pt>
                <c:pt idx="1415">
                  <c:v>1.6600000000000001</c:v>
                </c:pt>
                <c:pt idx="1416">
                  <c:v>1.6639999999999997</c:v>
                </c:pt>
                <c:pt idx="1417">
                  <c:v>1.6680000000000001</c:v>
                </c:pt>
                <c:pt idx="1418">
                  <c:v>1.6719999999999997</c:v>
                </c:pt>
                <c:pt idx="1419">
                  <c:v>1.6760000000000002</c:v>
                </c:pt>
                <c:pt idx="1420">
                  <c:v>1.6799999999999997</c:v>
                </c:pt>
                <c:pt idx="1421">
                  <c:v>1.6840000000000002</c:v>
                </c:pt>
                <c:pt idx="1422">
                  <c:v>1.6879999999999997</c:v>
                </c:pt>
                <c:pt idx="1423">
                  <c:v>1.6920000000000002</c:v>
                </c:pt>
                <c:pt idx="1424">
                  <c:v>1.6959999999999997</c:v>
                </c:pt>
                <c:pt idx="1425">
                  <c:v>1.7000000000000002</c:v>
                </c:pt>
                <c:pt idx="1426">
                  <c:v>1.7039999999999997</c:v>
                </c:pt>
                <c:pt idx="1427">
                  <c:v>1.7080000000000002</c:v>
                </c:pt>
                <c:pt idx="1428">
                  <c:v>1.7119999999999997</c:v>
                </c:pt>
                <c:pt idx="1429">
                  <c:v>1.7160000000000002</c:v>
                </c:pt>
                <c:pt idx="1430">
                  <c:v>1.7199999999999998</c:v>
                </c:pt>
                <c:pt idx="1431">
                  <c:v>1.7240000000000002</c:v>
                </c:pt>
                <c:pt idx="1432">
                  <c:v>1.7279999999999998</c:v>
                </c:pt>
                <c:pt idx="1433">
                  <c:v>1.7320000000000002</c:v>
                </c:pt>
                <c:pt idx="1434">
                  <c:v>1.7359999999999998</c:v>
                </c:pt>
                <c:pt idx="1435">
                  <c:v>1.7400000000000002</c:v>
                </c:pt>
                <c:pt idx="1436">
                  <c:v>1.7439999999999998</c:v>
                </c:pt>
                <c:pt idx="1437">
                  <c:v>1.7480000000000002</c:v>
                </c:pt>
                <c:pt idx="1438">
                  <c:v>1.7519999999999998</c:v>
                </c:pt>
                <c:pt idx="1439">
                  <c:v>1.7560000000000002</c:v>
                </c:pt>
                <c:pt idx="1440">
                  <c:v>1.7599999999999998</c:v>
                </c:pt>
                <c:pt idx="1441">
                  <c:v>1.7640000000000002</c:v>
                </c:pt>
                <c:pt idx="1442">
                  <c:v>1.7679999999999998</c:v>
                </c:pt>
                <c:pt idx="1443">
                  <c:v>1.7720000000000002</c:v>
                </c:pt>
                <c:pt idx="1444">
                  <c:v>1.7759999999999998</c:v>
                </c:pt>
                <c:pt idx="1445">
                  <c:v>1.7800000000000002</c:v>
                </c:pt>
                <c:pt idx="1446">
                  <c:v>1.7839999999999998</c:v>
                </c:pt>
                <c:pt idx="1447">
                  <c:v>1.7880000000000003</c:v>
                </c:pt>
                <c:pt idx="1448">
                  <c:v>1.7919999999999998</c:v>
                </c:pt>
                <c:pt idx="1449">
                  <c:v>1.7960000000000003</c:v>
                </c:pt>
                <c:pt idx="1450">
                  <c:v>1.7999999999999998</c:v>
                </c:pt>
                <c:pt idx="1451">
                  <c:v>1.8040000000000003</c:v>
                </c:pt>
                <c:pt idx="1452">
                  <c:v>1.8079999999999998</c:v>
                </c:pt>
                <c:pt idx="1453">
                  <c:v>1.8120000000000003</c:v>
                </c:pt>
                <c:pt idx="1454">
                  <c:v>1.8159999999999998</c:v>
                </c:pt>
                <c:pt idx="1455">
                  <c:v>1.8200000000000003</c:v>
                </c:pt>
                <c:pt idx="1456">
                  <c:v>1.8239999999999998</c:v>
                </c:pt>
                <c:pt idx="1457">
                  <c:v>1.8280000000000003</c:v>
                </c:pt>
                <c:pt idx="1458">
                  <c:v>1.8319999999999999</c:v>
                </c:pt>
                <c:pt idx="1459">
                  <c:v>1.8360000000000003</c:v>
                </c:pt>
                <c:pt idx="1460">
                  <c:v>1.8399999999999999</c:v>
                </c:pt>
                <c:pt idx="1461">
                  <c:v>1.8440000000000003</c:v>
                </c:pt>
                <c:pt idx="1462">
                  <c:v>1.8479999999999999</c:v>
                </c:pt>
                <c:pt idx="1463">
                  <c:v>1.8520000000000003</c:v>
                </c:pt>
                <c:pt idx="1464">
                  <c:v>1.8559999999999999</c:v>
                </c:pt>
                <c:pt idx="1465">
                  <c:v>1.8600000000000003</c:v>
                </c:pt>
                <c:pt idx="1466">
                  <c:v>1.8639999999999999</c:v>
                </c:pt>
                <c:pt idx="1467">
                  <c:v>1.8680000000000003</c:v>
                </c:pt>
                <c:pt idx="1468">
                  <c:v>1.8719999999999999</c:v>
                </c:pt>
                <c:pt idx="1469">
                  <c:v>1.8760000000000003</c:v>
                </c:pt>
                <c:pt idx="1470">
                  <c:v>1.88</c:v>
                </c:pt>
                <c:pt idx="1471">
                  <c:v>1.8840000000000003</c:v>
                </c:pt>
                <c:pt idx="1472">
                  <c:v>1.8879999999999999</c:v>
                </c:pt>
                <c:pt idx="1473">
                  <c:v>1.8920000000000003</c:v>
                </c:pt>
                <c:pt idx="1474">
                  <c:v>1.8959999999999999</c:v>
                </c:pt>
                <c:pt idx="1475">
                  <c:v>1.9000000000000004</c:v>
                </c:pt>
                <c:pt idx="1476">
                  <c:v>1.9039999999999999</c:v>
                </c:pt>
                <c:pt idx="1477">
                  <c:v>1.9080000000000004</c:v>
                </c:pt>
                <c:pt idx="1478">
                  <c:v>1.9119999999999999</c:v>
                </c:pt>
                <c:pt idx="1479">
                  <c:v>1.9160000000000004</c:v>
                </c:pt>
                <c:pt idx="1480">
                  <c:v>1.92</c:v>
                </c:pt>
                <c:pt idx="1481">
                  <c:v>1.9240000000000004</c:v>
                </c:pt>
                <c:pt idx="1482">
                  <c:v>1.9279999999999999</c:v>
                </c:pt>
                <c:pt idx="1483">
                  <c:v>1.9320000000000004</c:v>
                </c:pt>
                <c:pt idx="1484">
                  <c:v>1.9359999999999999</c:v>
                </c:pt>
                <c:pt idx="1485">
                  <c:v>1.9400000000000004</c:v>
                </c:pt>
                <c:pt idx="1486">
                  <c:v>1.944</c:v>
                </c:pt>
                <c:pt idx="1487">
                  <c:v>1.9480000000000004</c:v>
                </c:pt>
                <c:pt idx="1488">
                  <c:v>1.952</c:v>
                </c:pt>
                <c:pt idx="1489">
                  <c:v>1.9560000000000004</c:v>
                </c:pt>
                <c:pt idx="1490">
                  <c:v>1.96</c:v>
                </c:pt>
                <c:pt idx="1491">
                  <c:v>1.9640000000000004</c:v>
                </c:pt>
                <c:pt idx="1492">
                  <c:v>1.968</c:v>
                </c:pt>
                <c:pt idx="1493">
                  <c:v>1.9720000000000004</c:v>
                </c:pt>
                <c:pt idx="1494">
                  <c:v>1.976</c:v>
                </c:pt>
                <c:pt idx="1495">
                  <c:v>1.9800000000000004</c:v>
                </c:pt>
                <c:pt idx="1496">
                  <c:v>1.984</c:v>
                </c:pt>
                <c:pt idx="1497">
                  <c:v>1.9880000000000004</c:v>
                </c:pt>
                <c:pt idx="1498">
                  <c:v>1.992</c:v>
                </c:pt>
                <c:pt idx="1499">
                  <c:v>1.9960000000000004</c:v>
                </c:pt>
                <c:pt idx="1500">
                  <c:v>2</c:v>
                </c:pt>
                <c:pt idx="1501">
                  <c:v>2.0040000000000004</c:v>
                </c:pt>
                <c:pt idx="1502">
                  <c:v>2.008</c:v>
                </c:pt>
                <c:pt idx="1503">
                  <c:v>2.0120000000000005</c:v>
                </c:pt>
                <c:pt idx="1504">
                  <c:v>2.016</c:v>
                </c:pt>
                <c:pt idx="1505">
                  <c:v>2.0200000000000005</c:v>
                </c:pt>
                <c:pt idx="1506">
                  <c:v>2.024</c:v>
                </c:pt>
                <c:pt idx="1507">
                  <c:v>2.0280000000000005</c:v>
                </c:pt>
                <c:pt idx="1508">
                  <c:v>2.032</c:v>
                </c:pt>
                <c:pt idx="1509">
                  <c:v>2.0360000000000005</c:v>
                </c:pt>
                <c:pt idx="1510">
                  <c:v>2.04</c:v>
                </c:pt>
                <c:pt idx="1511">
                  <c:v>2.0440000000000005</c:v>
                </c:pt>
                <c:pt idx="1512">
                  <c:v>2.048</c:v>
                </c:pt>
                <c:pt idx="1513">
                  <c:v>2.0520000000000005</c:v>
                </c:pt>
                <c:pt idx="1514">
                  <c:v>2.056</c:v>
                </c:pt>
                <c:pt idx="1515">
                  <c:v>2.0600000000000005</c:v>
                </c:pt>
                <c:pt idx="1516">
                  <c:v>2.0640000000000001</c:v>
                </c:pt>
                <c:pt idx="1517">
                  <c:v>2.0680000000000005</c:v>
                </c:pt>
                <c:pt idx="1518">
                  <c:v>2.0720000000000001</c:v>
                </c:pt>
                <c:pt idx="1519">
                  <c:v>2.0760000000000005</c:v>
                </c:pt>
                <c:pt idx="1520">
                  <c:v>2.08</c:v>
                </c:pt>
                <c:pt idx="1521">
                  <c:v>2.0840000000000005</c:v>
                </c:pt>
                <c:pt idx="1522">
                  <c:v>2.0880000000000001</c:v>
                </c:pt>
                <c:pt idx="1523">
                  <c:v>2.0920000000000005</c:v>
                </c:pt>
                <c:pt idx="1524">
                  <c:v>2.0960000000000001</c:v>
                </c:pt>
                <c:pt idx="1525">
                  <c:v>2.1000000000000005</c:v>
                </c:pt>
                <c:pt idx="1526">
                  <c:v>2.1040000000000001</c:v>
                </c:pt>
                <c:pt idx="1527">
                  <c:v>2.1080000000000005</c:v>
                </c:pt>
                <c:pt idx="1528">
                  <c:v>2.1120000000000001</c:v>
                </c:pt>
                <c:pt idx="1529">
                  <c:v>2.1160000000000005</c:v>
                </c:pt>
                <c:pt idx="1530">
                  <c:v>2.12</c:v>
                </c:pt>
                <c:pt idx="1531">
                  <c:v>2.1240000000000006</c:v>
                </c:pt>
                <c:pt idx="1532">
                  <c:v>2.1280000000000001</c:v>
                </c:pt>
                <c:pt idx="1533">
                  <c:v>2.1320000000000006</c:v>
                </c:pt>
                <c:pt idx="1534">
                  <c:v>2.1360000000000001</c:v>
                </c:pt>
                <c:pt idx="1535">
                  <c:v>2.1400000000000006</c:v>
                </c:pt>
                <c:pt idx="1536">
                  <c:v>2.1440000000000001</c:v>
                </c:pt>
                <c:pt idx="1537">
                  <c:v>2.1479999999999997</c:v>
                </c:pt>
                <c:pt idx="1538">
                  <c:v>2.1520000000000001</c:v>
                </c:pt>
                <c:pt idx="1539">
                  <c:v>2.1559999999999997</c:v>
                </c:pt>
                <c:pt idx="1540">
                  <c:v>2.16</c:v>
                </c:pt>
                <c:pt idx="1541">
                  <c:v>2.1639999999999997</c:v>
                </c:pt>
                <c:pt idx="1542">
                  <c:v>2.1680000000000001</c:v>
                </c:pt>
                <c:pt idx="1543">
                  <c:v>2.1719999999999997</c:v>
                </c:pt>
                <c:pt idx="1544">
                  <c:v>2.1760000000000002</c:v>
                </c:pt>
                <c:pt idx="1545">
                  <c:v>2.1799999999999997</c:v>
                </c:pt>
                <c:pt idx="1546">
                  <c:v>2.1840000000000002</c:v>
                </c:pt>
                <c:pt idx="1547">
                  <c:v>2.1879999999999997</c:v>
                </c:pt>
                <c:pt idx="1548">
                  <c:v>2.1920000000000002</c:v>
                </c:pt>
                <c:pt idx="1549">
                  <c:v>2.1959999999999997</c:v>
                </c:pt>
                <c:pt idx="1550">
                  <c:v>2.2000000000000002</c:v>
                </c:pt>
                <c:pt idx="1551">
                  <c:v>2.2039999999999997</c:v>
                </c:pt>
                <c:pt idx="1552">
                  <c:v>2.2080000000000002</c:v>
                </c:pt>
                <c:pt idx="1553">
                  <c:v>2.2119999999999997</c:v>
                </c:pt>
                <c:pt idx="1554">
                  <c:v>2.2160000000000002</c:v>
                </c:pt>
                <c:pt idx="1555">
                  <c:v>2.2199999999999998</c:v>
                </c:pt>
                <c:pt idx="1556">
                  <c:v>2.2240000000000002</c:v>
                </c:pt>
                <c:pt idx="1557">
                  <c:v>2.2279999999999998</c:v>
                </c:pt>
                <c:pt idx="1558">
                  <c:v>2.2320000000000002</c:v>
                </c:pt>
                <c:pt idx="1559">
                  <c:v>2.2359999999999998</c:v>
                </c:pt>
                <c:pt idx="1560">
                  <c:v>2.2400000000000002</c:v>
                </c:pt>
                <c:pt idx="1561">
                  <c:v>2.2439999999999998</c:v>
                </c:pt>
                <c:pt idx="1562">
                  <c:v>2.2480000000000002</c:v>
                </c:pt>
                <c:pt idx="1563">
                  <c:v>2.2519999999999998</c:v>
                </c:pt>
                <c:pt idx="1564">
                  <c:v>2.2560000000000002</c:v>
                </c:pt>
                <c:pt idx="1565">
                  <c:v>2.2599999999999998</c:v>
                </c:pt>
                <c:pt idx="1566">
                  <c:v>2.2640000000000002</c:v>
                </c:pt>
                <c:pt idx="1567">
                  <c:v>2.2679999999999998</c:v>
                </c:pt>
                <c:pt idx="1568">
                  <c:v>2.2720000000000002</c:v>
                </c:pt>
                <c:pt idx="1569">
                  <c:v>2.2759999999999998</c:v>
                </c:pt>
                <c:pt idx="1570">
                  <c:v>2.2800000000000002</c:v>
                </c:pt>
                <c:pt idx="1571">
                  <c:v>2.2839999999999998</c:v>
                </c:pt>
                <c:pt idx="1572">
                  <c:v>2.2880000000000003</c:v>
                </c:pt>
                <c:pt idx="1573">
                  <c:v>2.2919999999999998</c:v>
                </c:pt>
                <c:pt idx="1574">
                  <c:v>2.2960000000000003</c:v>
                </c:pt>
                <c:pt idx="1575">
                  <c:v>2.2999999999999998</c:v>
                </c:pt>
                <c:pt idx="1576">
                  <c:v>2.3040000000000003</c:v>
                </c:pt>
                <c:pt idx="1577">
                  <c:v>2.3079999999999998</c:v>
                </c:pt>
                <c:pt idx="1578">
                  <c:v>2.3120000000000003</c:v>
                </c:pt>
                <c:pt idx="1579">
                  <c:v>2.3159999999999998</c:v>
                </c:pt>
                <c:pt idx="1580">
                  <c:v>2.3200000000000003</c:v>
                </c:pt>
                <c:pt idx="1581">
                  <c:v>2.3239999999999998</c:v>
                </c:pt>
                <c:pt idx="1582">
                  <c:v>2.3280000000000003</c:v>
                </c:pt>
                <c:pt idx="1583">
                  <c:v>2.3319999999999999</c:v>
                </c:pt>
                <c:pt idx="1584">
                  <c:v>2.3360000000000003</c:v>
                </c:pt>
                <c:pt idx="1585">
                  <c:v>2.34</c:v>
                </c:pt>
                <c:pt idx="1586">
                  <c:v>2.3440000000000003</c:v>
                </c:pt>
                <c:pt idx="1587">
                  <c:v>2.3479999999999999</c:v>
                </c:pt>
                <c:pt idx="1588">
                  <c:v>2.3520000000000003</c:v>
                </c:pt>
                <c:pt idx="1589">
                  <c:v>2.3559999999999999</c:v>
                </c:pt>
                <c:pt idx="1590">
                  <c:v>2.3600000000000003</c:v>
                </c:pt>
                <c:pt idx="1591">
                  <c:v>2.3639999999999999</c:v>
                </c:pt>
                <c:pt idx="1592">
                  <c:v>2.3680000000000003</c:v>
                </c:pt>
                <c:pt idx="1593">
                  <c:v>2.3719999999999999</c:v>
                </c:pt>
                <c:pt idx="1594">
                  <c:v>2.3760000000000003</c:v>
                </c:pt>
                <c:pt idx="1595">
                  <c:v>2.38</c:v>
                </c:pt>
                <c:pt idx="1596">
                  <c:v>2.3840000000000003</c:v>
                </c:pt>
                <c:pt idx="1597">
                  <c:v>2.3879999999999999</c:v>
                </c:pt>
                <c:pt idx="1598">
                  <c:v>2.3920000000000003</c:v>
                </c:pt>
                <c:pt idx="1599">
                  <c:v>2.3959999999999999</c:v>
                </c:pt>
                <c:pt idx="1600">
                  <c:v>2.4000000000000004</c:v>
                </c:pt>
                <c:pt idx="1601">
                  <c:v>2.4039999999999999</c:v>
                </c:pt>
                <c:pt idx="1602">
                  <c:v>2.4080000000000004</c:v>
                </c:pt>
                <c:pt idx="1603">
                  <c:v>2.4119999999999999</c:v>
                </c:pt>
                <c:pt idx="1604">
                  <c:v>2.4160000000000004</c:v>
                </c:pt>
                <c:pt idx="1605">
                  <c:v>2.42</c:v>
                </c:pt>
                <c:pt idx="1606">
                  <c:v>2.4240000000000004</c:v>
                </c:pt>
                <c:pt idx="1607">
                  <c:v>2.4279999999999999</c:v>
                </c:pt>
                <c:pt idx="1608">
                  <c:v>2.4320000000000004</c:v>
                </c:pt>
                <c:pt idx="1609">
                  <c:v>2.4359999999999999</c:v>
                </c:pt>
                <c:pt idx="1610">
                  <c:v>2.4400000000000004</c:v>
                </c:pt>
                <c:pt idx="1611">
                  <c:v>2.444</c:v>
                </c:pt>
                <c:pt idx="1612">
                  <c:v>2.4480000000000004</c:v>
                </c:pt>
                <c:pt idx="1613">
                  <c:v>2.452</c:v>
                </c:pt>
                <c:pt idx="1614">
                  <c:v>2.4560000000000004</c:v>
                </c:pt>
                <c:pt idx="1615">
                  <c:v>2.46</c:v>
                </c:pt>
                <c:pt idx="1616">
                  <c:v>2.4640000000000004</c:v>
                </c:pt>
                <c:pt idx="1617">
                  <c:v>2.468</c:v>
                </c:pt>
                <c:pt idx="1618">
                  <c:v>2.4720000000000004</c:v>
                </c:pt>
                <c:pt idx="1619">
                  <c:v>2.476</c:v>
                </c:pt>
                <c:pt idx="1620">
                  <c:v>2.4800000000000004</c:v>
                </c:pt>
                <c:pt idx="1621">
                  <c:v>2.484</c:v>
                </c:pt>
                <c:pt idx="1622">
                  <c:v>2.4880000000000004</c:v>
                </c:pt>
                <c:pt idx="1623">
                  <c:v>2.492</c:v>
                </c:pt>
                <c:pt idx="1624">
                  <c:v>2.4960000000000004</c:v>
                </c:pt>
                <c:pt idx="1625">
                  <c:v>2.5</c:v>
                </c:pt>
                <c:pt idx="1626">
                  <c:v>2.5040000000000004</c:v>
                </c:pt>
                <c:pt idx="1627">
                  <c:v>2.508</c:v>
                </c:pt>
                <c:pt idx="1628">
                  <c:v>2.5120000000000005</c:v>
                </c:pt>
                <c:pt idx="1629">
                  <c:v>2.516</c:v>
                </c:pt>
                <c:pt idx="1630">
                  <c:v>2.5200000000000005</c:v>
                </c:pt>
                <c:pt idx="1631">
                  <c:v>2.524</c:v>
                </c:pt>
                <c:pt idx="1632">
                  <c:v>2.5280000000000005</c:v>
                </c:pt>
                <c:pt idx="1633">
                  <c:v>2.532</c:v>
                </c:pt>
                <c:pt idx="1634">
                  <c:v>2.5360000000000005</c:v>
                </c:pt>
                <c:pt idx="1635">
                  <c:v>2.54</c:v>
                </c:pt>
                <c:pt idx="1636">
                  <c:v>2.5440000000000005</c:v>
                </c:pt>
                <c:pt idx="1637">
                  <c:v>2.548</c:v>
                </c:pt>
                <c:pt idx="1638">
                  <c:v>2.5520000000000005</c:v>
                </c:pt>
                <c:pt idx="1639">
                  <c:v>2.556</c:v>
                </c:pt>
                <c:pt idx="1640">
                  <c:v>2.5600000000000005</c:v>
                </c:pt>
                <c:pt idx="1641">
                  <c:v>2.5640000000000001</c:v>
                </c:pt>
                <c:pt idx="1642">
                  <c:v>2.5680000000000005</c:v>
                </c:pt>
                <c:pt idx="1643">
                  <c:v>2.5720000000000001</c:v>
                </c:pt>
                <c:pt idx="1644">
                  <c:v>2.5760000000000005</c:v>
                </c:pt>
                <c:pt idx="1645">
                  <c:v>2.58</c:v>
                </c:pt>
                <c:pt idx="1646">
                  <c:v>2.5840000000000005</c:v>
                </c:pt>
                <c:pt idx="1647">
                  <c:v>2.5880000000000001</c:v>
                </c:pt>
                <c:pt idx="1648">
                  <c:v>2.5920000000000005</c:v>
                </c:pt>
                <c:pt idx="1649">
                  <c:v>2.5960000000000001</c:v>
                </c:pt>
                <c:pt idx="1650">
                  <c:v>2.6000000000000005</c:v>
                </c:pt>
                <c:pt idx="1651">
                  <c:v>2.6040000000000001</c:v>
                </c:pt>
                <c:pt idx="1652">
                  <c:v>2.6080000000000005</c:v>
                </c:pt>
                <c:pt idx="1653">
                  <c:v>2.6120000000000001</c:v>
                </c:pt>
                <c:pt idx="1654">
                  <c:v>2.6160000000000005</c:v>
                </c:pt>
                <c:pt idx="1655">
                  <c:v>2.62</c:v>
                </c:pt>
                <c:pt idx="1656">
                  <c:v>2.6240000000000006</c:v>
                </c:pt>
                <c:pt idx="1657">
                  <c:v>2.6280000000000001</c:v>
                </c:pt>
                <c:pt idx="1658">
                  <c:v>2.6320000000000006</c:v>
                </c:pt>
                <c:pt idx="1659">
                  <c:v>2.6360000000000001</c:v>
                </c:pt>
                <c:pt idx="1660">
                  <c:v>2.6400000000000006</c:v>
                </c:pt>
                <c:pt idx="1661">
                  <c:v>2.6440000000000001</c:v>
                </c:pt>
                <c:pt idx="1662">
                  <c:v>2.6480000000000006</c:v>
                </c:pt>
                <c:pt idx="1663">
                  <c:v>2.6520000000000001</c:v>
                </c:pt>
                <c:pt idx="1664">
                  <c:v>2.6560000000000006</c:v>
                </c:pt>
                <c:pt idx="1665">
                  <c:v>2.66</c:v>
                </c:pt>
                <c:pt idx="1666">
                  <c:v>2.6639999999999997</c:v>
                </c:pt>
                <c:pt idx="1667">
                  <c:v>2.6680000000000001</c:v>
                </c:pt>
                <c:pt idx="1668">
                  <c:v>2.6719999999999997</c:v>
                </c:pt>
                <c:pt idx="1669">
                  <c:v>2.6760000000000002</c:v>
                </c:pt>
                <c:pt idx="1670">
                  <c:v>2.6799999999999997</c:v>
                </c:pt>
                <c:pt idx="1671">
                  <c:v>2.6840000000000002</c:v>
                </c:pt>
                <c:pt idx="1672">
                  <c:v>2.6879999999999997</c:v>
                </c:pt>
                <c:pt idx="1673">
                  <c:v>2.6920000000000002</c:v>
                </c:pt>
                <c:pt idx="1674">
                  <c:v>2.6959999999999997</c:v>
                </c:pt>
                <c:pt idx="1675">
                  <c:v>2.7</c:v>
                </c:pt>
                <c:pt idx="1676">
                  <c:v>2.7039999999999997</c:v>
                </c:pt>
                <c:pt idx="1677">
                  <c:v>2.7080000000000002</c:v>
                </c:pt>
                <c:pt idx="1678">
                  <c:v>2.7119999999999997</c:v>
                </c:pt>
                <c:pt idx="1679">
                  <c:v>2.7160000000000002</c:v>
                </c:pt>
                <c:pt idx="1680">
                  <c:v>2.7199999999999998</c:v>
                </c:pt>
                <c:pt idx="1681">
                  <c:v>2.7240000000000002</c:v>
                </c:pt>
                <c:pt idx="1682">
                  <c:v>2.7279999999999998</c:v>
                </c:pt>
                <c:pt idx="1683">
                  <c:v>2.7320000000000002</c:v>
                </c:pt>
                <c:pt idx="1684">
                  <c:v>2.7359999999999998</c:v>
                </c:pt>
                <c:pt idx="1685">
                  <c:v>2.74</c:v>
                </c:pt>
                <c:pt idx="1686">
                  <c:v>2.7439999999999998</c:v>
                </c:pt>
                <c:pt idx="1687">
                  <c:v>2.7480000000000002</c:v>
                </c:pt>
                <c:pt idx="1688">
                  <c:v>2.7519999999999998</c:v>
                </c:pt>
                <c:pt idx="1689">
                  <c:v>2.7560000000000002</c:v>
                </c:pt>
                <c:pt idx="1690">
                  <c:v>2.76</c:v>
                </c:pt>
                <c:pt idx="1691">
                  <c:v>2.7640000000000002</c:v>
                </c:pt>
                <c:pt idx="1692">
                  <c:v>2.7679999999999998</c:v>
                </c:pt>
                <c:pt idx="1693">
                  <c:v>2.7720000000000002</c:v>
                </c:pt>
                <c:pt idx="1694">
                  <c:v>2.7759999999999998</c:v>
                </c:pt>
                <c:pt idx="1695">
                  <c:v>2.7800000000000002</c:v>
                </c:pt>
                <c:pt idx="1696">
                  <c:v>2.7839999999999998</c:v>
                </c:pt>
                <c:pt idx="1697">
                  <c:v>2.7880000000000003</c:v>
                </c:pt>
                <c:pt idx="1698">
                  <c:v>2.7919999999999998</c:v>
                </c:pt>
                <c:pt idx="1699">
                  <c:v>2.7960000000000003</c:v>
                </c:pt>
                <c:pt idx="1700">
                  <c:v>2.8</c:v>
                </c:pt>
                <c:pt idx="1701">
                  <c:v>2.8040000000000003</c:v>
                </c:pt>
                <c:pt idx="1702">
                  <c:v>2.8079999999999998</c:v>
                </c:pt>
                <c:pt idx="1703">
                  <c:v>2.8120000000000003</c:v>
                </c:pt>
                <c:pt idx="1704">
                  <c:v>2.8159999999999998</c:v>
                </c:pt>
                <c:pt idx="1705">
                  <c:v>2.8200000000000003</c:v>
                </c:pt>
                <c:pt idx="1706">
                  <c:v>2.8239999999999998</c:v>
                </c:pt>
                <c:pt idx="1707">
                  <c:v>2.8280000000000003</c:v>
                </c:pt>
                <c:pt idx="1708">
                  <c:v>2.8319999999999999</c:v>
                </c:pt>
                <c:pt idx="1709">
                  <c:v>2.8360000000000003</c:v>
                </c:pt>
                <c:pt idx="1710">
                  <c:v>2.84</c:v>
                </c:pt>
                <c:pt idx="1711">
                  <c:v>2.8440000000000003</c:v>
                </c:pt>
                <c:pt idx="1712">
                  <c:v>2.8479999999999999</c:v>
                </c:pt>
                <c:pt idx="1713">
                  <c:v>2.8520000000000003</c:v>
                </c:pt>
                <c:pt idx="1714">
                  <c:v>2.8559999999999999</c:v>
                </c:pt>
                <c:pt idx="1715">
                  <c:v>2.8600000000000003</c:v>
                </c:pt>
                <c:pt idx="1716">
                  <c:v>2.8639999999999999</c:v>
                </c:pt>
                <c:pt idx="1717">
                  <c:v>2.8680000000000003</c:v>
                </c:pt>
                <c:pt idx="1718">
                  <c:v>2.8719999999999999</c:v>
                </c:pt>
                <c:pt idx="1719">
                  <c:v>2.8760000000000003</c:v>
                </c:pt>
                <c:pt idx="1720">
                  <c:v>2.88</c:v>
                </c:pt>
                <c:pt idx="1721">
                  <c:v>2.8840000000000003</c:v>
                </c:pt>
                <c:pt idx="1722">
                  <c:v>2.8879999999999999</c:v>
                </c:pt>
                <c:pt idx="1723">
                  <c:v>2.8920000000000003</c:v>
                </c:pt>
                <c:pt idx="1724">
                  <c:v>2.8959999999999999</c:v>
                </c:pt>
                <c:pt idx="1725">
                  <c:v>2.9000000000000004</c:v>
                </c:pt>
                <c:pt idx="1726">
                  <c:v>2.9039999999999999</c:v>
                </c:pt>
                <c:pt idx="1727">
                  <c:v>2.9080000000000004</c:v>
                </c:pt>
                <c:pt idx="1728">
                  <c:v>2.9119999999999999</c:v>
                </c:pt>
                <c:pt idx="1729">
                  <c:v>2.9160000000000004</c:v>
                </c:pt>
                <c:pt idx="1730">
                  <c:v>2.92</c:v>
                </c:pt>
                <c:pt idx="1731">
                  <c:v>2.9240000000000004</c:v>
                </c:pt>
                <c:pt idx="1732">
                  <c:v>2.9279999999999999</c:v>
                </c:pt>
                <c:pt idx="1733">
                  <c:v>2.9320000000000004</c:v>
                </c:pt>
                <c:pt idx="1734">
                  <c:v>2.9359999999999999</c:v>
                </c:pt>
                <c:pt idx="1735">
                  <c:v>2.9400000000000004</c:v>
                </c:pt>
                <c:pt idx="1736">
                  <c:v>2.944</c:v>
                </c:pt>
                <c:pt idx="1737">
                  <c:v>2.9480000000000004</c:v>
                </c:pt>
                <c:pt idx="1738">
                  <c:v>2.952</c:v>
                </c:pt>
                <c:pt idx="1739">
                  <c:v>2.9560000000000004</c:v>
                </c:pt>
                <c:pt idx="1740">
                  <c:v>2.96</c:v>
                </c:pt>
                <c:pt idx="1741">
                  <c:v>2.9640000000000004</c:v>
                </c:pt>
                <c:pt idx="1742">
                  <c:v>2.968</c:v>
                </c:pt>
                <c:pt idx="1743">
                  <c:v>2.9720000000000004</c:v>
                </c:pt>
                <c:pt idx="1744">
                  <c:v>2.976</c:v>
                </c:pt>
                <c:pt idx="1745">
                  <c:v>2.9800000000000004</c:v>
                </c:pt>
                <c:pt idx="1746">
                  <c:v>2.984</c:v>
                </c:pt>
                <c:pt idx="1747">
                  <c:v>2.9880000000000004</c:v>
                </c:pt>
                <c:pt idx="1748">
                  <c:v>2.992</c:v>
                </c:pt>
                <c:pt idx="1749">
                  <c:v>2.9960000000000004</c:v>
                </c:pt>
                <c:pt idx="1750">
                  <c:v>3</c:v>
                </c:pt>
                <c:pt idx="1751">
                  <c:v>3.0040000000000004</c:v>
                </c:pt>
                <c:pt idx="1752">
                  <c:v>3.008</c:v>
                </c:pt>
                <c:pt idx="1753">
                  <c:v>3.0120000000000005</c:v>
                </c:pt>
                <c:pt idx="1754">
                  <c:v>3.016</c:v>
                </c:pt>
                <c:pt idx="1755">
                  <c:v>3.0200000000000005</c:v>
                </c:pt>
                <c:pt idx="1756">
                  <c:v>3.024</c:v>
                </c:pt>
                <c:pt idx="1757">
                  <c:v>3.0280000000000005</c:v>
                </c:pt>
                <c:pt idx="1758">
                  <c:v>3.032</c:v>
                </c:pt>
                <c:pt idx="1759">
                  <c:v>3.0360000000000005</c:v>
                </c:pt>
                <c:pt idx="1760">
                  <c:v>3.04</c:v>
                </c:pt>
                <c:pt idx="1761">
                  <c:v>3.0440000000000005</c:v>
                </c:pt>
                <c:pt idx="1762">
                  <c:v>3.048</c:v>
                </c:pt>
                <c:pt idx="1763">
                  <c:v>3.0520000000000005</c:v>
                </c:pt>
                <c:pt idx="1764">
                  <c:v>3.056</c:v>
                </c:pt>
                <c:pt idx="1765">
                  <c:v>3.0600000000000005</c:v>
                </c:pt>
                <c:pt idx="1766">
                  <c:v>3.0640000000000001</c:v>
                </c:pt>
                <c:pt idx="1767">
                  <c:v>3.0680000000000005</c:v>
                </c:pt>
                <c:pt idx="1768">
                  <c:v>3.0720000000000001</c:v>
                </c:pt>
                <c:pt idx="1769">
                  <c:v>3.0760000000000005</c:v>
                </c:pt>
                <c:pt idx="1770">
                  <c:v>3.08</c:v>
                </c:pt>
                <c:pt idx="1771">
                  <c:v>3.0840000000000005</c:v>
                </c:pt>
                <c:pt idx="1772">
                  <c:v>3.0880000000000001</c:v>
                </c:pt>
                <c:pt idx="1773">
                  <c:v>3.0920000000000005</c:v>
                </c:pt>
                <c:pt idx="1774">
                  <c:v>3.0960000000000001</c:v>
                </c:pt>
                <c:pt idx="1775">
                  <c:v>3.1000000000000005</c:v>
                </c:pt>
                <c:pt idx="1776">
                  <c:v>3.1040000000000001</c:v>
                </c:pt>
                <c:pt idx="1777">
                  <c:v>3.1080000000000005</c:v>
                </c:pt>
                <c:pt idx="1778">
                  <c:v>3.1120000000000001</c:v>
                </c:pt>
                <c:pt idx="1779">
                  <c:v>3.1160000000000005</c:v>
                </c:pt>
                <c:pt idx="1780">
                  <c:v>3.12</c:v>
                </c:pt>
                <c:pt idx="1781">
                  <c:v>3.1240000000000006</c:v>
                </c:pt>
                <c:pt idx="1782">
                  <c:v>3.1280000000000001</c:v>
                </c:pt>
                <c:pt idx="1783">
                  <c:v>3.1320000000000006</c:v>
                </c:pt>
                <c:pt idx="1784">
                  <c:v>3.1360000000000001</c:v>
                </c:pt>
                <c:pt idx="1785">
                  <c:v>3.1400000000000006</c:v>
                </c:pt>
                <c:pt idx="1786">
                  <c:v>3.1440000000000001</c:v>
                </c:pt>
                <c:pt idx="1787">
                  <c:v>3.1480000000000006</c:v>
                </c:pt>
                <c:pt idx="1788">
                  <c:v>3.1520000000000001</c:v>
                </c:pt>
                <c:pt idx="1789">
                  <c:v>3.1560000000000006</c:v>
                </c:pt>
                <c:pt idx="1790">
                  <c:v>3.16</c:v>
                </c:pt>
                <c:pt idx="1791">
                  <c:v>3.1640000000000006</c:v>
                </c:pt>
                <c:pt idx="1792">
                  <c:v>3.1680000000000001</c:v>
                </c:pt>
                <c:pt idx="1793">
                  <c:v>3.1719999999999997</c:v>
                </c:pt>
                <c:pt idx="1794">
                  <c:v>3.1760000000000002</c:v>
                </c:pt>
                <c:pt idx="1795">
                  <c:v>3.1799999999999997</c:v>
                </c:pt>
                <c:pt idx="1796">
                  <c:v>3.1840000000000002</c:v>
                </c:pt>
                <c:pt idx="1797">
                  <c:v>3.1879999999999997</c:v>
                </c:pt>
                <c:pt idx="1798">
                  <c:v>3.1920000000000002</c:v>
                </c:pt>
                <c:pt idx="1799">
                  <c:v>3.1959999999999997</c:v>
                </c:pt>
                <c:pt idx="1800">
                  <c:v>3.2</c:v>
                </c:pt>
                <c:pt idx="1801">
                  <c:v>3.2039999999999997</c:v>
                </c:pt>
                <c:pt idx="1802">
                  <c:v>3.2080000000000002</c:v>
                </c:pt>
                <c:pt idx="1803">
                  <c:v>3.2119999999999997</c:v>
                </c:pt>
                <c:pt idx="1804">
                  <c:v>3.2160000000000002</c:v>
                </c:pt>
                <c:pt idx="1805">
                  <c:v>3.2199999999999998</c:v>
                </c:pt>
                <c:pt idx="1806">
                  <c:v>3.2240000000000002</c:v>
                </c:pt>
                <c:pt idx="1807">
                  <c:v>3.2279999999999998</c:v>
                </c:pt>
                <c:pt idx="1808">
                  <c:v>3.2320000000000002</c:v>
                </c:pt>
                <c:pt idx="1809">
                  <c:v>3.2359999999999998</c:v>
                </c:pt>
                <c:pt idx="1810">
                  <c:v>3.24</c:v>
                </c:pt>
                <c:pt idx="1811">
                  <c:v>3.2439999999999998</c:v>
                </c:pt>
                <c:pt idx="1812">
                  <c:v>3.2480000000000002</c:v>
                </c:pt>
                <c:pt idx="1813">
                  <c:v>3.2519999999999998</c:v>
                </c:pt>
                <c:pt idx="1814">
                  <c:v>3.2560000000000002</c:v>
                </c:pt>
                <c:pt idx="1815">
                  <c:v>3.26</c:v>
                </c:pt>
                <c:pt idx="1816">
                  <c:v>3.2640000000000002</c:v>
                </c:pt>
                <c:pt idx="1817">
                  <c:v>3.2679999999999998</c:v>
                </c:pt>
                <c:pt idx="1818">
                  <c:v>3.2720000000000002</c:v>
                </c:pt>
                <c:pt idx="1819">
                  <c:v>3.2759999999999998</c:v>
                </c:pt>
                <c:pt idx="1820">
                  <c:v>3.2800000000000002</c:v>
                </c:pt>
                <c:pt idx="1821">
                  <c:v>3.2839999999999998</c:v>
                </c:pt>
                <c:pt idx="1822">
                  <c:v>3.2880000000000003</c:v>
                </c:pt>
                <c:pt idx="1823">
                  <c:v>3.2919999999999998</c:v>
                </c:pt>
                <c:pt idx="1824">
                  <c:v>3.2960000000000003</c:v>
                </c:pt>
                <c:pt idx="1825">
                  <c:v>3.3</c:v>
                </c:pt>
                <c:pt idx="1826">
                  <c:v>3.3040000000000003</c:v>
                </c:pt>
                <c:pt idx="1827">
                  <c:v>3.3079999999999998</c:v>
                </c:pt>
                <c:pt idx="1828">
                  <c:v>3.3120000000000003</c:v>
                </c:pt>
                <c:pt idx="1829">
                  <c:v>3.3159999999999998</c:v>
                </c:pt>
                <c:pt idx="1830">
                  <c:v>3.3200000000000003</c:v>
                </c:pt>
                <c:pt idx="1831">
                  <c:v>3.3239999999999998</c:v>
                </c:pt>
                <c:pt idx="1832">
                  <c:v>3.3280000000000003</c:v>
                </c:pt>
                <c:pt idx="1833">
                  <c:v>3.3319999999999999</c:v>
                </c:pt>
                <c:pt idx="1834">
                  <c:v>3.3360000000000003</c:v>
                </c:pt>
                <c:pt idx="1835">
                  <c:v>3.34</c:v>
                </c:pt>
                <c:pt idx="1836">
                  <c:v>3.3440000000000003</c:v>
                </c:pt>
                <c:pt idx="1837">
                  <c:v>3.3479999999999999</c:v>
                </c:pt>
                <c:pt idx="1838">
                  <c:v>3.3520000000000003</c:v>
                </c:pt>
                <c:pt idx="1839">
                  <c:v>3.3559999999999999</c:v>
                </c:pt>
                <c:pt idx="1840">
                  <c:v>3.3600000000000003</c:v>
                </c:pt>
                <c:pt idx="1841">
                  <c:v>3.3639999999999999</c:v>
                </c:pt>
                <c:pt idx="1842">
                  <c:v>3.3680000000000003</c:v>
                </c:pt>
                <c:pt idx="1843">
                  <c:v>3.3719999999999999</c:v>
                </c:pt>
                <c:pt idx="1844">
                  <c:v>3.3760000000000003</c:v>
                </c:pt>
                <c:pt idx="1845">
                  <c:v>3.38</c:v>
                </c:pt>
                <c:pt idx="1846">
                  <c:v>3.3840000000000003</c:v>
                </c:pt>
                <c:pt idx="1847">
                  <c:v>3.3879999999999999</c:v>
                </c:pt>
                <c:pt idx="1848">
                  <c:v>3.3920000000000003</c:v>
                </c:pt>
                <c:pt idx="1849">
                  <c:v>3.3959999999999999</c:v>
                </c:pt>
                <c:pt idx="1850">
                  <c:v>3.4000000000000004</c:v>
                </c:pt>
                <c:pt idx="1851">
                  <c:v>3.4039999999999999</c:v>
                </c:pt>
                <c:pt idx="1852">
                  <c:v>3.4080000000000004</c:v>
                </c:pt>
                <c:pt idx="1853">
                  <c:v>3.4119999999999999</c:v>
                </c:pt>
                <c:pt idx="1854">
                  <c:v>3.4160000000000004</c:v>
                </c:pt>
                <c:pt idx="1855">
                  <c:v>3.42</c:v>
                </c:pt>
                <c:pt idx="1856">
                  <c:v>3.4240000000000004</c:v>
                </c:pt>
                <c:pt idx="1857">
                  <c:v>3.4279999999999999</c:v>
                </c:pt>
                <c:pt idx="1858">
                  <c:v>3.4320000000000004</c:v>
                </c:pt>
                <c:pt idx="1859">
                  <c:v>3.4359999999999999</c:v>
                </c:pt>
                <c:pt idx="1860">
                  <c:v>3.4400000000000004</c:v>
                </c:pt>
                <c:pt idx="1861">
                  <c:v>3.444</c:v>
                </c:pt>
                <c:pt idx="1862">
                  <c:v>3.4480000000000004</c:v>
                </c:pt>
                <c:pt idx="1863">
                  <c:v>3.452</c:v>
                </c:pt>
                <c:pt idx="1864">
                  <c:v>3.4560000000000004</c:v>
                </c:pt>
                <c:pt idx="1865">
                  <c:v>3.46</c:v>
                </c:pt>
                <c:pt idx="1866">
                  <c:v>3.4640000000000004</c:v>
                </c:pt>
                <c:pt idx="1867">
                  <c:v>3.468</c:v>
                </c:pt>
                <c:pt idx="1868">
                  <c:v>3.4720000000000004</c:v>
                </c:pt>
                <c:pt idx="1869">
                  <c:v>3.476</c:v>
                </c:pt>
                <c:pt idx="1870">
                  <c:v>3.4800000000000004</c:v>
                </c:pt>
                <c:pt idx="1871">
                  <c:v>3.484</c:v>
                </c:pt>
                <c:pt idx="1872">
                  <c:v>3.4880000000000004</c:v>
                </c:pt>
                <c:pt idx="1873">
                  <c:v>3.492</c:v>
                </c:pt>
                <c:pt idx="1874">
                  <c:v>3.4960000000000004</c:v>
                </c:pt>
                <c:pt idx="1875">
                  <c:v>3.5</c:v>
                </c:pt>
                <c:pt idx="1876">
                  <c:v>3.5040000000000004</c:v>
                </c:pt>
                <c:pt idx="1877">
                  <c:v>3.508</c:v>
                </c:pt>
                <c:pt idx="1878">
                  <c:v>3.5120000000000005</c:v>
                </c:pt>
                <c:pt idx="1879">
                  <c:v>3.516</c:v>
                </c:pt>
                <c:pt idx="1880">
                  <c:v>3.5200000000000005</c:v>
                </c:pt>
                <c:pt idx="1881">
                  <c:v>3.524</c:v>
                </c:pt>
                <c:pt idx="1882">
                  <c:v>3.5280000000000005</c:v>
                </c:pt>
                <c:pt idx="1883">
                  <c:v>3.532</c:v>
                </c:pt>
                <c:pt idx="1884">
                  <c:v>3.5360000000000005</c:v>
                </c:pt>
                <c:pt idx="1885">
                  <c:v>3.54</c:v>
                </c:pt>
                <c:pt idx="1886">
                  <c:v>3.5440000000000005</c:v>
                </c:pt>
                <c:pt idx="1887">
                  <c:v>3.548</c:v>
                </c:pt>
                <c:pt idx="1888">
                  <c:v>3.5520000000000005</c:v>
                </c:pt>
                <c:pt idx="1889">
                  <c:v>3.556</c:v>
                </c:pt>
                <c:pt idx="1890">
                  <c:v>3.5600000000000005</c:v>
                </c:pt>
                <c:pt idx="1891">
                  <c:v>3.5640000000000001</c:v>
                </c:pt>
                <c:pt idx="1892">
                  <c:v>3.5680000000000005</c:v>
                </c:pt>
                <c:pt idx="1893">
                  <c:v>3.5720000000000001</c:v>
                </c:pt>
                <c:pt idx="1894">
                  <c:v>3.5760000000000005</c:v>
                </c:pt>
                <c:pt idx="1895">
                  <c:v>3.58</c:v>
                </c:pt>
                <c:pt idx="1896">
                  <c:v>3.5840000000000005</c:v>
                </c:pt>
                <c:pt idx="1897">
                  <c:v>3.5880000000000001</c:v>
                </c:pt>
                <c:pt idx="1898">
                  <c:v>3.5920000000000005</c:v>
                </c:pt>
                <c:pt idx="1899">
                  <c:v>3.5960000000000001</c:v>
                </c:pt>
                <c:pt idx="1900">
                  <c:v>3.6000000000000005</c:v>
                </c:pt>
                <c:pt idx="1901">
                  <c:v>3.6040000000000001</c:v>
                </c:pt>
                <c:pt idx="1902">
                  <c:v>3.6080000000000005</c:v>
                </c:pt>
                <c:pt idx="1903">
                  <c:v>3.6120000000000001</c:v>
                </c:pt>
                <c:pt idx="1904">
                  <c:v>3.6160000000000005</c:v>
                </c:pt>
                <c:pt idx="1905">
                  <c:v>3.62</c:v>
                </c:pt>
                <c:pt idx="1906">
                  <c:v>3.6240000000000006</c:v>
                </c:pt>
                <c:pt idx="1907">
                  <c:v>3.6280000000000001</c:v>
                </c:pt>
                <c:pt idx="1908">
                  <c:v>3.6320000000000006</c:v>
                </c:pt>
                <c:pt idx="1909">
                  <c:v>3.6360000000000001</c:v>
                </c:pt>
                <c:pt idx="1910">
                  <c:v>3.6400000000000006</c:v>
                </c:pt>
                <c:pt idx="1911">
                  <c:v>3.6440000000000001</c:v>
                </c:pt>
                <c:pt idx="1912">
                  <c:v>3.6480000000000006</c:v>
                </c:pt>
                <c:pt idx="1913">
                  <c:v>3.6520000000000001</c:v>
                </c:pt>
                <c:pt idx="1914">
                  <c:v>3.6560000000000006</c:v>
                </c:pt>
                <c:pt idx="1915">
                  <c:v>3.66</c:v>
                </c:pt>
                <c:pt idx="1916">
                  <c:v>3.6640000000000006</c:v>
                </c:pt>
                <c:pt idx="1917">
                  <c:v>3.6680000000000001</c:v>
                </c:pt>
                <c:pt idx="1918">
                  <c:v>3.6720000000000006</c:v>
                </c:pt>
                <c:pt idx="1919">
                  <c:v>3.6760000000000002</c:v>
                </c:pt>
                <c:pt idx="1920">
                  <c:v>3.6799999999999997</c:v>
                </c:pt>
                <c:pt idx="1921">
                  <c:v>3.6840000000000002</c:v>
                </c:pt>
                <c:pt idx="1922">
                  <c:v>3.6879999999999997</c:v>
                </c:pt>
                <c:pt idx="1923">
                  <c:v>3.6920000000000002</c:v>
                </c:pt>
                <c:pt idx="1924">
                  <c:v>3.6959999999999997</c:v>
                </c:pt>
                <c:pt idx="1925">
                  <c:v>3.7</c:v>
                </c:pt>
                <c:pt idx="1926">
                  <c:v>3.7039999999999997</c:v>
                </c:pt>
                <c:pt idx="1927">
                  <c:v>3.7080000000000002</c:v>
                </c:pt>
                <c:pt idx="1928">
                  <c:v>3.7119999999999997</c:v>
                </c:pt>
                <c:pt idx="1929">
                  <c:v>3.7160000000000002</c:v>
                </c:pt>
                <c:pt idx="1930">
                  <c:v>3.7199999999999998</c:v>
                </c:pt>
                <c:pt idx="1931">
                  <c:v>3.7240000000000002</c:v>
                </c:pt>
                <c:pt idx="1932">
                  <c:v>3.7279999999999998</c:v>
                </c:pt>
                <c:pt idx="1933">
                  <c:v>3.7320000000000002</c:v>
                </c:pt>
                <c:pt idx="1934">
                  <c:v>3.7359999999999998</c:v>
                </c:pt>
                <c:pt idx="1935">
                  <c:v>3.74</c:v>
                </c:pt>
                <c:pt idx="1936">
                  <c:v>3.7439999999999998</c:v>
                </c:pt>
                <c:pt idx="1937">
                  <c:v>3.7480000000000002</c:v>
                </c:pt>
                <c:pt idx="1938">
                  <c:v>3.7519999999999998</c:v>
                </c:pt>
                <c:pt idx="1939">
                  <c:v>3.7560000000000002</c:v>
                </c:pt>
                <c:pt idx="1940">
                  <c:v>3.76</c:v>
                </c:pt>
                <c:pt idx="1941">
                  <c:v>3.7640000000000002</c:v>
                </c:pt>
                <c:pt idx="1942">
                  <c:v>3.7679999999999998</c:v>
                </c:pt>
                <c:pt idx="1943">
                  <c:v>3.7720000000000002</c:v>
                </c:pt>
                <c:pt idx="1944">
                  <c:v>3.7759999999999998</c:v>
                </c:pt>
                <c:pt idx="1945">
                  <c:v>3.7800000000000002</c:v>
                </c:pt>
                <c:pt idx="1946">
                  <c:v>3.7839999999999998</c:v>
                </c:pt>
                <c:pt idx="1947">
                  <c:v>3.7880000000000003</c:v>
                </c:pt>
                <c:pt idx="1948">
                  <c:v>3.7919999999999998</c:v>
                </c:pt>
                <c:pt idx="1949">
                  <c:v>3.7960000000000003</c:v>
                </c:pt>
                <c:pt idx="1950">
                  <c:v>3.8</c:v>
                </c:pt>
                <c:pt idx="1951">
                  <c:v>3.8040000000000003</c:v>
                </c:pt>
                <c:pt idx="1952">
                  <c:v>3.8079999999999998</c:v>
                </c:pt>
                <c:pt idx="1953">
                  <c:v>3.8120000000000003</c:v>
                </c:pt>
                <c:pt idx="1954">
                  <c:v>3.8159999999999998</c:v>
                </c:pt>
                <c:pt idx="1955">
                  <c:v>3.8200000000000003</c:v>
                </c:pt>
                <c:pt idx="1956">
                  <c:v>3.8239999999999998</c:v>
                </c:pt>
                <c:pt idx="1957">
                  <c:v>3.8280000000000003</c:v>
                </c:pt>
                <c:pt idx="1958">
                  <c:v>3.8319999999999999</c:v>
                </c:pt>
                <c:pt idx="1959">
                  <c:v>3.8360000000000003</c:v>
                </c:pt>
                <c:pt idx="1960">
                  <c:v>3.84</c:v>
                </c:pt>
                <c:pt idx="1961">
                  <c:v>3.8440000000000003</c:v>
                </c:pt>
                <c:pt idx="1962">
                  <c:v>3.8479999999999999</c:v>
                </c:pt>
                <c:pt idx="1963">
                  <c:v>3.8520000000000003</c:v>
                </c:pt>
                <c:pt idx="1964">
                  <c:v>3.8559999999999999</c:v>
                </c:pt>
                <c:pt idx="1965">
                  <c:v>3.8600000000000003</c:v>
                </c:pt>
                <c:pt idx="1966">
                  <c:v>3.8639999999999999</c:v>
                </c:pt>
                <c:pt idx="1967">
                  <c:v>3.8680000000000003</c:v>
                </c:pt>
                <c:pt idx="1968">
                  <c:v>3.8719999999999999</c:v>
                </c:pt>
                <c:pt idx="1969">
                  <c:v>3.8760000000000003</c:v>
                </c:pt>
                <c:pt idx="1970">
                  <c:v>3.88</c:v>
                </c:pt>
                <c:pt idx="1971">
                  <c:v>3.8840000000000003</c:v>
                </c:pt>
                <c:pt idx="1972">
                  <c:v>3.8879999999999999</c:v>
                </c:pt>
                <c:pt idx="1973">
                  <c:v>3.8920000000000003</c:v>
                </c:pt>
                <c:pt idx="1974">
                  <c:v>3.8959999999999999</c:v>
                </c:pt>
                <c:pt idx="1975">
                  <c:v>3.9000000000000004</c:v>
                </c:pt>
                <c:pt idx="1976">
                  <c:v>3.9039999999999999</c:v>
                </c:pt>
                <c:pt idx="1977">
                  <c:v>3.9080000000000004</c:v>
                </c:pt>
                <c:pt idx="1978">
                  <c:v>3.9119999999999999</c:v>
                </c:pt>
                <c:pt idx="1979">
                  <c:v>3.9160000000000004</c:v>
                </c:pt>
                <c:pt idx="1980">
                  <c:v>3.92</c:v>
                </c:pt>
                <c:pt idx="1981">
                  <c:v>3.9240000000000004</c:v>
                </c:pt>
                <c:pt idx="1982">
                  <c:v>3.9279999999999999</c:v>
                </c:pt>
                <c:pt idx="1983">
                  <c:v>3.9320000000000004</c:v>
                </c:pt>
                <c:pt idx="1984">
                  <c:v>3.9359999999999999</c:v>
                </c:pt>
                <c:pt idx="1985">
                  <c:v>3.9400000000000004</c:v>
                </c:pt>
                <c:pt idx="1986">
                  <c:v>3.944</c:v>
                </c:pt>
                <c:pt idx="1987">
                  <c:v>3.9480000000000004</c:v>
                </c:pt>
                <c:pt idx="1988">
                  <c:v>3.952</c:v>
                </c:pt>
                <c:pt idx="1989">
                  <c:v>3.9560000000000004</c:v>
                </c:pt>
                <c:pt idx="1990">
                  <c:v>3.96</c:v>
                </c:pt>
                <c:pt idx="1991">
                  <c:v>3.9640000000000004</c:v>
                </c:pt>
                <c:pt idx="1992">
                  <c:v>3.968</c:v>
                </c:pt>
                <c:pt idx="1993">
                  <c:v>3.9720000000000004</c:v>
                </c:pt>
                <c:pt idx="1994">
                  <c:v>3.976</c:v>
                </c:pt>
                <c:pt idx="1995">
                  <c:v>3.9800000000000004</c:v>
                </c:pt>
                <c:pt idx="1996">
                  <c:v>3.984</c:v>
                </c:pt>
                <c:pt idx="1997">
                  <c:v>3.9880000000000004</c:v>
                </c:pt>
                <c:pt idx="1998">
                  <c:v>3.992</c:v>
                </c:pt>
                <c:pt idx="1999">
                  <c:v>3.9960000000000004</c:v>
                </c:pt>
                <c:pt idx="2000">
                  <c:v>4</c:v>
                </c:pt>
              </c:numCache>
            </c:numRef>
          </c:cat>
          <c:val>
            <c:numRef>
              <c:f>'REGRESSÃO LINEAR MÚLTIPLA'!$AB$671:$AB$2671</c:f>
              <c:numCache>
                <c:formatCode>#,##0.000000000_ ;\-#,##0.000000000\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C8-4B6B-87C6-C4FA26981234}"/>
            </c:ext>
          </c:extLst>
        </c:ser>
        <c:ser>
          <c:idx val="2"/>
          <c:order val="1"/>
          <c:tx>
            <c:strRef>
              <c:f>'REGRESSÃO LINEAR MÚLTIPLA'!$AD$670</c:f>
              <c:strCache>
                <c:ptCount val="1"/>
                <c:pt idx="0">
                  <c:v>Região de rejeição da hipótese nula</c:v>
                </c:pt>
              </c:strCache>
            </c:strRef>
          </c:tx>
          <c:spPr>
            <a:solidFill>
              <a:sysClr val="windowText" lastClr="000000"/>
            </a:solidFill>
            <a:ln>
              <a:noFill/>
            </a:ln>
            <a:effectLst/>
          </c:spPr>
          <c:invertIfNegative val="0"/>
          <c:val>
            <c:numRef>
              <c:f>'REGRESSÃO LINEAR MÚLTIPLA'!$AD$671:$AD$2671</c:f>
              <c:numCache>
                <c:formatCode>#,##0.00_ ;\-#,##0.00\ </c:formatCode>
                <c:ptCount val="2001"/>
                <c:pt idx="0">
                  <c:v>1.3383022576488537E-4</c:v>
                </c:pt>
                <c:pt idx="1">
                  <c:v>1.3598764346857444E-4</c:v>
                </c:pt>
                <c:pt idx="2">
                  <c:v>1.3817762908630173E-4</c:v>
                </c:pt>
                <c:pt idx="3">
                  <c:v>1.4040063645821442E-4</c:v>
                </c:pt>
                <c:pt idx="4">
                  <c:v>1.4265712513176652E-4</c:v>
                </c:pt>
                <c:pt idx="5">
                  <c:v>1.4494756042389106E-4</c:v>
                </c:pt>
                <c:pt idx="6">
                  <c:v>1.4727241348370685E-4</c:v>
                </c:pt>
                <c:pt idx="7">
                  <c:v>1.4963216135576216E-4</c:v>
                </c:pt>
                <c:pt idx="8">
                  <c:v>1.5202728704381778E-4</c:v>
                </c:pt>
                <c:pt idx="9">
                  <c:v>1.544582795751724E-4</c:v>
                </c:pt>
                <c:pt idx="10">
                  <c:v>1.5692563406553226E-4</c:v>
                </c:pt>
                <c:pt idx="11">
                  <c:v>1.594298517844273E-4</c:v>
                </c:pt>
                <c:pt idx="12">
                  <c:v>1.6197144022117723E-4</c:v>
                </c:pt>
                <c:pt idx="13">
                  <c:v>1.6455091315140881E-4</c:v>
                </c:pt>
                <c:pt idx="14">
                  <c:v>1.671687907041271E-4</c:v>
                </c:pt>
                <c:pt idx="15">
                  <c:v>1.6982559942934359E-4</c:v>
                </c:pt>
                <c:pt idx="16">
                  <c:v>1.7252187236626288E-4</c:v>
                </c:pt>
                <c:pt idx="17">
                  <c:v>1.7525814911202982E-4</c:v>
                </c:pt>
                <c:pt idx="18">
                  <c:v>1.7803497589104022E-4</c:v>
                </c:pt>
                <c:pt idx="19">
                  <c:v>1.8085290562481758E-4</c:v>
                </c:pt>
                <c:pt idx="20">
                  <c:v>1.8371249800245711E-4</c:v>
                </c:pt>
                <c:pt idx="21">
                  <c:v>1.8661431955163842E-4</c:v>
                </c:pt>
                <c:pt idx="22">
                  <c:v>1.8955894371021315E-4</c:v>
                </c:pt>
                <c:pt idx="23">
                  <c:v>1.9254695089836367E-4</c:v>
                </c:pt>
                <c:pt idx="24">
                  <c:v>1.9557892859133955E-4</c:v>
                </c:pt>
                <c:pt idx="25">
                  <c:v>1.9865547139277272E-4</c:v>
                </c:pt>
                <c:pt idx="26">
                  <c:v>2.0177718110857127E-4</c:v>
                </c:pt>
                <c:pt idx="27">
                  <c:v>2.049446668213977E-4</c:v>
                </c:pt>
                <c:pt idx="28">
                  <c:v>2.0815854496572918E-4</c:v>
                </c:pt>
                <c:pt idx="29">
                  <c:v>2.1141943940350616E-4</c:v>
                </c:pt>
                <c:pt idx="30">
                  <c:v>2.1472798150036704E-4</c:v>
                </c:pt>
                <c:pt idx="31">
                  <c:v>2.1808481020247429E-4</c:v>
                </c:pt>
                <c:pt idx="32">
                  <c:v>2.2149057211393126E-4</c:v>
                </c:pt>
                <c:pt idx="33">
                  <c:v>2.2494592157479312E-4</c:v>
                </c:pt>
                <c:pt idx="34">
                  <c:v>2.2845152073967242E-4</c:v>
                </c:pt>
                <c:pt idx="35">
                  <c:v>2.3200803965694238E-4</c:v>
                </c:pt>
                <c:pt idx="36">
                  <c:v>2.3561615634853757E-4</c:v>
                </c:pt>
                <c:pt idx="37">
                  <c:v>2.3927655689035554E-4</c:v>
                </c:pt>
                <c:pt idx="38">
                  <c:v>2.4298993549326024E-4</c:v>
                </c:pt>
                <c:pt idx="39">
                  <c:v>2.4675699458468858E-4</c:v>
                </c:pt>
                <c:pt idx="40">
                  <c:v>2.5057844489086075E-4</c:v>
                </c:pt>
                <c:pt idx="41">
                  <c:v>2.5445500551959862E-4</c:v>
                </c:pt>
                <c:pt idx="42">
                  <c:v>2.5838740404374953E-4</c:v>
                </c:pt>
                <c:pt idx="43">
                  <c:v>2.6237637658522018E-4</c:v>
                </c:pt>
                <c:pt idx="44">
                  <c:v>2.6642266789962096E-4</c:v>
                </c:pt>
                <c:pt idx="45">
                  <c:v>2.70527031461521E-4</c:v>
                </c:pt>
                <c:pt idx="46">
                  <c:v>2.7469022955031567E-4</c:v>
                </c:pt>
                <c:pt idx="47">
                  <c:v>2.7891303333670801E-4</c:v>
                </c:pt>
                <c:pt idx="48">
                  <c:v>2.8319622296980597E-4</c:v>
                </c:pt>
                <c:pt idx="49">
                  <c:v>2.8754058766483344E-4</c:v>
                </c:pt>
                <c:pt idx="50">
                  <c:v>2.9194692579146027E-4</c:v>
                </c:pt>
                <c:pt idx="51">
                  <c:v>2.9641604496274932E-4</c:v>
                </c:pt>
                <c:pt idx="52">
                  <c:v>3.0094876212471999E-4</c:v>
                </c:pt>
                <c:pt idx="53">
                  <c:v>3.0554590364653618E-4</c:v>
                </c:pt>
                <c:pt idx="54">
                  <c:v>3.1020830541130824E-4</c:v>
                </c:pt>
                <c:pt idx="55">
                  <c:v>3.1493681290752188E-4</c:v>
                </c:pt>
                <c:pt idx="56">
                  <c:v>3.1973228132108387E-4</c:v>
                </c:pt>
                <c:pt idx="57">
                  <c:v>3.2459557562799227E-4</c:v>
                </c:pt>
                <c:pt idx="58">
                  <c:v>3.2952757068762962E-4</c:v>
                </c:pt>
                <c:pt idx="59">
                  <c:v>3.3452915133667732E-4</c:v>
                </c:pt>
                <c:pt idx="60">
                  <c:v>3.3960121248365478E-4</c:v>
                </c:pt>
                <c:pt idx="61">
                  <c:v>3.4474465920408354E-4</c:v>
                </c:pt>
                <c:pt idx="62">
                  <c:v>3.4996040683627421E-4</c:v>
                </c:pt>
                <c:pt idx="63">
                  <c:v>3.5524938107773336E-4</c:v>
                </c:pt>
                <c:pt idx="64">
                  <c:v>3.6061251808220806E-4</c:v>
                </c:pt>
                <c:pt idx="65">
                  <c:v>3.6605076455733496E-4</c:v>
                </c:pt>
                <c:pt idx="66">
                  <c:v>3.7156507786293677E-4</c:v>
                </c:pt>
                <c:pt idx="67">
                  <c:v>3.7715642610991967E-4</c:v>
                </c:pt>
                <c:pt idx="68">
                  <c:v>3.8282578825981722E-4</c:v>
                </c:pt>
                <c:pt idx="69">
                  <c:v>3.8857415422493793E-4</c:v>
                </c:pt>
                <c:pt idx="70">
                  <c:v>3.9440252496915693E-4</c:v>
                </c:pt>
                <c:pt idx="71">
                  <c:v>4.0031191260930891E-4</c:v>
                </c:pt>
                <c:pt idx="72">
                  <c:v>4.063033405172264E-4</c:v>
                </c:pt>
                <c:pt idx="73">
                  <c:v>4.1237784342237931E-4</c:v>
                </c:pt>
                <c:pt idx="74">
                  <c:v>4.1853646751515675E-4</c:v>
                </c:pt>
                <c:pt idx="75">
                  <c:v>4.2478027055075143E-4</c:v>
                </c:pt>
                <c:pt idx="76">
                  <c:v>4.3111032195367602E-4</c:v>
                </c:pt>
                <c:pt idx="77">
                  <c:v>4.3752770292289616E-4</c:v>
                </c:pt>
                <c:pt idx="78">
                  <c:v>4.4403350653757977E-4</c:v>
                </c:pt>
                <c:pt idx="79">
                  <c:v>4.5062883786346764E-4</c:v>
                </c:pt>
                <c:pt idx="80">
                  <c:v>4.5731481405985675E-4</c:v>
                </c:pt>
                <c:pt idx="81">
                  <c:v>4.6409256448720165E-4</c:v>
                </c:pt>
                <c:pt idx="82">
                  <c:v>4.7096323081532949E-4</c:v>
                </c:pt>
                <c:pt idx="83">
                  <c:v>4.7792796713226453E-4</c:v>
                </c:pt>
                <c:pt idx="84">
                  <c:v>4.8498794005367031E-4</c:v>
                </c:pt>
                <c:pt idx="85">
                  <c:v>4.9214432883289312E-4</c:v>
                </c:pt>
                <c:pt idx="86">
                  <c:v>4.9939832547162325E-4</c:v>
                </c:pt>
                <c:pt idx="87">
                  <c:v>5.0675113483115172E-4</c:v>
                </c:pt>
                <c:pt idx="88">
                  <c:v>5.1420397474424319E-4</c:v>
                </c:pt>
                <c:pt idx="89">
                  <c:v>5.2175807612759965E-4</c:v>
                </c:pt>
                <c:pt idx="90">
                  <c:v>5.2941468309493475E-4</c:v>
                </c:pt>
                <c:pt idx="91">
                  <c:v>5.3717505307064139E-4</c:v>
                </c:pt>
                <c:pt idx="92">
                  <c:v>5.4504045690405571E-4</c:v>
                </c:pt>
                <c:pt idx="93">
                  <c:v>5.530121789843179E-4</c:v>
                </c:pt>
                <c:pt idx="94">
                  <c:v>5.6109151735582138E-4</c:v>
                </c:pt>
                <c:pt idx="95">
                  <c:v>5.6927978383425261E-4</c:v>
                </c:pt>
                <c:pt idx="96">
                  <c:v>5.7757830412321839E-4</c:v>
                </c:pt>
                <c:pt idx="97">
                  <c:v>5.859884179314559E-4</c:v>
                </c:pt>
                <c:pt idx="98">
                  <c:v>5.9451147909062312E-4</c:v>
                </c:pt>
                <c:pt idx="99">
                  <c:v>6.0314885567366774E-4</c:v>
                </c:pt>
                <c:pt idx="100">
                  <c:v>6.119019301137719E-4</c:v>
                </c:pt>
                <c:pt idx="101">
                  <c:v>6.2077209932386967E-4</c:v>
                </c:pt>
                <c:pt idx="102">
                  <c:v>6.2976077481672959E-4</c:v>
                </c:pt>
                <c:pt idx="103">
                  <c:v>6.388693828256049E-4</c:v>
                </c:pt>
                <c:pt idx="104">
                  <c:v>6.4809936442544714E-4</c:v>
                </c:pt>
                <c:pt idx="105">
                  <c:v>6.5745217565467645E-4</c:v>
                </c:pt>
                <c:pt idx="106">
                  <c:v>6.6692928763750227E-4</c:v>
                </c:pt>
                <c:pt idx="107">
                  <c:v>6.7653218670680473E-4</c:v>
                </c:pt>
                <c:pt idx="108">
                  <c:v>6.862623745275524E-4</c:v>
                </c:pt>
                <c:pt idx="109">
                  <c:v>6.9612136822076872E-4</c:v>
                </c:pt>
                <c:pt idx="110">
                  <c:v>7.061107004880362E-4</c:v>
                </c:pt>
                <c:pt idx="111">
                  <c:v>7.1623191973653271E-4</c:v>
                </c:pt>
                <c:pt idx="112">
                  <c:v>7.2648659020460105E-4</c:v>
                </c:pt>
                <c:pt idx="113">
                  <c:v>7.3687629208784005E-4</c:v>
                </c:pt>
                <c:pt idx="114">
                  <c:v>7.4740262166571997E-4</c:v>
                </c:pt>
                <c:pt idx="115">
                  <c:v>7.580671914287103E-4</c:v>
                </c:pt>
                <c:pt idx="116">
                  <c:v>7.6887163020592257E-4</c:v>
                </c:pt>
                <c:pt idx="117">
                  <c:v>7.7981758329325466E-4</c:v>
                </c:pt>
                <c:pt idx="118">
                  <c:v>7.9090671258203761E-4</c:v>
                </c:pt>
                <c:pt idx="119">
                  <c:v>8.0214069668818296E-4</c:v>
                </c:pt>
                <c:pt idx="120">
                  <c:v>8.1352123108180841E-4</c:v>
                </c:pt>
                <c:pt idx="121">
                  <c:v>8.2505002821736E-4</c:v>
                </c:pt>
                <c:pt idx="122">
                  <c:v>8.3672881766420752E-4</c:v>
                </c:pt>
                <c:pt idx="123">
                  <c:v>8.4855934623771106E-4</c:v>
                </c:pt>
                <c:pt idx="124">
                  <c:v>8.605433781307579E-4</c:v>
                </c:pt>
                <c:pt idx="125">
                  <c:v>8.7268269504576015E-4</c:v>
                </c:pt>
                <c:pt idx="126">
                  <c:v>8.8497909632710562E-4</c:v>
                </c:pt>
                <c:pt idx="127">
                  <c:v>8.9743439909405621E-4</c:v>
                </c:pt>
                <c:pt idx="128">
                  <c:v>9.1005043837408945E-4</c:v>
                </c:pt>
                <c:pt idx="129">
                  <c:v>9.2282906723667468E-4</c:v>
                </c:pt>
                <c:pt idx="130">
                  <c:v>9.3577215692747977E-4</c:v>
                </c:pt>
                <c:pt idx="131">
                  <c:v>9.4888159700299299E-4</c:v>
                </c:pt>
                <c:pt idx="132">
                  <c:v>9.6215929546556432E-4</c:v>
                </c:pt>
                <c:pt idx="133">
                  <c:v>9.7560717889885414E-4</c:v>
                </c:pt>
                <c:pt idx="134">
                  <c:v>9.8922719260367592E-4</c:v>
                </c:pt>
                <c:pt idx="135">
                  <c:v>1.0030213007342376E-3</c:v>
                </c:pt>
                <c:pt idx="136">
                  <c:v>1.0169914864347645E-3</c:v>
                </c:pt>
                <c:pt idx="137">
                  <c:v>1.0311397519764927E-3</c:v>
                </c:pt>
                <c:pt idx="138">
                  <c:v>1.0454681188950459E-3</c:v>
                </c:pt>
                <c:pt idx="139">
                  <c:v>1.0599786281281522E-3</c:v>
                </c:pt>
                <c:pt idx="140">
                  <c:v>1.0746733401537356E-3</c:v>
                </c:pt>
                <c:pt idx="141">
                  <c:v>1.089554335128328E-3</c:v>
                </c:pt>
                <c:pt idx="142">
                  <c:v>1.1046237130258381E-3</c:v>
                </c:pt>
                <c:pt idx="143">
                  <c:v>1.1198835937766252E-3</c:v>
                </c:pt>
                <c:pt idx="144">
                  <c:v>1.1353361174069121E-3</c:v>
                </c:pt>
                <c:pt idx="145">
                  <c:v>1.1509834441784845E-3</c:v>
                </c:pt>
                <c:pt idx="146">
                  <c:v>1.1668277547287062E-3</c:v>
                </c:pt>
                <c:pt idx="147">
                  <c:v>1.1828712502108178E-3</c:v>
                </c:pt>
                <c:pt idx="148">
                  <c:v>1.1991161524345093E-3</c:v>
                </c:pt>
                <c:pt idx="149">
                  <c:v>1.2155647040067755E-3</c:v>
                </c:pt>
                <c:pt idx="150">
                  <c:v>1.2322191684730199E-3</c:v>
                </c:pt>
                <c:pt idx="151">
                  <c:v>1.2490818304584136E-3</c:v>
                </c:pt>
                <c:pt idx="152">
                  <c:v>1.2661549958094972E-3</c:v>
                </c:pt>
                <c:pt idx="153">
                  <c:v>1.2834409917360089E-3</c:v>
                </c:pt>
                <c:pt idx="154">
                  <c:v>1.3009421669529307E-3</c:v>
                </c:pt>
                <c:pt idx="155">
                  <c:v>1.3186608918227423E-3</c:v>
                </c:pt>
                <c:pt idx="156">
                  <c:v>1.3365995584978788E-3</c:v>
                </c:pt>
                <c:pt idx="157">
                  <c:v>1.3547605810633695E-3</c:v>
                </c:pt>
                <c:pt idx="158">
                  <c:v>1.3731463956796505E-3</c:v>
                </c:pt>
                <c:pt idx="159">
                  <c:v>1.3917594607255424E-3</c:v>
                </c:pt>
                <c:pt idx="160">
                  <c:v>1.4106022569413848E-3</c:v>
                </c:pt>
                <c:pt idx="161">
                  <c:v>1.4296772875723026E-3</c:v>
                </c:pt>
                <c:pt idx="162">
                  <c:v>1.4489870785116081E-3</c:v>
                </c:pt>
                <c:pt idx="163">
                  <c:v>1.4685341784443158E-3</c:v>
                </c:pt>
                <c:pt idx="164">
                  <c:v>1.4883211589907608E-3</c:v>
                </c:pt>
                <c:pt idx="165">
                  <c:v>1.5083506148503073E-3</c:v>
                </c:pt>
                <c:pt idx="166">
                  <c:v>1.528625163945144E-3</c:v>
                </c:pt>
                <c:pt idx="167">
                  <c:v>1.5491474475641319E-3</c:v>
                </c:pt>
                <c:pt idx="168">
                  <c:v>1.5699201305067205E-3</c:v>
                </c:pt>
                <c:pt idx="169">
                  <c:v>1.5909459012268885E-3</c:v>
                </c:pt>
                <c:pt idx="170">
                  <c:v>1.6122274719771244E-3</c:v>
                </c:pt>
                <c:pt idx="171">
                  <c:v>1.6337675789524107E-3</c:v>
                </c:pt>
                <c:pt idx="172">
                  <c:v>1.6555689824342061E-3</c:v>
                </c:pt>
                <c:pt idx="173">
                  <c:v>1.6776344669344294E-3</c:v>
                </c:pt>
                <c:pt idx="174">
                  <c:v>1.6999668413393869E-3</c:v>
                </c:pt>
                <c:pt idx="175">
                  <c:v>1.7225689390536812E-3</c:v>
                </c:pt>
                <c:pt idx="176">
                  <c:v>1.7454436181440487E-3</c:v>
                </c:pt>
                <c:pt idx="177">
                  <c:v>1.7685937614831393E-3</c:v>
                </c:pt>
                <c:pt idx="178">
                  <c:v>1.7920222768931717E-3</c:v>
                </c:pt>
                <c:pt idx="179">
                  <c:v>1.8157320972895475E-3</c:v>
                </c:pt>
                <c:pt idx="180">
                  <c:v>1.8397261808242775E-3</c:v>
                </c:pt>
                <c:pt idx="181">
                  <c:v>1.8640075110293508E-3</c:v>
                </c:pt>
                <c:pt idx="182">
                  <c:v>1.8885790969598703E-3</c:v>
                </c:pt>
                <c:pt idx="183">
                  <c:v>1.9134439733371103E-3</c:v>
                </c:pt>
                <c:pt idx="184">
                  <c:v>1.9386052006913146E-3</c:v>
                </c:pt>
                <c:pt idx="185">
                  <c:v>1.9640658655043761E-3</c:v>
                </c:pt>
                <c:pt idx="186">
                  <c:v>1.9898290803522173E-3</c:v>
                </c:pt>
                <c:pt idx="187">
                  <c:v>2.0158979840470305E-3</c:v>
                </c:pt>
                <c:pt idx="188">
                  <c:v>2.0422757417791907E-3</c:v>
                </c:pt>
                <c:pt idx="189">
                  <c:v>2.0689655452589767E-3</c:v>
                </c:pt>
                <c:pt idx="190">
                  <c:v>2.0959706128579419E-3</c:v>
                </c:pt>
                <c:pt idx="191">
                  <c:v>2.1232941897500681E-3</c:v>
                </c:pt>
                <c:pt idx="192">
                  <c:v>2.1509395480525033E-3</c:v>
                </c:pt>
                <c:pt idx="193">
                  <c:v>2.1789099869660876E-3</c:v>
                </c:pt>
                <c:pt idx="194">
                  <c:v>2.2072088329153942E-3</c:v>
                </c:pt>
                <c:pt idx="195">
                  <c:v>2.2358394396885424E-3</c:v>
                </c:pt>
                <c:pt idx="196">
                  <c:v>2.264805188576479E-3</c:v>
                </c:pt>
                <c:pt idx="197">
                  <c:v>2.2941094885119994E-3</c:v>
                </c:pt>
                <c:pt idx="198">
                  <c:v>2.3237557762082004E-3</c:v>
                </c:pt>
                <c:pt idx="199">
                  <c:v>2.3537475162966311E-3</c:v>
                </c:pt>
                <c:pt idx="200">
                  <c:v>2.3840882014648404E-3</c:v>
                </c:pt>
                <c:pt idx="201">
                  <c:v>2.4147813525935867E-3</c:v>
                </c:pt>
                <c:pt idx="202">
                  <c:v>2.4458305188934013E-3</c:v>
                </c:pt>
                <c:pt idx="203">
                  <c:v>2.4772392780407684E-3</c:v>
                </c:pt>
                <c:pt idx="204">
                  <c:v>2.5090112363136451E-3</c:v>
                </c:pt>
                <c:pt idx="205">
                  <c:v>2.5411500287265262E-3</c:v>
                </c:pt>
                <c:pt idx="206">
                  <c:v>2.5736593191648164E-3</c:v>
                </c:pt>
                <c:pt idx="207">
                  <c:v>2.6065428005187358E-3</c:v>
                </c:pt>
                <c:pt idx="208">
                  <c:v>2.6398041948164515E-3</c:v>
                </c:pt>
                <c:pt idx="209">
                  <c:v>2.6734472533567113E-3</c:v>
                </c:pt>
                <c:pt idx="210">
                  <c:v>2.7074757568406999E-3</c:v>
                </c:pt>
                <c:pt idx="211">
                  <c:v>2.7418935155032842E-3</c:v>
                </c:pt>
                <c:pt idx="212">
                  <c:v>2.7767043692435104E-3</c:v>
                </c:pt>
                <c:pt idx="213">
                  <c:v>2.8119121877543908E-3</c:v>
                </c:pt>
                <c:pt idx="214">
                  <c:v>2.8475208706519421E-3</c:v>
                </c:pt>
                <c:pt idx="215">
                  <c:v>2.8835343476034392E-3</c:v>
                </c:pt>
                <c:pt idx="216">
                  <c:v>2.9199565784548891E-3</c:v>
                </c:pt>
                <c:pt idx="217">
                  <c:v>2.9567915533576855E-3</c:v>
                </c:pt>
                <c:pt idx="218">
                  <c:v>2.9940432928944037E-3</c:v>
                </c:pt>
                <c:pt idx="219">
                  <c:v>3.0317158482037758E-3</c:v>
                </c:pt>
                <c:pt idx="220">
                  <c:v>3.0698133011047403E-3</c:v>
                </c:pt>
                <c:pt idx="221">
                  <c:v>3.108339764219602E-3</c:v>
                </c:pt>
                <c:pt idx="222">
                  <c:v>3.1472993810962671E-3</c:v>
                </c:pt>
                <c:pt idx="223">
                  <c:v>3.1866963263295065E-3</c:v>
                </c:pt>
                <c:pt idx="224">
                  <c:v>3.2265348056812601E-3</c:v>
                </c:pt>
                <c:pt idx="225">
                  <c:v>3.2668190561999182E-3</c:v>
                </c:pt>
                <c:pt idx="226">
                  <c:v>3.3075533463386006E-3</c:v>
                </c:pt>
                <c:pt idx="227">
                  <c:v>3.3487419760723602E-3</c:v>
                </c:pt>
                <c:pt idx="228">
                  <c:v>3.3903892770143253E-3</c:v>
                </c:pt>
                <c:pt idx="229">
                  <c:v>3.432499612530756E-3</c:v>
                </c:pt>
                <c:pt idx="230">
                  <c:v>3.4750773778549375E-3</c:v>
                </c:pt>
                <c:pt idx="231">
                  <c:v>3.5181270001999657E-3</c:v>
                </c:pt>
                <c:pt idx="232">
                  <c:v>3.5616529388703346E-3</c:v>
                </c:pt>
                <c:pt idx="233">
                  <c:v>3.6056596853723268E-3</c:v>
                </c:pt>
                <c:pt idx="234">
                  <c:v>3.6501517635231869E-3</c:v>
                </c:pt>
                <c:pt idx="235">
                  <c:v>3.6951337295590349E-3</c:v>
                </c:pt>
                <c:pt idx="236">
                  <c:v>3.7406101722415024E-3</c:v>
                </c:pt>
                <c:pt idx="237">
                  <c:v>3.7865857129630769E-3</c:v>
                </c:pt>
                <c:pt idx="238">
                  <c:v>3.8330650058511109E-3</c:v>
                </c:pt>
                <c:pt idx="239">
                  <c:v>3.880052737870465E-3</c:v>
                </c:pt>
                <c:pt idx="240">
                  <c:v>3.9275536289247789E-3</c:v>
                </c:pt>
                <c:pt idx="241">
                  <c:v>3.9755724319563406E-3</c:v>
                </c:pt>
                <c:pt idx="242">
                  <c:v>4.0241139330445116E-3</c:v>
                </c:pt>
                <c:pt idx="243">
                  <c:v>4.0731829515026673E-3</c:v>
                </c:pt>
                <c:pt idx="244">
                  <c:v>4.122784339973702E-3</c:v>
                </c:pt>
                <c:pt idx="245">
                  <c:v>4.1729229845239623E-3</c:v>
                </c:pt>
                <c:pt idx="246">
                  <c:v>4.2236038047356534E-3</c:v>
                </c:pt>
                <c:pt idx="247">
                  <c:v>4.2748317537976898E-3</c:v>
                </c:pt>
                <c:pt idx="248">
                  <c:v>4.3266118185949169E-3</c:v>
                </c:pt>
                <c:pt idx="249">
                  <c:v>4.3789490197957293E-3</c:v>
                </c:pt>
                <c:pt idx="250">
                  <c:v>4.4318484119380075E-3</c:v>
                </c:pt>
                <c:pt idx="251">
                  <c:v>4.4853150835133934E-3</c:v>
                </c:pt>
                <c:pt idx="252">
                  <c:v>4.5393541570498278E-3</c:v>
                </c:pt>
                <c:pt idx="253">
                  <c:v>4.5939707891923722E-3</c:v>
                </c:pt>
                <c:pt idx="254">
                  <c:v>4.6491701707822254E-3</c:v>
                </c:pt>
                <c:pt idx="255">
                  <c:v>4.7049575269339792E-3</c:v>
                </c:pt>
                <c:pt idx="256">
                  <c:v>4.7613381171110044E-3</c:v>
                </c:pt>
                <c:pt idx="257">
                  <c:v>4.8183172351990121E-3</c:v>
                </c:pt>
                <c:pt idx="258">
                  <c:v>4.8759002095777031E-3</c:v>
                </c:pt>
                <c:pt idx="259">
                  <c:v>4.9340924031905011E-3</c:v>
                </c:pt>
                <c:pt idx="260">
                  <c:v>4.9928992136123763E-3</c:v>
                </c:pt>
                <c:pt idx="261">
                  <c:v>5.0523260731156153E-3</c:v>
                </c:pt>
                <c:pt idx="262">
                  <c:v>5.1123784487336638E-3</c:v>
                </c:pt>
                <c:pt idx="263">
                  <c:v>5.1730618423228882E-3</c:v>
                </c:pt>
                <c:pt idx="264">
                  <c:v>5.2343817906222714E-3</c:v>
                </c:pt>
                <c:pt idx="265">
                  <c:v>5.2963438653110201E-3</c:v>
                </c:pt>
                <c:pt idx="266">
                  <c:v>5.3589536730640434E-3</c:v>
                </c:pt>
                <c:pt idx="267">
                  <c:v>5.422216855605279E-3</c:v>
                </c:pt>
                <c:pt idx="268">
                  <c:v>5.4861390897588055E-3</c:v>
                </c:pt>
                <c:pt idx="269">
                  <c:v>5.5507260874977527E-3</c:v>
                </c:pt>
                <c:pt idx="270">
                  <c:v>5.615983595990969E-3</c:v>
                </c:pt>
                <c:pt idx="271">
                  <c:v>5.6819173976473767E-3</c:v>
                </c:pt>
                <c:pt idx="272">
                  <c:v>5.7485333101580478E-3</c:v>
                </c:pt>
                <c:pt idx="273">
                  <c:v>5.8158371865359194E-3</c:v>
                </c:pt>
                <c:pt idx="274">
                  <c:v>5.883834915153101E-3</c:v>
                </c:pt>
                <c:pt idx="275">
                  <c:v>5.9525324197758538E-3</c:v>
                </c:pt>
                <c:pt idx="276">
                  <c:v>6.0219356595970453E-3</c:v>
                </c:pt>
                <c:pt idx="277">
                  <c:v>6.0920506292661764E-3</c:v>
                </c:pt>
                <c:pt idx="278">
                  <c:v>6.1628833589169102E-3</c:v>
                </c:pt>
                <c:pt idx="279">
                  <c:v>6.2344399141920411E-3</c:v>
                </c:pt>
                <c:pt idx="280">
                  <c:v>6.3067263962659275E-3</c:v>
                </c:pt>
                <c:pt idx="281">
                  <c:v>6.3797489418642855E-3</c:v>
                </c:pt>
                <c:pt idx="282">
                  <c:v>6.4535137232814037E-3</c:v>
                </c:pt>
                <c:pt idx="283">
                  <c:v>6.5280269483946468E-3</c:v>
                </c:pt>
                <c:pt idx="284">
                  <c:v>6.603294860676282E-3</c:v>
                </c:pt>
                <c:pt idx="285">
                  <c:v>6.6793237392026202E-3</c:v>
                </c:pt>
                <c:pt idx="286">
                  <c:v>6.7561198986603012E-3</c:v>
                </c:pt>
                <c:pt idx="287">
                  <c:v>6.8336896893498806E-3</c:v>
                </c:pt>
                <c:pt idx="288">
                  <c:v>6.9120394971865584E-3</c:v>
                </c:pt>
                <c:pt idx="289">
                  <c:v>6.9911757436980134E-3</c:v>
                </c:pt>
                <c:pt idx="290">
                  <c:v>7.0711048860194487E-3</c:v>
                </c:pt>
                <c:pt idx="291">
                  <c:v>7.1518334168855441E-3</c:v>
                </c:pt>
                <c:pt idx="292">
                  <c:v>7.2333678646196876E-3</c:v>
                </c:pt>
                <c:pt idx="293">
                  <c:v>7.3157147931199405E-3</c:v>
                </c:pt>
                <c:pt idx="294">
                  <c:v>7.3988808018422966E-3</c:v>
                </c:pt>
                <c:pt idx="295">
                  <c:v>7.4828725257805526E-3</c:v>
                </c:pt>
                <c:pt idx="296">
                  <c:v>7.5676966354434258E-3</c:v>
                </c:pt>
                <c:pt idx="297">
                  <c:v>7.6533598368282241E-3</c:v>
                </c:pt>
                <c:pt idx="298">
                  <c:v>7.739868871391698E-3</c:v>
                </c:pt>
                <c:pt idx="299">
                  <c:v>7.8272305160173687E-3</c:v>
                </c:pt>
                <c:pt idx="300">
                  <c:v>7.9154515829799686E-3</c:v>
                </c:pt>
                <c:pt idx="301">
                  <c:v>8.0045389199063163E-3</c:v>
                </c:pt>
                <c:pt idx="302">
                  <c:v>8.094499409733228E-3</c:v>
                </c:pt>
                <c:pt idx="303">
                  <c:v>8.1853399706617643E-3</c:v>
                </c:pt>
                <c:pt idx="304">
                  <c:v>8.2770675561084951E-3</c:v>
                </c:pt>
                <c:pt idx="305">
                  <c:v>8.3696891546530226E-3</c:v>
                </c:pt>
                <c:pt idx="306">
                  <c:v>8.4632117899824232E-3</c:v>
                </c:pt>
                <c:pt idx="307">
                  <c:v>8.5576425208319339E-3</c:v>
                </c:pt>
                <c:pt idx="308">
                  <c:v>8.6529884409224447E-3</c:v>
                </c:pt>
                <c:pt idx="309">
                  <c:v>8.7492566788941965E-3</c:v>
                </c:pt>
                <c:pt idx="310">
                  <c:v>8.8464543982372315E-3</c:v>
                </c:pt>
                <c:pt idx="311">
                  <c:v>8.94458879721792E-3</c:v>
                </c:pt>
                <c:pt idx="312">
                  <c:v>9.0436671088022641E-3</c:v>
                </c:pt>
                <c:pt idx="313">
                  <c:v>9.1436966005751536E-3</c:v>
                </c:pt>
                <c:pt idx="314">
                  <c:v>9.2446845746563342E-3</c:v>
                </c:pt>
                <c:pt idx="315">
                  <c:v>9.3466383676122835E-3</c:v>
                </c:pt>
                <c:pt idx="316">
                  <c:v>9.4495653503647269E-3</c:v>
                </c:pt>
                <c:pt idx="317">
                  <c:v>9.5534729280950109E-3</c:v>
                </c:pt>
                <c:pt idx="318">
                  <c:v>9.6583685401450091E-3</c:v>
                </c:pt>
                <c:pt idx="319">
                  <c:v>9.7642596599138518E-3</c:v>
                </c:pt>
                <c:pt idx="320">
                  <c:v>9.8711537947511439E-3</c:v>
                </c:pt>
                <c:pt idx="321">
                  <c:v>9.9790584858458903E-3</c:v>
                </c:pt>
                <c:pt idx="322">
                  <c:v>1.008798130811189E-2</c:v>
                </c:pt>
                <c:pt idx="323">
                  <c:v>1.0197929870068748E-2</c:v>
                </c:pt>
                <c:pt idx="324">
                  <c:v>1.0308911813719294E-2</c:v>
                </c:pt>
                <c:pt idx="325">
                  <c:v>1.0420934814422592E-2</c:v>
                </c:pt>
                <c:pt idx="326">
                  <c:v>1.0534006580763219E-2</c:v>
                </c:pt>
                <c:pt idx="327">
                  <c:v>1.064813485441613E-2</c:v>
                </c:pt>
                <c:pt idx="328">
                  <c:v>1.0763327410007753E-2</c:v>
                </c:pt>
                <c:pt idx="329">
                  <c:v>1.0879592054972511E-2</c:v>
                </c:pt>
                <c:pt idx="330">
                  <c:v>1.0996936629405587E-2</c:v>
                </c:pt>
                <c:pt idx="331">
                  <c:v>1.1115369005911058E-2</c:v>
                </c:pt>
                <c:pt idx="332">
                  <c:v>1.1234897089446165E-2</c:v>
                </c:pt>
                <c:pt idx="333">
                  <c:v>1.1355528817160915E-2</c:v>
                </c:pt>
                <c:pt idx="334">
                  <c:v>1.1477272158233767E-2</c:v>
                </c:pt>
                <c:pt idx="335">
                  <c:v>1.1600135113702561E-2</c:v>
                </c:pt>
                <c:pt idx="336">
                  <c:v>1.1724125716291499E-2</c:v>
                </c:pt>
                <c:pt idx="337">
                  <c:v>1.1849252030233286E-2</c:v>
                </c:pt>
                <c:pt idx="338">
                  <c:v>1.197552215108728E-2</c:v>
                </c:pt>
                <c:pt idx="339">
                  <c:v>1.2102944205552734E-2</c:v>
                </c:pt>
                <c:pt idx="340">
                  <c:v>1.2231526351277987E-2</c:v>
                </c:pt>
                <c:pt idx="341">
                  <c:v>1.2361276776664673E-2</c:v>
                </c:pt>
                <c:pt idx="342">
                  <c:v>1.2492203700667864E-2</c:v>
                </c:pt>
                <c:pt idx="343">
                  <c:v>1.2624315372591137E-2</c:v>
                </c:pt>
                <c:pt idx="344">
                  <c:v>1.2757620071877524E-2</c:v>
                </c:pt>
                <c:pt idx="345">
                  <c:v>1.2892126107895304E-2</c:v>
                </c:pt>
                <c:pt idx="346">
                  <c:v>1.3027841819719681E-2</c:v>
                </c:pt>
                <c:pt idx="347">
                  <c:v>1.3164775575909208E-2</c:v>
                </c:pt>
                <c:pt idx="348">
                  <c:v>1.3302935774278032E-2</c:v>
                </c:pt>
                <c:pt idx="349">
                  <c:v>1.3442330841662849E-2</c:v>
                </c:pt>
                <c:pt idx="350">
                  <c:v>1.3582969233685634E-2</c:v>
                </c:pt>
                <c:pt idx="351">
                  <c:v>1.3724859434510971E-2</c:v>
                </c:pt>
                <c:pt idx="352">
                  <c:v>1.3868009956599181E-2</c:v>
                </c:pt>
                <c:pt idx="353">
                  <c:v>1.4012429340453998E-2</c:v>
                </c:pt>
                <c:pt idx="354">
                  <c:v>1.4158126154365801E-2</c:v>
                </c:pt>
                <c:pt idx="355">
                  <c:v>1.430510899414969E-2</c:v>
                </c:pt>
                <c:pt idx="356">
                  <c:v>1.4453386482878713E-2</c:v>
                </c:pt>
                <c:pt idx="357">
                  <c:v>1.4602967270612131E-2</c:v>
                </c:pt>
                <c:pt idx="358">
                  <c:v>1.4753860034118634E-2</c:v>
                </c:pt>
                <c:pt idx="359">
                  <c:v>1.4906073476594639E-2</c:v>
                </c:pt>
                <c:pt idx="360">
                  <c:v>1.5059616327377449E-2</c:v>
                </c:pt>
                <c:pt idx="361">
                  <c:v>1.5214497341653437E-2</c:v>
                </c:pt>
                <c:pt idx="362">
                  <c:v>1.5370725300161052E-2</c:v>
                </c:pt>
                <c:pt idx="363">
                  <c:v>1.5528309008888823E-2</c:v>
                </c:pt>
                <c:pt idx="364">
                  <c:v>1.5687257298768114E-2</c:v>
                </c:pt>
                <c:pt idx="365">
                  <c:v>1.5847579025360818E-2</c:v>
                </c:pt>
                <c:pt idx="366">
                  <c:v>1.6009283068541796E-2</c:v>
                </c:pt>
                <c:pt idx="367">
                  <c:v>1.6172378332176187E-2</c:v>
                </c:pt>
                <c:pt idx="368">
                  <c:v>1.6336873743791409E-2</c:v>
                </c:pt>
                <c:pt idx="369">
                  <c:v>1.6502778254243983E-2</c:v>
                </c:pt>
                <c:pt idx="370">
                  <c:v>1.6670100837381057E-2</c:v>
                </c:pt>
                <c:pt idx="371">
                  <c:v>1.6838850489696671E-2</c:v>
                </c:pt>
                <c:pt idx="372">
                  <c:v>1.700903622998266E-2</c:v>
                </c:pt>
                <c:pt idx="373">
                  <c:v>1.7180667098974263E-2</c:v>
                </c:pt>
                <c:pt idx="374">
                  <c:v>1.7353752158990397E-2</c:v>
                </c:pt>
                <c:pt idx="375">
                  <c:v>1.752830049356854E-2</c:v>
                </c:pt>
                <c:pt idx="376">
                  <c:v>1.7704321207094212E-2</c:v>
                </c:pt>
                <c:pt idx="377">
                  <c:v>1.7881823424425094E-2</c:v>
                </c:pt>
                <c:pt idx="378">
                  <c:v>1.8060816290509693E-2</c:v>
                </c:pt>
                <c:pt idx="379">
                  <c:v>1.824130897000055E-2</c:v>
                </c:pt>
                <c:pt idx="380">
                  <c:v>1.8423310646862048E-2</c:v>
                </c:pt>
                <c:pt idx="381">
                  <c:v>1.8606830523972679E-2</c:v>
                </c:pt>
                <c:pt idx="382">
                  <c:v>1.8791877822721837E-2</c:v>
                </c:pt>
                <c:pt idx="383">
                  <c:v>1.897846178260116E-2</c:v>
                </c:pt>
                <c:pt idx="384">
                  <c:v>1.9166591660790256E-2</c:v>
                </c:pt>
                <c:pt idx="385">
                  <c:v>1.9356276731736961E-2</c:v>
                </c:pt>
                <c:pt idx="386">
                  <c:v>1.9547526286731998E-2</c:v>
                </c:pt>
                <c:pt idx="387">
                  <c:v>1.9740349633478135E-2</c:v>
                </c:pt>
                <c:pt idx="388">
                  <c:v>1.993475609565365E-2</c:v>
                </c:pt>
                <c:pt idx="389">
                  <c:v>2.0130755012470348E-2</c:v>
                </c:pt>
                <c:pt idx="390">
                  <c:v>2.0328355738225837E-2</c:v>
                </c:pt>
                <c:pt idx="391">
                  <c:v>2.0527567641850292E-2</c:v>
                </c:pt>
                <c:pt idx="392">
                  <c:v>2.0728400106447484E-2</c:v>
                </c:pt>
                <c:pt idx="393">
                  <c:v>2.0930862528830304E-2</c:v>
                </c:pt>
                <c:pt idx="394">
                  <c:v>2.1134964319050476E-2</c:v>
                </c:pt>
                <c:pt idx="395">
                  <c:v>2.1340714899922782E-2</c:v>
                </c:pt>
                <c:pt idx="396">
                  <c:v>2.1548123706543448E-2</c:v>
                </c:pt>
                <c:pt idx="397">
                  <c:v>2.1757200185802975E-2</c:v>
                </c:pt>
                <c:pt idx="398">
                  <c:v>2.1967953795893221E-2</c:v>
                </c:pt>
                <c:pt idx="399">
                  <c:v>2.2180394005808821E-2</c:v>
                </c:pt>
                <c:pt idx="400">
                  <c:v>2.2394530294842899E-2</c:v>
                </c:pt>
                <c:pt idx="401">
                  <c:v>2.2610372152077028E-2</c:v>
                </c:pt>
                <c:pt idx="402">
                  <c:v>2.2827929075865526E-2</c:v>
                </c:pt>
                <c:pt idx="403">
                  <c:v>2.3047210573314027E-2</c:v>
                </c:pt>
                <c:pt idx="404">
                  <c:v>2.3268226159752301E-2</c:v>
                </c:pt>
                <c:pt idx="405">
                  <c:v>2.3490985358201363E-2</c:v>
                </c:pt>
                <c:pt idx="406">
                  <c:v>2.3715497698834857E-2</c:v>
                </c:pt>
                <c:pt idx="407">
                  <c:v>2.3941772718434669E-2</c:v>
                </c:pt>
                <c:pt idx="408">
                  <c:v>2.4169819959840865E-2</c:v>
                </c:pt>
                <c:pt idx="409">
                  <c:v>2.4399648971395776E-2</c:v>
                </c:pt>
                <c:pt idx="410">
                  <c:v>2.4631269306382507E-2</c:v>
                </c:pt>
                <c:pt idx="411">
                  <c:v>2.4864690522457555E-2</c:v>
                </c:pt>
                <c:pt idx="412">
                  <c:v>2.5099922181077771E-2</c:v>
                </c:pt>
                <c:pt idx="413">
                  <c:v>2.53369738469215E-2</c:v>
                </c:pt>
                <c:pt idx="414">
                  <c:v>2.5575855087304117E-2</c:v>
                </c:pt>
                <c:pt idx="415">
                  <c:v>2.581657547158769E-2</c:v>
                </c:pt>
                <c:pt idx="416">
                  <c:v>2.6059144570584954E-2</c:v>
                </c:pt>
                <c:pt idx="417">
                  <c:v>2.6303571955957613E-2</c:v>
                </c:pt>
                <c:pt idx="418">
                  <c:v>2.6549867199608775E-2</c:v>
                </c:pt>
                <c:pt idx="419">
                  <c:v>2.6798039873069942E-2</c:v>
                </c:pt>
                <c:pt idx="420">
                  <c:v>2.7048099546881761E-2</c:v>
                </c:pt>
                <c:pt idx="421">
                  <c:v>2.730005578996984E-2</c:v>
                </c:pt>
                <c:pt idx="422">
                  <c:v>2.7553918169013935E-2</c:v>
                </c:pt>
                <c:pt idx="423">
                  <c:v>2.7809696247812415E-2</c:v>
                </c:pt>
                <c:pt idx="424">
                  <c:v>2.8067399586640077E-2</c:v>
                </c:pt>
                <c:pt idx="425">
                  <c:v>2.8327037741601186E-2</c:v>
                </c:pt>
                <c:pt idx="426">
                  <c:v>2.8588620263976003E-2</c:v>
                </c:pt>
                <c:pt idx="427">
                  <c:v>2.8852156699562519E-2</c:v>
                </c:pt>
                <c:pt idx="428">
                  <c:v>2.9117656588011548E-2</c:v>
                </c:pt>
                <c:pt idx="429">
                  <c:v>2.9385129462157305E-2</c:v>
                </c:pt>
                <c:pt idx="430">
                  <c:v>2.965458484734125E-2</c:v>
                </c:pt>
                <c:pt idx="431">
                  <c:v>2.9926032260731296E-2</c:v>
                </c:pt>
                <c:pt idx="432">
                  <c:v>3.0199481210634573E-2</c:v>
                </c:pt>
                <c:pt idx="433">
                  <c:v>3.0474941195805429E-2</c:v>
                </c:pt>
                <c:pt idx="434">
                  <c:v>3.0752421704747027E-2</c:v>
                </c:pt>
                <c:pt idx="435">
                  <c:v>3.103193221500827E-2</c:v>
                </c:pt>
                <c:pt idx="436">
                  <c:v>3.1313482192474262E-2</c:v>
                </c:pt>
                <c:pt idx="437">
                  <c:v>3.1597081090652235E-2</c:v>
                </c:pt>
                <c:pt idx="438">
                  <c:v>3.1882738349951027E-2</c:v>
                </c:pt>
                <c:pt idx="439">
                  <c:v>3.2170463396955971E-2</c:v>
                </c:pt>
                <c:pt idx="440">
                  <c:v>3.2460265643697445E-2</c:v>
                </c:pt>
                <c:pt idx="441">
                  <c:v>3.2752154486914951E-2</c:v>
                </c:pt>
                <c:pt idx="442">
                  <c:v>3.3046139307314801E-2</c:v>
                </c:pt>
                <c:pt idx="443">
                  <c:v>3.3342229468823328E-2</c:v>
                </c:pt>
                <c:pt idx="444">
                  <c:v>3.3640434317833839E-2</c:v>
                </c:pt>
                <c:pt idx="445">
                  <c:v>3.3940763182449214E-2</c:v>
                </c:pt>
                <c:pt idx="446">
                  <c:v>3.4243225371718061E-2</c:v>
                </c:pt>
                <c:pt idx="447">
                  <c:v>3.4547830174866838E-2</c:v>
                </c:pt>
                <c:pt idx="448">
                  <c:v>3.4854586860525415E-2</c:v>
                </c:pt>
                <c:pt idx="449">
                  <c:v>3.5163504675948587E-2</c:v>
                </c:pt>
                <c:pt idx="450">
                  <c:v>3.5474592846231424E-2</c:v>
                </c:pt>
                <c:pt idx="451">
                  <c:v>3.5787860573520222E-2</c:v>
                </c:pt>
                <c:pt idx="452">
                  <c:v>3.6103317036217532E-2</c:v>
                </c:pt>
                <c:pt idx="453">
                  <c:v>3.6420971388182989E-2</c:v>
                </c:pt>
                <c:pt idx="454">
                  <c:v>3.6740832757928006E-2</c:v>
                </c:pt>
                <c:pt idx="455">
                  <c:v>3.7062910247806502E-2</c:v>
                </c:pt>
                <c:pt idx="456">
                  <c:v>3.7387212933199583E-2</c:v>
                </c:pt>
                <c:pt idx="457">
                  <c:v>3.7713749861696219E-2</c:v>
                </c:pt>
                <c:pt idx="458">
                  <c:v>3.8042530052267994E-2</c:v>
                </c:pt>
                <c:pt idx="459">
                  <c:v>3.8373562494439975E-2</c:v>
                </c:pt>
                <c:pt idx="460">
                  <c:v>3.8706856147455608E-2</c:v>
                </c:pt>
                <c:pt idx="461">
                  <c:v>3.9042419939437932E-2</c:v>
                </c:pt>
                <c:pt idx="462">
                  <c:v>3.9380262766544827E-2</c:v>
                </c:pt>
                <c:pt idx="463">
                  <c:v>3.972039349212067E-2</c:v>
                </c:pt>
                <c:pt idx="464">
                  <c:v>4.0062820945842105E-2</c:v>
                </c:pt>
                <c:pt idx="465">
                  <c:v>4.0407553922860343E-2</c:v>
                </c:pt>
                <c:pt idx="466">
                  <c:v>4.0754601182937548E-2</c:v>
                </c:pt>
                <c:pt idx="467">
                  <c:v>4.1103971449579974E-2</c:v>
                </c:pt>
                <c:pt idx="468">
                  <c:v>4.145567340916527E-2</c:v>
                </c:pt>
                <c:pt idx="469">
                  <c:v>4.1809715710066461E-2</c:v>
                </c:pt>
                <c:pt idx="470">
                  <c:v>4.2166106961770311E-2</c:v>
                </c:pt>
                <c:pt idx="471">
                  <c:v>4.2524855733992541E-2</c:v>
                </c:pt>
                <c:pt idx="472">
                  <c:v>4.2885970555787321E-2</c:v>
                </c:pt>
                <c:pt idx="473">
                  <c:v>4.3249459914653898E-2</c:v>
                </c:pt>
                <c:pt idx="474">
                  <c:v>4.3615332255637435E-2</c:v>
                </c:pt>
                <c:pt idx="475">
                  <c:v>4.3983595980427233E-2</c:v>
                </c:pt>
                <c:pt idx="476">
                  <c:v>4.4354259446449183E-2</c:v>
                </c:pt>
                <c:pt idx="477">
                  <c:v>4.4727330965955693E-2</c:v>
                </c:pt>
                <c:pt idx="478">
                  <c:v>4.5102818805110016E-2</c:v>
                </c:pt>
                <c:pt idx="479">
                  <c:v>4.5480731183068078E-2</c:v>
                </c:pt>
                <c:pt idx="480">
                  <c:v>4.5861076271054887E-2</c:v>
                </c:pt>
                <c:pt idx="481">
                  <c:v>4.6243862191438542E-2</c:v>
                </c:pt>
                <c:pt idx="482">
                  <c:v>4.6629097016799043E-2</c:v>
                </c:pt>
                <c:pt idx="483">
                  <c:v>4.701678876899424E-2</c:v>
                </c:pt>
                <c:pt idx="484">
                  <c:v>4.7406945418221713E-2</c:v>
                </c:pt>
                <c:pt idx="485">
                  <c:v>4.7799574882077034E-2</c:v>
                </c:pt>
                <c:pt idx="486">
                  <c:v>4.8194685024608441E-2</c:v>
                </c:pt>
                <c:pt idx="487">
                  <c:v>4.8592283655368003E-2</c:v>
                </c:pt>
                <c:pt idx="488">
                  <c:v>4.8992378528459266E-2</c:v>
                </c:pt>
                <c:pt idx="489">
                  <c:v>4.9394977341581534E-2</c:v>
                </c:pt>
                <c:pt idx="490">
                  <c:v>4.9800087735070775E-2</c:v>
                </c:pt>
                <c:pt idx="491">
                  <c:v>5.0207717290937232E-2</c:v>
                </c:pt>
                <c:pt idx="492">
                  <c:v>5.0617873531899893E-2</c:v>
                </c:pt>
                <c:pt idx="493">
                  <c:v>5.1030563920417688E-2</c:v>
                </c:pt>
                <c:pt idx="494">
                  <c:v>5.1445795857717774E-2</c:v>
                </c:pt>
                <c:pt idx="495">
                  <c:v>5.1863576682820565E-2</c:v>
                </c:pt>
                <c:pt idx="496">
                  <c:v>5.2283913671562113E-2</c:v>
                </c:pt>
                <c:pt idx="497">
                  <c:v>5.2706814035613413E-2</c:v>
                </c:pt>
                <c:pt idx="498">
                  <c:v>5.3132284921496888E-2</c:v>
                </c:pt>
                <c:pt idx="499">
                  <c:v>5.3560333409600362E-2</c:v>
                </c:pt>
                <c:pt idx="500">
                  <c:v>5.3990966513188063E-2</c:v>
                </c:pt>
                <c:pt idx="501">
                  <c:v>5.4424191177409348E-2</c:v>
                </c:pt>
                <c:pt idx="502">
                  <c:v>5.4860014278304732E-2</c:v>
                </c:pt>
                <c:pt idx="503">
                  <c:v>5.5298442621809524E-2</c:v>
                </c:pt>
                <c:pt idx="504">
                  <c:v>5.5739482942755124E-2</c:v>
                </c:pt>
                <c:pt idx="505">
                  <c:v>5.6183141903868049E-2</c:v>
                </c:pt>
                <c:pt idx="506">
                  <c:v>5.6629426094766726E-2</c:v>
                </c:pt>
                <c:pt idx="507">
                  <c:v>5.7078342030956235E-2</c:v>
                </c:pt>
                <c:pt idx="508">
                  <c:v>5.7529896152820871E-2</c:v>
                </c:pt>
                <c:pt idx="509">
                  <c:v>5.7984094824614946E-2</c:v>
                </c:pt>
                <c:pt idx="510">
                  <c:v>5.8440944333451469E-2</c:v>
                </c:pt>
                <c:pt idx="511">
                  <c:v>5.8900450888289282E-2</c:v>
                </c:pt>
                <c:pt idx="512">
                  <c:v>5.9362620618918331E-2</c:v>
                </c:pt>
                <c:pt idx="513">
                  <c:v>5.9827459574943273E-2</c:v>
                </c:pt>
                <c:pt idx="514">
                  <c:v>6.0294973724765701E-2</c:v>
                </c:pt>
                <c:pt idx="515">
                  <c:v>6.0765168954564776E-2</c:v>
                </c:pt>
                <c:pt idx="516">
                  <c:v>6.1238051067276554E-2</c:v>
                </c:pt>
                <c:pt idx="517">
                  <c:v>6.1713625781571947E-2</c:v>
                </c:pt>
                <c:pt idx="518">
                  <c:v>6.219189873083366E-2</c:v>
                </c:pt>
                <c:pt idx="519">
                  <c:v>6.2672875462131794E-2</c:v>
                </c:pt>
                <c:pt idx="520">
                  <c:v>6.3156561435198655E-2</c:v>
                </c:pt>
                <c:pt idx="521">
                  <c:v>6.3642962021402502E-2</c:v>
                </c:pt>
                <c:pt idx="522">
                  <c:v>6.4132082502720483E-2</c:v>
                </c:pt>
                <c:pt idx="523">
                  <c:v>6.4623928070710907E-2</c:v>
                </c:pt>
                <c:pt idx="524">
                  <c:v>6.5118503825484716E-2</c:v>
                </c:pt>
                <c:pt idx="525">
                  <c:v>6.5615814774676595E-2</c:v>
                </c:pt>
                <c:pt idx="526">
                  <c:v>6.6115865832415521E-2</c:v>
                </c:pt>
                <c:pt idx="527">
                  <c:v>6.66186618182949E-2</c:v>
                </c:pt>
                <c:pt idx="528">
                  <c:v>6.7124207456342566E-2</c:v>
                </c:pt>
                <c:pt idx="529">
                  <c:v>6.76325073739905E-2</c:v>
                </c:pt>
                <c:pt idx="530">
                  <c:v>6.8143566101044578E-2</c:v>
                </c:pt>
                <c:pt idx="531">
                  <c:v>6.865738806865429E-2</c:v>
                </c:pt>
                <c:pt idx="532">
                  <c:v>6.9173977608282505E-2</c:v>
                </c:pt>
                <c:pt idx="533">
                  <c:v>6.9693338950675685E-2</c:v>
                </c:pt>
                <c:pt idx="534">
                  <c:v>7.0215476224834261E-2</c:v>
                </c:pt>
                <c:pt idx="535">
                  <c:v>7.0740393456983394E-2</c:v>
                </c:pt>
                <c:pt idx="536">
                  <c:v>7.1268094569544513E-2</c:v>
                </c:pt>
                <c:pt idx="537">
                  <c:v>7.1798583380107125E-2</c:v>
                </c:pt>
                <c:pt idx="538">
                  <c:v>7.2331863600401836E-2</c:v>
                </c:pt>
                <c:pt idx="539">
                  <c:v>7.2867938835273705E-2</c:v>
                </c:pt>
                <c:pt idx="540">
                  <c:v>7.3406812581656919E-2</c:v>
                </c:pt>
                <c:pt idx="541">
                  <c:v>7.3948488227550416E-2</c:v>
                </c:pt>
                <c:pt idx="542">
                  <c:v>7.4492969050994659E-2</c:v>
                </c:pt>
                <c:pt idx="543">
                  <c:v>7.5040258219049624E-2</c:v>
                </c:pt>
                <c:pt idx="544">
                  <c:v>7.5590358786774225E-2</c:v>
                </c:pt>
                <c:pt idx="545">
                  <c:v>7.6143273696207353E-2</c:v>
                </c:pt>
                <c:pt idx="546">
                  <c:v>7.6699005775350174E-2</c:v>
                </c:pt>
                <c:pt idx="547">
                  <c:v>7.725755773715054E-2</c:v>
                </c:pt>
                <c:pt idx="548">
                  <c:v>7.7818932178488898E-2</c:v>
                </c:pt>
                <c:pt idx="549">
                  <c:v>7.8383131579166238E-2</c:v>
                </c:pt>
                <c:pt idx="550">
                  <c:v>7.8950158300894177E-2</c:v>
                </c:pt>
                <c:pt idx="551">
                  <c:v>7.9520014586287047E-2</c:v>
                </c:pt>
                <c:pt idx="552">
                  <c:v>8.0092702557856207E-2</c:v>
                </c:pt>
                <c:pt idx="553">
                  <c:v>8.0668224217007062E-2</c:v>
                </c:pt>
                <c:pt idx="554">
                  <c:v>8.1246581443038091E-2</c:v>
                </c:pt>
                <c:pt idx="555">
                  <c:v>8.1827775992142845E-2</c:v>
                </c:pt>
                <c:pt idx="556">
                  <c:v>8.2411809496414523E-2</c:v>
                </c:pt>
                <c:pt idx="557">
                  <c:v>8.299868346285344E-2</c:v>
                </c:pt>
                <c:pt idx="558">
                  <c:v>8.3588399272377337E-2</c:v>
                </c:pt>
                <c:pt idx="559">
                  <c:v>8.4180958178834878E-2</c:v>
                </c:pt>
                <c:pt idx="560">
                  <c:v>8.4776361308022255E-2</c:v>
                </c:pt>
                <c:pt idx="561">
                  <c:v>8.5374609656703196E-2</c:v>
                </c:pt>
                <c:pt idx="562">
                  <c:v>8.5975704091632174E-2</c:v>
                </c:pt>
                <c:pt idx="563">
                  <c:v>8.657964534858148E-2</c:v>
                </c:pt>
                <c:pt idx="564">
                  <c:v>8.7186434031371593E-2</c:v>
                </c:pt>
                <c:pt idx="565">
                  <c:v>8.7796070610905663E-2</c:v>
                </c:pt>
                <c:pt idx="566">
                  <c:v>8.8408555424207613E-2</c:v>
                </c:pt>
                <c:pt idx="567">
                  <c:v>8.9023888673464391E-2</c:v>
                </c:pt>
                <c:pt idx="568">
                  <c:v>8.9642070425072398E-2</c:v>
                </c:pt>
                <c:pt idx="569">
                  <c:v>9.0263100608688085E-2</c:v>
                </c:pt>
                <c:pt idx="570">
                  <c:v>9.0886979016282898E-2</c:v>
                </c:pt>
                <c:pt idx="571">
                  <c:v>9.1513705301202827E-2</c:v>
                </c:pt>
                <c:pt idx="572">
                  <c:v>9.2143278977232526E-2</c:v>
                </c:pt>
                <c:pt idx="573">
                  <c:v>9.2775699417664198E-2</c:v>
                </c:pt>
                <c:pt idx="574">
                  <c:v>9.3410965854371211E-2</c:v>
                </c:pt>
                <c:pt idx="575">
                  <c:v>9.4049077376886975E-2</c:v>
                </c:pt>
                <c:pt idx="576">
                  <c:v>9.4690032931488616E-2</c:v>
                </c:pt>
                <c:pt idx="577">
                  <c:v>9.5333831320286069E-2</c:v>
                </c:pt>
                <c:pt idx="578">
                  <c:v>9.5980471200316692E-2</c:v>
                </c:pt>
                <c:pt idx="579">
                  <c:v>9.6629951082644813E-2</c:v>
                </c:pt>
                <c:pt idx="580">
                  <c:v>9.7282269331467469E-2</c:v>
                </c:pt>
                <c:pt idx="581">
                  <c:v>9.7937424163225553E-2</c:v>
                </c:pt>
                <c:pt idx="582">
                  <c:v>9.85954136457209E-2</c:v>
                </c:pt>
                <c:pt idx="583">
                  <c:v>9.9256235697239362E-2</c:v>
                </c:pt>
                <c:pt idx="584">
                  <c:v>9.9919888085680031E-2</c:v>
                </c:pt>
                <c:pt idx="585">
                  <c:v>0.10058636842769055</c:v>
                </c:pt>
                <c:pt idx="586">
                  <c:v>0.10125567418780876</c:v>
                </c:pt>
                <c:pt idx="587">
                  <c:v>0.10192780267761112</c:v>
                </c:pt>
                <c:pt idx="588">
                  <c:v>0.10260275105486748</c:v>
                </c:pt>
                <c:pt idx="589">
                  <c:v>0.10328051632270249</c:v>
                </c:pt>
                <c:pt idx="590">
                  <c:v>0.10396109532876419</c:v>
                </c:pt>
                <c:pt idx="591">
                  <c:v>0.10464448476439925</c:v>
                </c:pt>
                <c:pt idx="592">
                  <c:v>0.10533068116383551</c:v>
                </c:pt>
                <c:pt idx="593">
                  <c:v>0.10601968090337181</c:v>
                </c:pt>
                <c:pt idx="594">
                  <c:v>0.10671148020057482</c:v>
                </c:pt>
                <c:pt idx="595">
                  <c:v>0.1074060751134838</c:v>
                </c:pt>
                <c:pt idx="596">
                  <c:v>0.10810346153982271</c:v>
                </c:pt>
                <c:pt idx="597">
                  <c:v>0.10880363521622008</c:v>
                </c:pt>
                <c:pt idx="598">
                  <c:v>0.10950659171743674</c:v>
                </c:pt>
                <c:pt idx="599">
                  <c:v>0.11021232645560161</c:v>
                </c:pt>
                <c:pt idx="600">
                  <c:v>0.11092083467945554</c:v>
                </c:pt>
                <c:pt idx="601">
                  <c:v>0.11163211147360337</c:v>
                </c:pt>
                <c:pt idx="602">
                  <c:v>0.11234615175777428</c:v>
                </c:pt>
                <c:pt idx="603">
                  <c:v>0.1130629502860909</c:v>
                </c:pt>
                <c:pt idx="604">
                  <c:v>0.11378250164634675</c:v>
                </c:pt>
                <c:pt idx="605">
                  <c:v>0.11450480025929236</c:v>
                </c:pt>
                <c:pt idx="606">
                  <c:v>0.11522984037793065</c:v>
                </c:pt>
                <c:pt idx="607">
                  <c:v>0.1159576160868208</c:v>
                </c:pt>
                <c:pt idx="608">
                  <c:v>0.11668812130139163</c:v>
                </c:pt>
                <c:pt idx="609">
                  <c:v>0.11742134976726393</c:v>
                </c:pt>
                <c:pt idx="610">
                  <c:v>0.11815729505958227</c:v>
                </c:pt>
                <c:pt idx="611">
                  <c:v>0.11889595058235634</c:v>
                </c:pt>
                <c:pt idx="612">
                  <c:v>0.1196373095678117</c:v>
                </c:pt>
                <c:pt idx="613">
                  <c:v>0.12038136507575044</c:v>
                </c:pt>
                <c:pt idx="614">
                  <c:v>0.12112810999292166</c:v>
                </c:pt>
                <c:pt idx="615">
                  <c:v>0.12187753703240178</c:v>
                </c:pt>
                <c:pt idx="616">
                  <c:v>0.12262963873298499</c:v>
                </c:pt>
                <c:pt idx="617">
                  <c:v>0.12338440745858412</c:v>
                </c:pt>
                <c:pt idx="618">
                  <c:v>0.12414183539764158</c:v>
                </c:pt>
                <c:pt idx="619">
                  <c:v>0.12490191456255072</c:v>
                </c:pt>
                <c:pt idx="620">
                  <c:v>0.12566463678908815</c:v>
                </c:pt>
                <c:pt idx="621">
                  <c:v>0.12642999373585614</c:v>
                </c:pt>
                <c:pt idx="622">
                  <c:v>0.12719797688373649</c:v>
                </c:pt>
                <c:pt idx="623">
                  <c:v>0.12796857753535484</c:v>
                </c:pt>
                <c:pt idx="624">
                  <c:v>0.12874178681455622</c:v>
                </c:pt>
                <c:pt idx="625">
                  <c:v>0.12951759566589174</c:v>
                </c:pt>
                <c:pt idx="626">
                  <c:v>0.13029599485411655</c:v>
                </c:pt>
                <c:pt idx="627">
                  <c:v>0.13107697496369927</c:v>
                </c:pt>
                <c:pt idx="628">
                  <c:v>0.13186052639834281</c:v>
                </c:pt>
                <c:pt idx="629">
                  <c:v>0.13264663938051691</c:v>
                </c:pt>
                <c:pt idx="630">
                  <c:v>0.13343530395100231</c:v>
                </c:pt>
                <c:pt idx="631">
                  <c:v>0.13422650996844704</c:v>
                </c:pt>
                <c:pt idx="632">
                  <c:v>0.13502024710893432</c:v>
                </c:pt>
                <c:pt idx="633">
                  <c:v>0.13581650486556279</c:v>
                </c:pt>
                <c:pt idx="634">
                  <c:v>0.13661527254803899</c:v>
                </c:pt>
                <c:pt idx="635">
                  <c:v>0.13741653928228179</c:v>
                </c:pt>
                <c:pt idx="636">
                  <c:v>0.13822029401003963</c:v>
                </c:pt>
                <c:pt idx="637">
                  <c:v>0.13902652548852024</c:v>
                </c:pt>
                <c:pt idx="638">
                  <c:v>0.13983522229003265</c:v>
                </c:pt>
                <c:pt idx="639">
                  <c:v>0.14064637280164224</c:v>
                </c:pt>
                <c:pt idx="640">
                  <c:v>0.14145996522483878</c:v>
                </c:pt>
                <c:pt idx="641">
                  <c:v>0.14227598757521709</c:v>
                </c:pt>
                <c:pt idx="642">
                  <c:v>0.1430944276821709</c:v>
                </c:pt>
                <c:pt idx="643">
                  <c:v>0.1439152731885999</c:v>
                </c:pt>
                <c:pt idx="644">
                  <c:v>0.14473851155063011</c:v>
                </c:pt>
                <c:pt idx="645">
                  <c:v>0.14556413003734761</c:v>
                </c:pt>
                <c:pt idx="646">
                  <c:v>0.14639211573054561</c:v>
                </c:pt>
                <c:pt idx="647">
                  <c:v>0.14722245552448529</c:v>
                </c:pt>
                <c:pt idx="648">
                  <c:v>0.14805513612567014</c:v>
                </c:pt>
                <c:pt idx="649">
                  <c:v>0.14889014405263437</c:v>
                </c:pt>
                <c:pt idx="650">
                  <c:v>0.14972746563574488</c:v>
                </c:pt>
                <c:pt idx="651">
                  <c:v>0.15056708701701729</c:v>
                </c:pt>
                <c:pt idx="652">
                  <c:v>0.15140899414994624</c:v>
                </c:pt>
                <c:pt idx="653">
                  <c:v>0.15225317279934966</c:v>
                </c:pt>
                <c:pt idx="654">
                  <c:v>0.15309960854122728</c:v>
                </c:pt>
                <c:pt idx="655">
                  <c:v>0.15394828676263372</c:v>
                </c:pt>
                <c:pt idx="656">
                  <c:v>0.15479919266156578</c:v>
                </c:pt>
                <c:pt idx="657">
                  <c:v>0.15565231124686443</c:v>
                </c:pt>
                <c:pt idx="658">
                  <c:v>0.15650762733813134</c:v>
                </c:pt>
                <c:pt idx="659">
                  <c:v>0.15736512556566029</c:v>
                </c:pt>
                <c:pt idx="660">
                  <c:v>0.15822479037038306</c:v>
                </c:pt>
                <c:pt idx="661">
                  <c:v>0.15908660600383065</c:v>
                </c:pt>
                <c:pt idx="662">
                  <c:v>0.15995055652810911</c:v>
                </c:pt>
                <c:pt idx="663">
                  <c:v>0.16081662581589054</c:v>
                </c:pt>
                <c:pt idx="664">
                  <c:v>0.16168479755041951</c:v>
                </c:pt>
                <c:pt idx="665">
                  <c:v>0.16255505522553418</c:v>
                </c:pt>
                <c:pt idx="666">
                  <c:v>0.16342738214570324</c:v>
                </c:pt>
                <c:pt idx="667">
                  <c:v>0.16430176142607786</c:v>
                </c:pt>
                <c:pt idx="668">
                  <c:v>0.16517817599255943</c:v>
                </c:pt>
                <c:pt idx="669">
                  <c:v>0.16605660858188256</c:v>
                </c:pt>
                <c:pt idx="670">
                  <c:v>0.16693704174171387</c:v>
                </c:pt>
                <c:pt idx="671">
                  <c:v>0.16781945783076629</c:v>
                </c:pt>
                <c:pt idx="672">
                  <c:v>0.16870383901892957</c:v>
                </c:pt>
                <c:pt idx="673">
                  <c:v>0.16959016728741586</c:v>
                </c:pt>
                <c:pt idx="674">
                  <c:v>0.17047842442892205</c:v>
                </c:pt>
                <c:pt idx="675">
                  <c:v>0.17136859204780741</c:v>
                </c:pt>
                <c:pt idx="676">
                  <c:v>0.17226065156028769</c:v>
                </c:pt>
                <c:pt idx="677">
                  <c:v>0.17315458419464502</c:v>
                </c:pt>
                <c:pt idx="678">
                  <c:v>0.17405037099145432</c:v>
                </c:pt>
                <c:pt idx="679">
                  <c:v>0.1749479928038255</c:v>
                </c:pt>
                <c:pt idx="680">
                  <c:v>0.17584743029766242</c:v>
                </c:pt>
                <c:pt idx="681">
                  <c:v>0.17674866395193792</c:v>
                </c:pt>
                <c:pt idx="682">
                  <c:v>0.17765167405898522</c:v>
                </c:pt>
                <c:pt idx="683">
                  <c:v>0.178556440724806</c:v>
                </c:pt>
                <c:pt idx="684">
                  <c:v>0.17946294386939488</c:v>
                </c:pt>
                <c:pt idx="685">
                  <c:v>0.18037116322708038</c:v>
                </c:pt>
                <c:pt idx="686">
                  <c:v>0.18128107834688276</c:v>
                </c:pt>
                <c:pt idx="687">
                  <c:v>0.18219266859288816</c:v>
                </c:pt>
                <c:pt idx="688">
                  <c:v>0.18310591314463998</c:v>
                </c:pt>
                <c:pt idx="689">
                  <c:v>0.1840207909975464</c:v>
                </c:pt>
                <c:pt idx="690">
                  <c:v>0.18493728096330536</c:v>
                </c:pt>
                <c:pt idx="691">
                  <c:v>0.18585536167034583</c:v>
                </c:pt>
                <c:pt idx="692">
                  <c:v>0.1867750115642865</c:v>
                </c:pt>
                <c:pt idx="693">
                  <c:v>0.18769620890841079</c:v>
                </c:pt>
                <c:pt idx="694">
                  <c:v>0.18861893178415959</c:v>
                </c:pt>
                <c:pt idx="695">
                  <c:v>0.1895431580916403</c:v>
                </c:pt>
                <c:pt idx="696">
                  <c:v>0.19046886555015347</c:v>
                </c:pt>
                <c:pt idx="697">
                  <c:v>0.19139603169873612</c:v>
                </c:pt>
                <c:pt idx="698">
                  <c:v>0.19232463389672252</c:v>
                </c:pt>
                <c:pt idx="699">
                  <c:v>0.19325464932432182</c:v>
                </c:pt>
                <c:pt idx="700">
                  <c:v>0.19418605498321304</c:v>
                </c:pt>
                <c:pt idx="701">
                  <c:v>0.19511882769715705</c:v>
                </c:pt>
                <c:pt idx="702">
                  <c:v>0.19605294411262617</c:v>
                </c:pt>
                <c:pt idx="703">
                  <c:v>0.19698838069945057</c:v>
                </c:pt>
                <c:pt idx="704">
                  <c:v>0.19792511375148211</c:v>
                </c:pt>
                <c:pt idx="705">
                  <c:v>0.19886311938727586</c:v>
                </c:pt>
                <c:pt idx="706">
                  <c:v>0.19980237355078795</c:v>
                </c:pt>
                <c:pt idx="707">
                  <c:v>0.20074285201209172</c:v>
                </c:pt>
                <c:pt idx="708">
                  <c:v>0.20168453036811068</c:v>
                </c:pt>
                <c:pt idx="709">
                  <c:v>0.20262738404336905</c:v>
                </c:pt>
                <c:pt idx="710">
                  <c:v>0.20357138829075938</c:v>
                </c:pt>
                <c:pt idx="711">
                  <c:v>0.20451651819232791</c:v>
                </c:pt>
                <c:pt idx="712">
                  <c:v>0.20546274866007688</c:v>
                </c:pt>
                <c:pt idx="713">
                  <c:v>0.20641005443678437</c:v>
                </c:pt>
                <c:pt idx="714">
                  <c:v>0.20735841009684183</c:v>
                </c:pt>
                <c:pt idx="715">
                  <c:v>0.20830779004710831</c:v>
                </c:pt>
                <c:pt idx="716">
                  <c:v>0.20925816852778276</c:v>
                </c:pt>
                <c:pt idx="717">
                  <c:v>0.21020951961329309</c:v>
                </c:pt>
                <c:pt idx="718">
                  <c:v>0.21116181721320312</c:v>
                </c:pt>
                <c:pt idx="719">
                  <c:v>0.21211503507313645</c:v>
                </c:pt>
                <c:pt idx="720">
                  <c:v>0.21306914677571784</c:v>
                </c:pt>
                <c:pt idx="721">
                  <c:v>0.2140241257415321</c:v>
                </c:pt>
                <c:pt idx="722">
                  <c:v>0.21497994523009986</c:v>
                </c:pt>
                <c:pt idx="723">
                  <c:v>0.21593657834087107</c:v>
                </c:pt>
                <c:pt idx="724">
                  <c:v>0.21689399801423551</c:v>
                </c:pt>
                <c:pt idx="725">
                  <c:v>0.21785217703255053</c:v>
                </c:pt>
                <c:pt idx="726">
                  <c:v>0.21881108802118646</c:v>
                </c:pt>
                <c:pt idx="727">
                  <c:v>0.2197707034495886</c:v>
                </c:pt>
                <c:pt idx="728">
                  <c:v>0.22073099563235687</c:v>
                </c:pt>
                <c:pt idx="729">
                  <c:v>0.22169193673034238</c:v>
                </c:pt>
                <c:pt idx="730">
                  <c:v>0.22265349875176113</c:v>
                </c:pt>
                <c:pt idx="731">
                  <c:v>0.22361565355332511</c:v>
                </c:pt>
                <c:pt idx="732">
                  <c:v>0.22457837284138993</c:v>
                </c:pt>
                <c:pt idx="733">
                  <c:v>0.22554162817312007</c:v>
                </c:pt>
                <c:pt idx="734">
                  <c:v>0.22650539095767053</c:v>
                </c:pt>
                <c:pt idx="735">
                  <c:v>0.22746963245738591</c:v>
                </c:pt>
                <c:pt idx="736">
                  <c:v>0.22843432378901604</c:v>
                </c:pt>
                <c:pt idx="737">
                  <c:v>0.2293994359249488</c:v>
                </c:pt>
                <c:pt idx="738">
                  <c:v>0.23036493969445943</c:v>
                </c:pt>
                <c:pt idx="739">
                  <c:v>0.23133080578497678</c:v>
                </c:pt>
                <c:pt idx="740">
                  <c:v>0.2322970047433662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0.2322970047433662</c:v>
                </c:pt>
                <c:pt idx="1261">
                  <c:v>0.2313308057849767</c:v>
                </c:pt>
                <c:pt idx="1262">
                  <c:v>0.23036493969445943</c:v>
                </c:pt>
                <c:pt idx="1263">
                  <c:v>0.22939943592494871</c:v>
                </c:pt>
                <c:pt idx="1264">
                  <c:v>0.22843432378901604</c:v>
                </c:pt>
                <c:pt idx="1265">
                  <c:v>0.22746963245738577</c:v>
                </c:pt>
                <c:pt idx="1266">
                  <c:v>0.22650539095767053</c:v>
                </c:pt>
                <c:pt idx="1267">
                  <c:v>0.22554162817311998</c:v>
                </c:pt>
                <c:pt idx="1268">
                  <c:v>0.22457837284138993</c:v>
                </c:pt>
                <c:pt idx="1269">
                  <c:v>0.22361565355332497</c:v>
                </c:pt>
                <c:pt idx="1270">
                  <c:v>0.22265349875176113</c:v>
                </c:pt>
                <c:pt idx="1271">
                  <c:v>0.22169193673034224</c:v>
                </c:pt>
                <c:pt idx="1272">
                  <c:v>0.22073099563235687</c:v>
                </c:pt>
                <c:pt idx="1273">
                  <c:v>0.21977070344958852</c:v>
                </c:pt>
                <c:pt idx="1274">
                  <c:v>0.21881108802118646</c:v>
                </c:pt>
                <c:pt idx="1275">
                  <c:v>0.21785217703255041</c:v>
                </c:pt>
                <c:pt idx="1276">
                  <c:v>0.21689399801423551</c:v>
                </c:pt>
                <c:pt idx="1277">
                  <c:v>0.21593657834087099</c:v>
                </c:pt>
                <c:pt idx="1278">
                  <c:v>0.21497994523009986</c:v>
                </c:pt>
                <c:pt idx="1279">
                  <c:v>0.21402412574153201</c:v>
                </c:pt>
                <c:pt idx="1280">
                  <c:v>0.21306914677571784</c:v>
                </c:pt>
                <c:pt idx="1281">
                  <c:v>0.21211503507313653</c:v>
                </c:pt>
                <c:pt idx="1282">
                  <c:v>0.21116181721320312</c:v>
                </c:pt>
                <c:pt idx="1283">
                  <c:v>0.21020951961329321</c:v>
                </c:pt>
                <c:pt idx="1284">
                  <c:v>0.20925816852778276</c:v>
                </c:pt>
                <c:pt idx="1285">
                  <c:v>0.20830779004710845</c:v>
                </c:pt>
                <c:pt idx="1286">
                  <c:v>0.20735841009684183</c:v>
                </c:pt>
                <c:pt idx="1287">
                  <c:v>0.20641005443678451</c:v>
                </c:pt>
                <c:pt idx="1288">
                  <c:v>0.20546274866007688</c:v>
                </c:pt>
                <c:pt idx="1289">
                  <c:v>0.20451651819232805</c:v>
                </c:pt>
                <c:pt idx="1290">
                  <c:v>0.20357138829075938</c:v>
                </c:pt>
                <c:pt idx="1291">
                  <c:v>0.20262738404336914</c:v>
                </c:pt>
                <c:pt idx="1292">
                  <c:v>0.20168453036811068</c:v>
                </c:pt>
                <c:pt idx="1293">
                  <c:v>0.20074285201209183</c:v>
                </c:pt>
                <c:pt idx="1294">
                  <c:v>0.19980237355078795</c:v>
                </c:pt>
                <c:pt idx="1295">
                  <c:v>0.19886311938727594</c:v>
                </c:pt>
                <c:pt idx="1296">
                  <c:v>0.19792511375148211</c:v>
                </c:pt>
                <c:pt idx="1297">
                  <c:v>0.19698838069945057</c:v>
                </c:pt>
                <c:pt idx="1298">
                  <c:v>0.19605294411262605</c:v>
                </c:pt>
                <c:pt idx="1299">
                  <c:v>0.19511882769715705</c:v>
                </c:pt>
                <c:pt idx="1300">
                  <c:v>0.19418605498321292</c:v>
                </c:pt>
                <c:pt idx="1301">
                  <c:v>0.19325464932432182</c:v>
                </c:pt>
                <c:pt idx="1302">
                  <c:v>0.19232463389672244</c:v>
                </c:pt>
                <c:pt idx="1303">
                  <c:v>0.19139603169873612</c:v>
                </c:pt>
                <c:pt idx="1304">
                  <c:v>0.19046886555015335</c:v>
                </c:pt>
                <c:pt idx="1305">
                  <c:v>0.1895431580916403</c:v>
                </c:pt>
                <c:pt idx="1306">
                  <c:v>0.18861893178415948</c:v>
                </c:pt>
                <c:pt idx="1307">
                  <c:v>0.18769620890841079</c:v>
                </c:pt>
                <c:pt idx="1308">
                  <c:v>0.18677501156428639</c:v>
                </c:pt>
                <c:pt idx="1309">
                  <c:v>0.18585536167034583</c:v>
                </c:pt>
                <c:pt idx="1310">
                  <c:v>0.18493728096330525</c:v>
                </c:pt>
                <c:pt idx="1311">
                  <c:v>0.1840207909975464</c:v>
                </c:pt>
                <c:pt idx="1312">
                  <c:v>0.18310591314463986</c:v>
                </c:pt>
                <c:pt idx="1313">
                  <c:v>0.18219266859288816</c:v>
                </c:pt>
                <c:pt idx="1314">
                  <c:v>0.18128107834688265</c:v>
                </c:pt>
                <c:pt idx="1315">
                  <c:v>0.18037116322708038</c:v>
                </c:pt>
                <c:pt idx="1316">
                  <c:v>0.17946294386939476</c:v>
                </c:pt>
                <c:pt idx="1317">
                  <c:v>0.178556440724806</c:v>
                </c:pt>
                <c:pt idx="1318">
                  <c:v>0.1776516740589851</c:v>
                </c:pt>
                <c:pt idx="1319">
                  <c:v>0.17674866395193792</c:v>
                </c:pt>
                <c:pt idx="1320">
                  <c:v>0.17584743029766231</c:v>
                </c:pt>
                <c:pt idx="1321">
                  <c:v>0.1749479928038255</c:v>
                </c:pt>
                <c:pt idx="1322">
                  <c:v>0.17405037099145421</c:v>
                </c:pt>
                <c:pt idx="1323">
                  <c:v>0.17315458419464502</c:v>
                </c:pt>
                <c:pt idx="1324">
                  <c:v>0.17226065156028758</c:v>
                </c:pt>
                <c:pt idx="1325">
                  <c:v>0.17136859204780741</c:v>
                </c:pt>
                <c:pt idx="1326">
                  <c:v>0.17047842442892194</c:v>
                </c:pt>
                <c:pt idx="1327">
                  <c:v>0.16959016728741586</c:v>
                </c:pt>
                <c:pt idx="1328">
                  <c:v>0.16870383901892946</c:v>
                </c:pt>
                <c:pt idx="1329">
                  <c:v>0.16781945783076629</c:v>
                </c:pt>
                <c:pt idx="1330">
                  <c:v>0.16693704174171375</c:v>
                </c:pt>
                <c:pt idx="1331">
                  <c:v>0.16605660858188256</c:v>
                </c:pt>
                <c:pt idx="1332">
                  <c:v>0.16517817599255935</c:v>
                </c:pt>
                <c:pt idx="1333">
                  <c:v>0.16430176142607786</c:v>
                </c:pt>
                <c:pt idx="1334">
                  <c:v>0.16342738214570313</c:v>
                </c:pt>
                <c:pt idx="1335">
                  <c:v>0.16255505522553418</c:v>
                </c:pt>
                <c:pt idx="1336">
                  <c:v>0.1616847975504194</c:v>
                </c:pt>
                <c:pt idx="1337">
                  <c:v>0.16081662581589054</c:v>
                </c:pt>
                <c:pt idx="1338">
                  <c:v>0.15995055652810899</c:v>
                </c:pt>
                <c:pt idx="1339">
                  <c:v>0.15908660600383065</c:v>
                </c:pt>
                <c:pt idx="1340">
                  <c:v>0.15822479037038298</c:v>
                </c:pt>
                <c:pt idx="1341">
                  <c:v>0.15736512556566029</c:v>
                </c:pt>
                <c:pt idx="1342">
                  <c:v>0.15650762733813126</c:v>
                </c:pt>
                <c:pt idx="1343">
                  <c:v>0.15565231124686443</c:v>
                </c:pt>
                <c:pt idx="1344">
                  <c:v>0.15479919266156569</c:v>
                </c:pt>
                <c:pt idx="1345">
                  <c:v>0.15394828676263372</c:v>
                </c:pt>
                <c:pt idx="1346">
                  <c:v>0.1530996085412272</c:v>
                </c:pt>
                <c:pt idx="1347">
                  <c:v>0.15225317279934966</c:v>
                </c:pt>
                <c:pt idx="1348">
                  <c:v>0.15140899414994616</c:v>
                </c:pt>
                <c:pt idx="1349">
                  <c:v>0.15056708701701729</c:v>
                </c:pt>
                <c:pt idx="1350">
                  <c:v>0.14972746563574479</c:v>
                </c:pt>
                <c:pt idx="1351">
                  <c:v>0.14889014405263437</c:v>
                </c:pt>
                <c:pt idx="1352">
                  <c:v>0.14805513612567003</c:v>
                </c:pt>
                <c:pt idx="1353">
                  <c:v>0.14722245552448529</c:v>
                </c:pt>
                <c:pt idx="1354">
                  <c:v>0.1463921157305455</c:v>
                </c:pt>
                <c:pt idx="1355">
                  <c:v>0.14556413003734761</c:v>
                </c:pt>
                <c:pt idx="1356">
                  <c:v>0.14473851155063003</c:v>
                </c:pt>
                <c:pt idx="1357">
                  <c:v>0.1439152731885999</c:v>
                </c:pt>
                <c:pt idx="1358">
                  <c:v>0.14309442768217082</c:v>
                </c:pt>
                <c:pt idx="1359">
                  <c:v>0.14227598757521709</c:v>
                </c:pt>
                <c:pt idx="1360">
                  <c:v>0.1414599652248387</c:v>
                </c:pt>
                <c:pt idx="1361">
                  <c:v>0.14064637280164224</c:v>
                </c:pt>
                <c:pt idx="1362">
                  <c:v>0.13983522229003253</c:v>
                </c:pt>
                <c:pt idx="1363">
                  <c:v>0.13902652548852024</c:v>
                </c:pt>
                <c:pt idx="1364">
                  <c:v>0.13822029401003955</c:v>
                </c:pt>
                <c:pt idx="1365">
                  <c:v>0.13741653928228179</c:v>
                </c:pt>
                <c:pt idx="1366">
                  <c:v>0.1366152725480389</c:v>
                </c:pt>
                <c:pt idx="1367">
                  <c:v>0.13581650486556279</c:v>
                </c:pt>
                <c:pt idx="1368">
                  <c:v>0.13502024710893423</c:v>
                </c:pt>
                <c:pt idx="1369">
                  <c:v>0.13422650996844704</c:v>
                </c:pt>
                <c:pt idx="1370">
                  <c:v>0.1334353039510022</c:v>
                </c:pt>
                <c:pt idx="1371">
                  <c:v>0.13264663938051691</c:v>
                </c:pt>
                <c:pt idx="1372">
                  <c:v>0.13186052639834273</c:v>
                </c:pt>
                <c:pt idx="1373">
                  <c:v>0.13107697496369927</c:v>
                </c:pt>
                <c:pt idx="1374">
                  <c:v>0.13029599485411647</c:v>
                </c:pt>
                <c:pt idx="1375">
                  <c:v>0.12951759566589174</c:v>
                </c:pt>
                <c:pt idx="1376">
                  <c:v>0.12874178681455614</c:v>
                </c:pt>
                <c:pt idx="1377">
                  <c:v>0.12796857753535484</c:v>
                </c:pt>
                <c:pt idx="1378">
                  <c:v>0.12719797688373641</c:v>
                </c:pt>
                <c:pt idx="1379">
                  <c:v>0.12642999373585614</c:v>
                </c:pt>
                <c:pt idx="1380">
                  <c:v>0.12566463678908804</c:v>
                </c:pt>
                <c:pt idx="1381">
                  <c:v>0.12490191456255072</c:v>
                </c:pt>
                <c:pt idx="1382">
                  <c:v>0.12414183539764151</c:v>
                </c:pt>
                <c:pt idx="1383">
                  <c:v>0.12338440745858412</c:v>
                </c:pt>
                <c:pt idx="1384">
                  <c:v>0.12262963873298491</c:v>
                </c:pt>
                <c:pt idx="1385">
                  <c:v>0.12187753703240178</c:v>
                </c:pt>
                <c:pt idx="1386">
                  <c:v>0.1211281099929216</c:v>
                </c:pt>
                <c:pt idx="1387">
                  <c:v>0.12038136507575044</c:v>
                </c:pt>
                <c:pt idx="1388">
                  <c:v>0.11963730956781161</c:v>
                </c:pt>
                <c:pt idx="1389">
                  <c:v>0.11889595058235634</c:v>
                </c:pt>
                <c:pt idx="1390">
                  <c:v>0.11815729505958221</c:v>
                </c:pt>
                <c:pt idx="1391">
                  <c:v>0.11742134976726393</c:v>
                </c:pt>
                <c:pt idx="1392">
                  <c:v>0.11668812130139154</c:v>
                </c:pt>
                <c:pt idx="1393">
                  <c:v>0.1159576160868208</c:v>
                </c:pt>
                <c:pt idx="1394">
                  <c:v>0.11522984037793058</c:v>
                </c:pt>
                <c:pt idx="1395">
                  <c:v>0.11450480025929236</c:v>
                </c:pt>
                <c:pt idx="1396">
                  <c:v>0.11378250164634666</c:v>
                </c:pt>
                <c:pt idx="1397">
                  <c:v>0.1130629502860909</c:v>
                </c:pt>
                <c:pt idx="1398">
                  <c:v>0.11234615175777421</c:v>
                </c:pt>
                <c:pt idx="1399">
                  <c:v>0.11163211147360337</c:v>
                </c:pt>
                <c:pt idx="1400">
                  <c:v>0.11092083467945546</c:v>
                </c:pt>
                <c:pt idx="1401">
                  <c:v>0.11021232645560161</c:v>
                </c:pt>
                <c:pt idx="1402">
                  <c:v>0.10950659171743668</c:v>
                </c:pt>
                <c:pt idx="1403">
                  <c:v>0.10880363521622008</c:v>
                </c:pt>
                <c:pt idx="1404">
                  <c:v>0.10810346153982264</c:v>
                </c:pt>
                <c:pt idx="1405">
                  <c:v>0.1074060751134838</c:v>
                </c:pt>
                <c:pt idx="1406">
                  <c:v>0.10671148020057472</c:v>
                </c:pt>
                <c:pt idx="1407">
                  <c:v>0.10601968090337181</c:v>
                </c:pt>
                <c:pt idx="1408">
                  <c:v>0.10533068116383558</c:v>
                </c:pt>
                <c:pt idx="1409">
                  <c:v>0.10464448476439925</c:v>
                </c:pt>
                <c:pt idx="1410">
                  <c:v>0.10396109532876426</c:v>
                </c:pt>
                <c:pt idx="1411">
                  <c:v>0.10328051632270249</c:v>
                </c:pt>
                <c:pt idx="1412">
                  <c:v>0.10260275105486756</c:v>
                </c:pt>
                <c:pt idx="1413">
                  <c:v>0.10192780267761112</c:v>
                </c:pt>
                <c:pt idx="1414">
                  <c:v>0.10125567418780883</c:v>
                </c:pt>
                <c:pt idx="1415">
                  <c:v>0.10058636842769055</c:v>
                </c:pt>
                <c:pt idx="1416">
                  <c:v>9.9919888085680128E-2</c:v>
                </c:pt>
                <c:pt idx="1417">
                  <c:v>9.9256235697239362E-2</c:v>
                </c:pt>
                <c:pt idx="1418">
                  <c:v>9.859541364572097E-2</c:v>
                </c:pt>
                <c:pt idx="1419">
                  <c:v>9.7937424163225553E-2</c:v>
                </c:pt>
                <c:pt idx="1420">
                  <c:v>9.7282269331467539E-2</c:v>
                </c:pt>
                <c:pt idx="1421">
                  <c:v>9.6629951082644813E-2</c:v>
                </c:pt>
                <c:pt idx="1422">
                  <c:v>9.5980471200316775E-2</c:v>
                </c:pt>
                <c:pt idx="1423">
                  <c:v>9.5333831320286069E-2</c:v>
                </c:pt>
                <c:pt idx="1424">
                  <c:v>9.4690032931488616E-2</c:v>
                </c:pt>
                <c:pt idx="1425">
                  <c:v>9.4049077376886905E-2</c:v>
                </c:pt>
                <c:pt idx="1426">
                  <c:v>9.3410965854371211E-2</c:v>
                </c:pt>
                <c:pt idx="1427">
                  <c:v>9.2775699417664115E-2</c:v>
                </c:pt>
                <c:pt idx="1428">
                  <c:v>9.2143278977232526E-2</c:v>
                </c:pt>
                <c:pt idx="1429">
                  <c:v>9.1513705301202758E-2</c:v>
                </c:pt>
                <c:pt idx="1430">
                  <c:v>9.0886979016282898E-2</c:v>
                </c:pt>
                <c:pt idx="1431">
                  <c:v>9.0263100608688029E-2</c:v>
                </c:pt>
                <c:pt idx="1432">
                  <c:v>8.9642070425072398E-2</c:v>
                </c:pt>
                <c:pt idx="1433">
                  <c:v>8.9023888673464321E-2</c:v>
                </c:pt>
                <c:pt idx="1434">
                  <c:v>8.8408555424207613E-2</c:v>
                </c:pt>
                <c:pt idx="1435">
                  <c:v>8.7796070610905594E-2</c:v>
                </c:pt>
                <c:pt idx="1436">
                  <c:v>8.7186434031371593E-2</c:v>
                </c:pt>
                <c:pt idx="1437">
                  <c:v>8.657964534858141E-2</c:v>
                </c:pt>
                <c:pt idx="1438">
                  <c:v>8.5975704091632174E-2</c:v>
                </c:pt>
                <c:pt idx="1439">
                  <c:v>8.5374609656703113E-2</c:v>
                </c:pt>
                <c:pt idx="1440">
                  <c:v>8.4776361308022255E-2</c:v>
                </c:pt>
                <c:pt idx="1441">
                  <c:v>8.4180958178834822E-2</c:v>
                </c:pt>
                <c:pt idx="1442">
                  <c:v>8.3588399272377337E-2</c:v>
                </c:pt>
                <c:pt idx="1443">
                  <c:v>8.299868346285337E-2</c:v>
                </c:pt>
                <c:pt idx="1444">
                  <c:v>8.2411809496414523E-2</c:v>
                </c:pt>
                <c:pt idx="1445">
                  <c:v>8.1827775992142762E-2</c:v>
                </c:pt>
                <c:pt idx="1446">
                  <c:v>8.1246581443038091E-2</c:v>
                </c:pt>
                <c:pt idx="1447">
                  <c:v>8.0668224217006992E-2</c:v>
                </c:pt>
                <c:pt idx="1448">
                  <c:v>8.0092702557856207E-2</c:v>
                </c:pt>
                <c:pt idx="1449">
                  <c:v>7.9520014586286963E-2</c:v>
                </c:pt>
                <c:pt idx="1450">
                  <c:v>7.8950158300894177E-2</c:v>
                </c:pt>
                <c:pt idx="1451">
                  <c:v>7.8383131579166182E-2</c:v>
                </c:pt>
                <c:pt idx="1452">
                  <c:v>7.7818932178488898E-2</c:v>
                </c:pt>
                <c:pt idx="1453">
                  <c:v>7.7257557737150484E-2</c:v>
                </c:pt>
                <c:pt idx="1454">
                  <c:v>7.6699005775350174E-2</c:v>
                </c:pt>
                <c:pt idx="1455">
                  <c:v>7.6143273696207284E-2</c:v>
                </c:pt>
                <c:pt idx="1456">
                  <c:v>7.5590358786774225E-2</c:v>
                </c:pt>
                <c:pt idx="1457">
                  <c:v>7.5040258219049555E-2</c:v>
                </c:pt>
                <c:pt idx="1458">
                  <c:v>7.4492969050994659E-2</c:v>
                </c:pt>
                <c:pt idx="1459">
                  <c:v>7.394848822755036E-2</c:v>
                </c:pt>
                <c:pt idx="1460">
                  <c:v>7.3406812581656919E-2</c:v>
                </c:pt>
                <c:pt idx="1461">
                  <c:v>7.2867938835273635E-2</c:v>
                </c:pt>
                <c:pt idx="1462">
                  <c:v>7.2331863600401836E-2</c:v>
                </c:pt>
                <c:pt idx="1463">
                  <c:v>7.1798583380107084E-2</c:v>
                </c:pt>
                <c:pt idx="1464">
                  <c:v>7.1268094569544513E-2</c:v>
                </c:pt>
                <c:pt idx="1465">
                  <c:v>7.0740393456983339E-2</c:v>
                </c:pt>
                <c:pt idx="1466">
                  <c:v>7.0215476224834261E-2</c:v>
                </c:pt>
                <c:pt idx="1467">
                  <c:v>6.9693338950675629E-2</c:v>
                </c:pt>
                <c:pt idx="1468">
                  <c:v>6.9173977608282505E-2</c:v>
                </c:pt>
                <c:pt idx="1469">
                  <c:v>6.8657388068654221E-2</c:v>
                </c:pt>
                <c:pt idx="1470">
                  <c:v>6.8143566101044578E-2</c:v>
                </c:pt>
                <c:pt idx="1471">
                  <c:v>6.7632507373990444E-2</c:v>
                </c:pt>
                <c:pt idx="1472">
                  <c:v>6.7124207456342566E-2</c:v>
                </c:pt>
                <c:pt idx="1473">
                  <c:v>6.6618661818294844E-2</c:v>
                </c:pt>
                <c:pt idx="1474">
                  <c:v>6.6115865832415521E-2</c:v>
                </c:pt>
                <c:pt idx="1475">
                  <c:v>6.5615814774676554E-2</c:v>
                </c:pt>
                <c:pt idx="1476">
                  <c:v>6.5118503825484716E-2</c:v>
                </c:pt>
                <c:pt idx="1477">
                  <c:v>6.4623928070710851E-2</c:v>
                </c:pt>
                <c:pt idx="1478">
                  <c:v>6.4132082502720483E-2</c:v>
                </c:pt>
                <c:pt idx="1479">
                  <c:v>6.3642962021402447E-2</c:v>
                </c:pt>
                <c:pt idx="1480">
                  <c:v>6.3156561435198655E-2</c:v>
                </c:pt>
                <c:pt idx="1481">
                  <c:v>6.2672875462131739E-2</c:v>
                </c:pt>
                <c:pt idx="1482">
                  <c:v>6.219189873083366E-2</c:v>
                </c:pt>
                <c:pt idx="1483">
                  <c:v>6.1713625781571906E-2</c:v>
                </c:pt>
                <c:pt idx="1484">
                  <c:v>6.1238051067276554E-2</c:v>
                </c:pt>
                <c:pt idx="1485">
                  <c:v>6.0765168954564734E-2</c:v>
                </c:pt>
                <c:pt idx="1486">
                  <c:v>6.0294973724765701E-2</c:v>
                </c:pt>
                <c:pt idx="1487">
                  <c:v>5.9827459574943218E-2</c:v>
                </c:pt>
                <c:pt idx="1488">
                  <c:v>5.9362620618918331E-2</c:v>
                </c:pt>
                <c:pt idx="1489">
                  <c:v>5.8900450888289227E-2</c:v>
                </c:pt>
                <c:pt idx="1490">
                  <c:v>5.8440944333451469E-2</c:v>
                </c:pt>
                <c:pt idx="1491">
                  <c:v>5.798409482461489E-2</c:v>
                </c:pt>
                <c:pt idx="1492">
                  <c:v>5.7529896152820871E-2</c:v>
                </c:pt>
                <c:pt idx="1493">
                  <c:v>5.7078342030956193E-2</c:v>
                </c:pt>
                <c:pt idx="1494">
                  <c:v>5.6629426094766726E-2</c:v>
                </c:pt>
                <c:pt idx="1495">
                  <c:v>5.6183141903867993E-2</c:v>
                </c:pt>
                <c:pt idx="1496">
                  <c:v>5.5739482942755124E-2</c:v>
                </c:pt>
                <c:pt idx="1497">
                  <c:v>5.5298442621809468E-2</c:v>
                </c:pt>
                <c:pt idx="1498">
                  <c:v>5.4860014278304732E-2</c:v>
                </c:pt>
                <c:pt idx="1499">
                  <c:v>5.4424191177409292E-2</c:v>
                </c:pt>
                <c:pt idx="1500">
                  <c:v>5.3990966513188063E-2</c:v>
                </c:pt>
                <c:pt idx="1501">
                  <c:v>5.3560333409600321E-2</c:v>
                </c:pt>
                <c:pt idx="1502">
                  <c:v>5.3132284921496888E-2</c:v>
                </c:pt>
                <c:pt idx="1503">
                  <c:v>5.2706814035613371E-2</c:v>
                </c:pt>
                <c:pt idx="1504">
                  <c:v>5.2283913671562113E-2</c:v>
                </c:pt>
                <c:pt idx="1505">
                  <c:v>5.186357668282051E-2</c:v>
                </c:pt>
                <c:pt idx="1506">
                  <c:v>5.1445795857717774E-2</c:v>
                </c:pt>
                <c:pt idx="1507">
                  <c:v>5.1030563920417639E-2</c:v>
                </c:pt>
                <c:pt idx="1508">
                  <c:v>5.0617873531899893E-2</c:v>
                </c:pt>
                <c:pt idx="1509">
                  <c:v>5.020771729093719E-2</c:v>
                </c:pt>
                <c:pt idx="1510">
                  <c:v>4.9800087735070775E-2</c:v>
                </c:pt>
                <c:pt idx="1511">
                  <c:v>4.9394977341581492E-2</c:v>
                </c:pt>
                <c:pt idx="1512">
                  <c:v>4.8992378528459266E-2</c:v>
                </c:pt>
                <c:pt idx="1513">
                  <c:v>4.8592283655367934E-2</c:v>
                </c:pt>
                <c:pt idx="1514">
                  <c:v>4.8194685024608441E-2</c:v>
                </c:pt>
                <c:pt idx="1515">
                  <c:v>4.7799574882076964E-2</c:v>
                </c:pt>
                <c:pt idx="1516">
                  <c:v>4.7406945418221713E-2</c:v>
                </c:pt>
                <c:pt idx="1517">
                  <c:v>4.7016788768994199E-2</c:v>
                </c:pt>
                <c:pt idx="1518">
                  <c:v>4.6629097016799043E-2</c:v>
                </c:pt>
                <c:pt idx="1519">
                  <c:v>4.6243862191438501E-2</c:v>
                </c:pt>
                <c:pt idx="1520">
                  <c:v>4.5861076271054887E-2</c:v>
                </c:pt>
                <c:pt idx="1521">
                  <c:v>4.5480731183067974E-2</c:v>
                </c:pt>
                <c:pt idx="1522">
                  <c:v>4.5102818805110016E-2</c:v>
                </c:pt>
                <c:pt idx="1523">
                  <c:v>4.472733096595561E-2</c:v>
                </c:pt>
                <c:pt idx="1524">
                  <c:v>4.4354259446449183E-2</c:v>
                </c:pt>
                <c:pt idx="1525">
                  <c:v>4.3983595980427156E-2</c:v>
                </c:pt>
                <c:pt idx="1526">
                  <c:v>4.3615332255637435E-2</c:v>
                </c:pt>
                <c:pt idx="1527">
                  <c:v>4.3249459914653815E-2</c:v>
                </c:pt>
                <c:pt idx="1528">
                  <c:v>4.2885970555787321E-2</c:v>
                </c:pt>
                <c:pt idx="1529">
                  <c:v>4.2524855733992464E-2</c:v>
                </c:pt>
                <c:pt idx="1530">
                  <c:v>4.2166106961770311E-2</c:v>
                </c:pt>
                <c:pt idx="1531">
                  <c:v>4.1809715710066385E-2</c:v>
                </c:pt>
                <c:pt idx="1532">
                  <c:v>4.145567340916527E-2</c:v>
                </c:pt>
                <c:pt idx="1533">
                  <c:v>4.1103971449579904E-2</c:v>
                </c:pt>
                <c:pt idx="1534">
                  <c:v>4.0754601182937548E-2</c:v>
                </c:pt>
                <c:pt idx="1535">
                  <c:v>4.0407553922860252E-2</c:v>
                </c:pt>
                <c:pt idx="1536">
                  <c:v>4.0062820945842105E-2</c:v>
                </c:pt>
                <c:pt idx="1537">
                  <c:v>3.972039349212067E-2</c:v>
                </c:pt>
                <c:pt idx="1538">
                  <c:v>3.9380262766544827E-2</c:v>
                </c:pt>
                <c:pt idx="1539">
                  <c:v>3.9042419939437932E-2</c:v>
                </c:pt>
                <c:pt idx="1540">
                  <c:v>3.8706856147455608E-2</c:v>
                </c:pt>
                <c:pt idx="1541">
                  <c:v>3.8373562494439975E-2</c:v>
                </c:pt>
                <c:pt idx="1542">
                  <c:v>3.8042530052267994E-2</c:v>
                </c:pt>
                <c:pt idx="1543">
                  <c:v>3.7713749861696219E-2</c:v>
                </c:pt>
                <c:pt idx="1544">
                  <c:v>3.7387212933199583E-2</c:v>
                </c:pt>
                <c:pt idx="1545">
                  <c:v>3.7062910247806502E-2</c:v>
                </c:pt>
                <c:pt idx="1546">
                  <c:v>3.6740832757928006E-2</c:v>
                </c:pt>
                <c:pt idx="1547">
                  <c:v>3.6420971388182989E-2</c:v>
                </c:pt>
                <c:pt idx="1548">
                  <c:v>3.6103317036217532E-2</c:v>
                </c:pt>
                <c:pt idx="1549">
                  <c:v>3.5787860573520222E-2</c:v>
                </c:pt>
                <c:pt idx="1550">
                  <c:v>3.5474592846231424E-2</c:v>
                </c:pt>
                <c:pt idx="1551">
                  <c:v>3.5163504675948587E-2</c:v>
                </c:pt>
                <c:pt idx="1552">
                  <c:v>3.4854586860525415E-2</c:v>
                </c:pt>
                <c:pt idx="1553">
                  <c:v>3.4547830174866838E-2</c:v>
                </c:pt>
                <c:pt idx="1554">
                  <c:v>3.4243225371718061E-2</c:v>
                </c:pt>
                <c:pt idx="1555">
                  <c:v>3.3940763182449214E-2</c:v>
                </c:pt>
                <c:pt idx="1556">
                  <c:v>3.3640434317833839E-2</c:v>
                </c:pt>
                <c:pt idx="1557">
                  <c:v>3.3342229468823328E-2</c:v>
                </c:pt>
                <c:pt idx="1558">
                  <c:v>3.3046139307314801E-2</c:v>
                </c:pt>
                <c:pt idx="1559">
                  <c:v>3.2752154486914951E-2</c:v>
                </c:pt>
                <c:pt idx="1560">
                  <c:v>3.2460265643697445E-2</c:v>
                </c:pt>
                <c:pt idx="1561">
                  <c:v>3.2170463396955971E-2</c:v>
                </c:pt>
                <c:pt idx="1562">
                  <c:v>3.1882738349951027E-2</c:v>
                </c:pt>
                <c:pt idx="1563">
                  <c:v>3.1597081090652235E-2</c:v>
                </c:pt>
                <c:pt idx="1564">
                  <c:v>3.1313482192474262E-2</c:v>
                </c:pt>
                <c:pt idx="1565">
                  <c:v>3.103193221500827E-2</c:v>
                </c:pt>
                <c:pt idx="1566">
                  <c:v>3.0752421704747027E-2</c:v>
                </c:pt>
                <c:pt idx="1567">
                  <c:v>3.0474941195805429E-2</c:v>
                </c:pt>
                <c:pt idx="1568">
                  <c:v>3.0199481210634573E-2</c:v>
                </c:pt>
                <c:pt idx="1569">
                  <c:v>2.9926032260731296E-2</c:v>
                </c:pt>
                <c:pt idx="1570">
                  <c:v>2.965458484734125E-2</c:v>
                </c:pt>
                <c:pt idx="1571">
                  <c:v>2.9385129462157305E-2</c:v>
                </c:pt>
                <c:pt idx="1572">
                  <c:v>2.9117656588011548E-2</c:v>
                </c:pt>
                <c:pt idx="1573">
                  <c:v>2.8852156699562519E-2</c:v>
                </c:pt>
                <c:pt idx="1574">
                  <c:v>2.8588620263976003E-2</c:v>
                </c:pt>
                <c:pt idx="1575">
                  <c:v>2.8327037741601186E-2</c:v>
                </c:pt>
                <c:pt idx="1576">
                  <c:v>2.8067399586640077E-2</c:v>
                </c:pt>
                <c:pt idx="1577">
                  <c:v>2.7809696247812415E-2</c:v>
                </c:pt>
                <c:pt idx="1578">
                  <c:v>2.7553918169013935E-2</c:v>
                </c:pt>
                <c:pt idx="1579">
                  <c:v>2.730005578996984E-2</c:v>
                </c:pt>
                <c:pt idx="1580">
                  <c:v>2.7048099546881761E-2</c:v>
                </c:pt>
                <c:pt idx="1581">
                  <c:v>2.6798039873069942E-2</c:v>
                </c:pt>
                <c:pt idx="1582">
                  <c:v>2.6549867199608775E-2</c:v>
                </c:pt>
                <c:pt idx="1583">
                  <c:v>2.6303571955957613E-2</c:v>
                </c:pt>
                <c:pt idx="1584">
                  <c:v>2.6059144570584933E-2</c:v>
                </c:pt>
                <c:pt idx="1585">
                  <c:v>2.581657547158769E-2</c:v>
                </c:pt>
                <c:pt idx="1586">
                  <c:v>2.5575855087304096E-2</c:v>
                </c:pt>
                <c:pt idx="1587">
                  <c:v>2.53369738469215E-2</c:v>
                </c:pt>
                <c:pt idx="1588">
                  <c:v>2.5099922181077736E-2</c:v>
                </c:pt>
                <c:pt idx="1589">
                  <c:v>2.4864690522457555E-2</c:v>
                </c:pt>
                <c:pt idx="1590">
                  <c:v>2.4631269306382486E-2</c:v>
                </c:pt>
                <c:pt idx="1591">
                  <c:v>2.4399648971395776E-2</c:v>
                </c:pt>
                <c:pt idx="1592">
                  <c:v>2.416981995984083E-2</c:v>
                </c:pt>
                <c:pt idx="1593">
                  <c:v>2.3941772718434669E-2</c:v>
                </c:pt>
                <c:pt idx="1594">
                  <c:v>2.3715497698834836E-2</c:v>
                </c:pt>
                <c:pt idx="1595">
                  <c:v>2.3490985358201363E-2</c:v>
                </c:pt>
                <c:pt idx="1596">
                  <c:v>2.326822615975228E-2</c:v>
                </c:pt>
                <c:pt idx="1597">
                  <c:v>2.3047210573314027E-2</c:v>
                </c:pt>
                <c:pt idx="1598">
                  <c:v>2.2827929075865509E-2</c:v>
                </c:pt>
                <c:pt idx="1599">
                  <c:v>2.2610372152077028E-2</c:v>
                </c:pt>
                <c:pt idx="1600">
                  <c:v>2.2394530294842882E-2</c:v>
                </c:pt>
                <c:pt idx="1601">
                  <c:v>2.2180394005808821E-2</c:v>
                </c:pt>
                <c:pt idx="1602">
                  <c:v>2.1967953795893193E-2</c:v>
                </c:pt>
                <c:pt idx="1603">
                  <c:v>2.1757200185802975E-2</c:v>
                </c:pt>
                <c:pt idx="1604">
                  <c:v>2.154812370654343E-2</c:v>
                </c:pt>
                <c:pt idx="1605">
                  <c:v>2.1340714899922782E-2</c:v>
                </c:pt>
                <c:pt idx="1606">
                  <c:v>2.1134964319050459E-2</c:v>
                </c:pt>
                <c:pt idx="1607">
                  <c:v>2.0930862528830304E-2</c:v>
                </c:pt>
                <c:pt idx="1608">
                  <c:v>2.0728400106447466E-2</c:v>
                </c:pt>
                <c:pt idx="1609">
                  <c:v>2.0527567641850292E-2</c:v>
                </c:pt>
                <c:pt idx="1610">
                  <c:v>2.032835573822582E-2</c:v>
                </c:pt>
                <c:pt idx="1611">
                  <c:v>2.0130755012470348E-2</c:v>
                </c:pt>
                <c:pt idx="1612">
                  <c:v>1.9934756095653629E-2</c:v>
                </c:pt>
                <c:pt idx="1613">
                  <c:v>1.9740349633478135E-2</c:v>
                </c:pt>
                <c:pt idx="1614">
                  <c:v>1.9547526286731981E-2</c:v>
                </c:pt>
                <c:pt idx="1615">
                  <c:v>1.9356276731736961E-2</c:v>
                </c:pt>
                <c:pt idx="1616">
                  <c:v>1.9166591660790239E-2</c:v>
                </c:pt>
                <c:pt idx="1617">
                  <c:v>1.897846178260116E-2</c:v>
                </c:pt>
                <c:pt idx="1618">
                  <c:v>1.8791877822721813E-2</c:v>
                </c:pt>
                <c:pt idx="1619">
                  <c:v>1.8606830523972679E-2</c:v>
                </c:pt>
                <c:pt idx="1620">
                  <c:v>1.8423310646862031E-2</c:v>
                </c:pt>
                <c:pt idx="1621">
                  <c:v>1.824130897000055E-2</c:v>
                </c:pt>
                <c:pt idx="1622">
                  <c:v>1.8060816290509676E-2</c:v>
                </c:pt>
                <c:pt idx="1623">
                  <c:v>1.7881823424425094E-2</c:v>
                </c:pt>
                <c:pt idx="1624">
                  <c:v>1.7704321207094198E-2</c:v>
                </c:pt>
                <c:pt idx="1625">
                  <c:v>1.752830049356854E-2</c:v>
                </c:pt>
                <c:pt idx="1626">
                  <c:v>1.7353752158990383E-2</c:v>
                </c:pt>
                <c:pt idx="1627">
                  <c:v>1.7180667098974263E-2</c:v>
                </c:pt>
                <c:pt idx="1628">
                  <c:v>1.7009036229982642E-2</c:v>
                </c:pt>
                <c:pt idx="1629">
                  <c:v>1.6838850489696671E-2</c:v>
                </c:pt>
                <c:pt idx="1630">
                  <c:v>1.6670100837381043E-2</c:v>
                </c:pt>
                <c:pt idx="1631">
                  <c:v>1.6502778254243983E-2</c:v>
                </c:pt>
                <c:pt idx="1632">
                  <c:v>1.6336873743791388E-2</c:v>
                </c:pt>
                <c:pt idx="1633">
                  <c:v>1.6172378332176187E-2</c:v>
                </c:pt>
                <c:pt idx="1634">
                  <c:v>1.6009283068541783E-2</c:v>
                </c:pt>
                <c:pt idx="1635">
                  <c:v>1.5847579025360818E-2</c:v>
                </c:pt>
                <c:pt idx="1636">
                  <c:v>1.56872572987681E-2</c:v>
                </c:pt>
                <c:pt idx="1637">
                  <c:v>1.5528309008888823E-2</c:v>
                </c:pt>
                <c:pt idx="1638">
                  <c:v>1.537072530016103E-2</c:v>
                </c:pt>
                <c:pt idx="1639">
                  <c:v>1.5214497341653437E-2</c:v>
                </c:pt>
                <c:pt idx="1640">
                  <c:v>1.505961632737743E-2</c:v>
                </c:pt>
                <c:pt idx="1641">
                  <c:v>1.4906073476594639E-2</c:v>
                </c:pt>
                <c:pt idx="1642">
                  <c:v>1.4753860034118622E-2</c:v>
                </c:pt>
                <c:pt idx="1643">
                  <c:v>1.4602967270612131E-2</c:v>
                </c:pt>
                <c:pt idx="1644">
                  <c:v>1.4453386482878703E-2</c:v>
                </c:pt>
                <c:pt idx="1645">
                  <c:v>1.430510899414969E-2</c:v>
                </c:pt>
                <c:pt idx="1646">
                  <c:v>1.4158126154365782E-2</c:v>
                </c:pt>
                <c:pt idx="1647">
                  <c:v>1.4012429340453998E-2</c:v>
                </c:pt>
                <c:pt idx="1648">
                  <c:v>1.386800995659916E-2</c:v>
                </c:pt>
                <c:pt idx="1649">
                  <c:v>1.3724859434510971E-2</c:v>
                </c:pt>
                <c:pt idx="1650">
                  <c:v>1.3582969233685602E-2</c:v>
                </c:pt>
                <c:pt idx="1651">
                  <c:v>1.3442330841662849E-2</c:v>
                </c:pt>
                <c:pt idx="1652">
                  <c:v>1.3302935774278003E-2</c:v>
                </c:pt>
                <c:pt idx="1653">
                  <c:v>1.3164775575909208E-2</c:v>
                </c:pt>
                <c:pt idx="1654">
                  <c:v>1.3027841819719652E-2</c:v>
                </c:pt>
                <c:pt idx="1655">
                  <c:v>1.2892126107895304E-2</c:v>
                </c:pt>
                <c:pt idx="1656">
                  <c:v>1.2757620071877498E-2</c:v>
                </c:pt>
                <c:pt idx="1657">
                  <c:v>1.2624315372591137E-2</c:v>
                </c:pt>
                <c:pt idx="1658">
                  <c:v>1.2492203700667837E-2</c:v>
                </c:pt>
                <c:pt idx="1659">
                  <c:v>1.2361276776664673E-2</c:v>
                </c:pt>
                <c:pt idx="1660">
                  <c:v>1.2231526351277954E-2</c:v>
                </c:pt>
                <c:pt idx="1661">
                  <c:v>1.2102944205552734E-2</c:v>
                </c:pt>
                <c:pt idx="1662">
                  <c:v>1.1975522151087254E-2</c:v>
                </c:pt>
                <c:pt idx="1663">
                  <c:v>1.1849252030233286E-2</c:v>
                </c:pt>
                <c:pt idx="1664">
                  <c:v>1.1724125716291472E-2</c:v>
                </c:pt>
                <c:pt idx="1665">
                  <c:v>1.1600135113702561E-2</c:v>
                </c:pt>
                <c:pt idx="1666">
                  <c:v>1.1477272158233767E-2</c:v>
                </c:pt>
                <c:pt idx="1667">
                  <c:v>1.1355528817160915E-2</c:v>
                </c:pt>
                <c:pt idx="1668">
                  <c:v>1.1234897089446165E-2</c:v>
                </c:pt>
                <c:pt idx="1669">
                  <c:v>1.1115369005911058E-2</c:v>
                </c:pt>
                <c:pt idx="1670">
                  <c:v>1.0996936629405587E-2</c:v>
                </c:pt>
                <c:pt idx="1671">
                  <c:v>1.0879592054972511E-2</c:v>
                </c:pt>
                <c:pt idx="1672">
                  <c:v>1.0763327410007753E-2</c:v>
                </c:pt>
                <c:pt idx="1673">
                  <c:v>1.064813485441613E-2</c:v>
                </c:pt>
                <c:pt idx="1674">
                  <c:v>1.0534006580763219E-2</c:v>
                </c:pt>
                <c:pt idx="1675">
                  <c:v>1.0420934814422592E-2</c:v>
                </c:pt>
                <c:pt idx="1676">
                  <c:v>1.0308911813719294E-2</c:v>
                </c:pt>
                <c:pt idx="1677">
                  <c:v>1.0197929870068748E-2</c:v>
                </c:pt>
                <c:pt idx="1678">
                  <c:v>1.008798130811189E-2</c:v>
                </c:pt>
                <c:pt idx="1679">
                  <c:v>9.9790584858458903E-3</c:v>
                </c:pt>
                <c:pt idx="1680">
                  <c:v>9.8711537947511439E-3</c:v>
                </c:pt>
                <c:pt idx="1681">
                  <c:v>9.7642596599138518E-3</c:v>
                </c:pt>
                <c:pt idx="1682">
                  <c:v>9.6583685401450091E-3</c:v>
                </c:pt>
                <c:pt idx="1683">
                  <c:v>9.5534729280950109E-3</c:v>
                </c:pt>
                <c:pt idx="1684">
                  <c:v>9.4495653503647269E-3</c:v>
                </c:pt>
                <c:pt idx="1685">
                  <c:v>9.3466383676122835E-3</c:v>
                </c:pt>
                <c:pt idx="1686">
                  <c:v>9.2446845746563342E-3</c:v>
                </c:pt>
                <c:pt idx="1687">
                  <c:v>9.1436966005751536E-3</c:v>
                </c:pt>
                <c:pt idx="1688">
                  <c:v>9.0436671088022641E-3</c:v>
                </c:pt>
                <c:pt idx="1689">
                  <c:v>8.94458879721792E-3</c:v>
                </c:pt>
                <c:pt idx="1690">
                  <c:v>8.8464543982372315E-3</c:v>
                </c:pt>
                <c:pt idx="1691">
                  <c:v>8.7492566788941965E-3</c:v>
                </c:pt>
                <c:pt idx="1692">
                  <c:v>8.6529884409224447E-3</c:v>
                </c:pt>
                <c:pt idx="1693">
                  <c:v>8.5576425208319339E-3</c:v>
                </c:pt>
                <c:pt idx="1694">
                  <c:v>8.4632117899824232E-3</c:v>
                </c:pt>
                <c:pt idx="1695">
                  <c:v>8.3696891546530226E-3</c:v>
                </c:pt>
                <c:pt idx="1696">
                  <c:v>8.2770675561084951E-3</c:v>
                </c:pt>
                <c:pt idx="1697">
                  <c:v>8.1853399706617643E-3</c:v>
                </c:pt>
                <c:pt idx="1698">
                  <c:v>8.094499409733228E-3</c:v>
                </c:pt>
                <c:pt idx="1699">
                  <c:v>8.0045389199063163E-3</c:v>
                </c:pt>
                <c:pt idx="1700">
                  <c:v>7.9154515829799686E-3</c:v>
                </c:pt>
                <c:pt idx="1701">
                  <c:v>7.8272305160173687E-3</c:v>
                </c:pt>
                <c:pt idx="1702">
                  <c:v>7.739868871391698E-3</c:v>
                </c:pt>
                <c:pt idx="1703">
                  <c:v>7.6533598368282241E-3</c:v>
                </c:pt>
                <c:pt idx="1704">
                  <c:v>7.5676966354434258E-3</c:v>
                </c:pt>
                <c:pt idx="1705">
                  <c:v>7.4828725257805526E-3</c:v>
                </c:pt>
                <c:pt idx="1706">
                  <c:v>7.3988808018422966E-3</c:v>
                </c:pt>
                <c:pt idx="1707">
                  <c:v>7.3157147931199405E-3</c:v>
                </c:pt>
                <c:pt idx="1708">
                  <c:v>7.2333678646196876E-3</c:v>
                </c:pt>
                <c:pt idx="1709">
                  <c:v>7.1518334168855441E-3</c:v>
                </c:pt>
                <c:pt idx="1710">
                  <c:v>7.0711048860194487E-3</c:v>
                </c:pt>
                <c:pt idx="1711">
                  <c:v>6.9911757436980134E-3</c:v>
                </c:pt>
                <c:pt idx="1712">
                  <c:v>6.9120394971865584E-3</c:v>
                </c:pt>
                <c:pt idx="1713">
                  <c:v>6.8336896893498754E-3</c:v>
                </c:pt>
                <c:pt idx="1714">
                  <c:v>6.7561198986603012E-3</c:v>
                </c:pt>
                <c:pt idx="1715">
                  <c:v>6.6793237392026089E-3</c:v>
                </c:pt>
                <c:pt idx="1716">
                  <c:v>6.603294860676282E-3</c:v>
                </c:pt>
                <c:pt idx="1717">
                  <c:v>6.5280269483946338E-3</c:v>
                </c:pt>
                <c:pt idx="1718">
                  <c:v>6.4535137232814037E-3</c:v>
                </c:pt>
                <c:pt idx="1719">
                  <c:v>6.3797489418642803E-3</c:v>
                </c:pt>
                <c:pt idx="1720">
                  <c:v>6.3067263962659275E-3</c:v>
                </c:pt>
                <c:pt idx="1721">
                  <c:v>6.2344399141920359E-3</c:v>
                </c:pt>
                <c:pt idx="1722">
                  <c:v>6.1628833589169102E-3</c:v>
                </c:pt>
                <c:pt idx="1723">
                  <c:v>6.0920506292661703E-3</c:v>
                </c:pt>
                <c:pt idx="1724">
                  <c:v>6.0219356595970453E-3</c:v>
                </c:pt>
                <c:pt idx="1725">
                  <c:v>5.9525324197758486E-3</c:v>
                </c:pt>
                <c:pt idx="1726">
                  <c:v>5.883834915153101E-3</c:v>
                </c:pt>
                <c:pt idx="1727">
                  <c:v>5.815837186535909E-3</c:v>
                </c:pt>
                <c:pt idx="1728">
                  <c:v>5.7485333101580478E-3</c:v>
                </c:pt>
                <c:pt idx="1729">
                  <c:v>5.6819173976473663E-3</c:v>
                </c:pt>
                <c:pt idx="1730">
                  <c:v>5.615983595990969E-3</c:v>
                </c:pt>
                <c:pt idx="1731">
                  <c:v>5.5507260874977475E-3</c:v>
                </c:pt>
                <c:pt idx="1732">
                  <c:v>5.4861390897588055E-3</c:v>
                </c:pt>
                <c:pt idx="1733">
                  <c:v>5.4222168556052738E-3</c:v>
                </c:pt>
                <c:pt idx="1734">
                  <c:v>5.3589536730640434E-3</c:v>
                </c:pt>
                <c:pt idx="1735">
                  <c:v>5.2963438653110097E-3</c:v>
                </c:pt>
                <c:pt idx="1736">
                  <c:v>5.2343817906222714E-3</c:v>
                </c:pt>
                <c:pt idx="1737">
                  <c:v>5.1730618423228838E-3</c:v>
                </c:pt>
                <c:pt idx="1738">
                  <c:v>5.1123784487336638E-3</c:v>
                </c:pt>
                <c:pt idx="1739">
                  <c:v>5.0523260731156067E-3</c:v>
                </c:pt>
                <c:pt idx="1740">
                  <c:v>4.9928992136123763E-3</c:v>
                </c:pt>
                <c:pt idx="1741">
                  <c:v>4.9340924031904968E-3</c:v>
                </c:pt>
                <c:pt idx="1742">
                  <c:v>4.8759002095777031E-3</c:v>
                </c:pt>
                <c:pt idx="1743">
                  <c:v>4.8183172351990078E-3</c:v>
                </c:pt>
                <c:pt idx="1744">
                  <c:v>4.7613381171110044E-3</c:v>
                </c:pt>
                <c:pt idx="1745">
                  <c:v>4.7049575269339713E-3</c:v>
                </c:pt>
                <c:pt idx="1746">
                  <c:v>4.6491701707822254E-3</c:v>
                </c:pt>
                <c:pt idx="1747">
                  <c:v>4.5939707891923635E-3</c:v>
                </c:pt>
                <c:pt idx="1748">
                  <c:v>4.5393541570498278E-3</c:v>
                </c:pt>
                <c:pt idx="1749">
                  <c:v>4.4853150835133856E-3</c:v>
                </c:pt>
                <c:pt idx="1750">
                  <c:v>4.4318484119380075E-3</c:v>
                </c:pt>
                <c:pt idx="1751">
                  <c:v>4.3789490197957215E-3</c:v>
                </c:pt>
                <c:pt idx="1752">
                  <c:v>4.3266118185949169E-3</c:v>
                </c:pt>
                <c:pt idx="1753">
                  <c:v>4.274831753797682E-3</c:v>
                </c:pt>
                <c:pt idx="1754">
                  <c:v>4.2236038047356534E-3</c:v>
                </c:pt>
                <c:pt idx="1755">
                  <c:v>4.1729229845239545E-3</c:v>
                </c:pt>
                <c:pt idx="1756">
                  <c:v>4.122784339973702E-3</c:v>
                </c:pt>
                <c:pt idx="1757">
                  <c:v>4.0731829515026638E-3</c:v>
                </c:pt>
                <c:pt idx="1758">
                  <c:v>4.0241139330445116E-3</c:v>
                </c:pt>
                <c:pt idx="1759">
                  <c:v>3.9755724319563372E-3</c:v>
                </c:pt>
                <c:pt idx="1760">
                  <c:v>3.9275536289247789E-3</c:v>
                </c:pt>
                <c:pt idx="1761">
                  <c:v>3.880052737870458E-3</c:v>
                </c:pt>
                <c:pt idx="1762">
                  <c:v>3.8330650058511109E-3</c:v>
                </c:pt>
                <c:pt idx="1763">
                  <c:v>3.7865857129630734E-3</c:v>
                </c:pt>
                <c:pt idx="1764">
                  <c:v>3.7406101722415024E-3</c:v>
                </c:pt>
                <c:pt idx="1765">
                  <c:v>3.6951337295590284E-3</c:v>
                </c:pt>
                <c:pt idx="1766">
                  <c:v>3.6501517635231869E-3</c:v>
                </c:pt>
                <c:pt idx="1767">
                  <c:v>3.6056596853723233E-3</c:v>
                </c:pt>
                <c:pt idx="1768">
                  <c:v>3.5616529388703346E-3</c:v>
                </c:pt>
                <c:pt idx="1769">
                  <c:v>3.5181270001999596E-3</c:v>
                </c:pt>
                <c:pt idx="1770">
                  <c:v>3.4750773778549375E-3</c:v>
                </c:pt>
                <c:pt idx="1771">
                  <c:v>3.4324996125307495E-3</c:v>
                </c:pt>
                <c:pt idx="1772">
                  <c:v>3.3903892770143253E-3</c:v>
                </c:pt>
                <c:pt idx="1773">
                  <c:v>3.3487419760723546E-3</c:v>
                </c:pt>
                <c:pt idx="1774">
                  <c:v>3.3075533463386006E-3</c:v>
                </c:pt>
                <c:pt idx="1775">
                  <c:v>3.2668190561999156E-3</c:v>
                </c:pt>
                <c:pt idx="1776">
                  <c:v>3.2265348056812601E-3</c:v>
                </c:pt>
                <c:pt idx="1777">
                  <c:v>3.1866963263295039E-3</c:v>
                </c:pt>
                <c:pt idx="1778">
                  <c:v>3.1472993810962671E-3</c:v>
                </c:pt>
                <c:pt idx="1779">
                  <c:v>3.1083397642195994E-3</c:v>
                </c:pt>
                <c:pt idx="1780">
                  <c:v>3.0698133011047403E-3</c:v>
                </c:pt>
                <c:pt idx="1781">
                  <c:v>3.0317158482037732E-3</c:v>
                </c:pt>
                <c:pt idx="1782">
                  <c:v>2.9940432928944037E-3</c:v>
                </c:pt>
                <c:pt idx="1783">
                  <c:v>2.9567915533576803E-3</c:v>
                </c:pt>
                <c:pt idx="1784">
                  <c:v>2.9199565784548891E-3</c:v>
                </c:pt>
                <c:pt idx="1785">
                  <c:v>2.883534347603434E-3</c:v>
                </c:pt>
                <c:pt idx="1786">
                  <c:v>2.8475208706519421E-3</c:v>
                </c:pt>
                <c:pt idx="1787">
                  <c:v>2.8119121877543856E-3</c:v>
                </c:pt>
                <c:pt idx="1788">
                  <c:v>2.7767043692435104E-3</c:v>
                </c:pt>
                <c:pt idx="1789">
                  <c:v>2.7418935155032816E-3</c:v>
                </c:pt>
                <c:pt idx="1790">
                  <c:v>2.7074757568406999E-3</c:v>
                </c:pt>
                <c:pt idx="1791">
                  <c:v>2.6734472533567061E-3</c:v>
                </c:pt>
                <c:pt idx="1792">
                  <c:v>2.6398041948164515E-3</c:v>
                </c:pt>
                <c:pt idx="1793">
                  <c:v>2.6065428005187358E-3</c:v>
                </c:pt>
                <c:pt idx="1794">
                  <c:v>2.5736593191648164E-3</c:v>
                </c:pt>
                <c:pt idx="1795">
                  <c:v>2.5411500287265262E-3</c:v>
                </c:pt>
                <c:pt idx="1796">
                  <c:v>2.5090112363136451E-3</c:v>
                </c:pt>
                <c:pt idx="1797">
                  <c:v>2.4772392780407684E-3</c:v>
                </c:pt>
                <c:pt idx="1798">
                  <c:v>2.4458305188934013E-3</c:v>
                </c:pt>
                <c:pt idx="1799">
                  <c:v>2.4147813525935867E-3</c:v>
                </c:pt>
                <c:pt idx="1800">
                  <c:v>2.3840882014648404E-3</c:v>
                </c:pt>
                <c:pt idx="1801">
                  <c:v>2.3537475162966311E-3</c:v>
                </c:pt>
                <c:pt idx="1802">
                  <c:v>2.3237557762082004E-3</c:v>
                </c:pt>
                <c:pt idx="1803">
                  <c:v>2.2941094885119994E-3</c:v>
                </c:pt>
                <c:pt idx="1804">
                  <c:v>2.264805188576479E-3</c:v>
                </c:pt>
                <c:pt idx="1805">
                  <c:v>2.2358394396885424E-3</c:v>
                </c:pt>
                <c:pt idx="1806">
                  <c:v>2.2072088329153942E-3</c:v>
                </c:pt>
                <c:pt idx="1807">
                  <c:v>2.1789099869660876E-3</c:v>
                </c:pt>
                <c:pt idx="1808">
                  <c:v>2.1509395480525033E-3</c:v>
                </c:pt>
                <c:pt idx="1809">
                  <c:v>2.1232941897500681E-3</c:v>
                </c:pt>
                <c:pt idx="1810">
                  <c:v>2.0959706128579419E-3</c:v>
                </c:pt>
                <c:pt idx="1811">
                  <c:v>2.0689655452589767E-3</c:v>
                </c:pt>
                <c:pt idx="1812">
                  <c:v>2.0422757417791907E-3</c:v>
                </c:pt>
                <c:pt idx="1813">
                  <c:v>2.0158979840470305E-3</c:v>
                </c:pt>
                <c:pt idx="1814">
                  <c:v>1.9898290803522173E-3</c:v>
                </c:pt>
                <c:pt idx="1815">
                  <c:v>1.9640658655043761E-3</c:v>
                </c:pt>
                <c:pt idx="1816">
                  <c:v>1.9386052006913146E-3</c:v>
                </c:pt>
                <c:pt idx="1817">
                  <c:v>1.9134439733371103E-3</c:v>
                </c:pt>
                <c:pt idx="1818">
                  <c:v>1.8885790969598703E-3</c:v>
                </c:pt>
                <c:pt idx="1819">
                  <c:v>1.8640075110293508E-3</c:v>
                </c:pt>
                <c:pt idx="1820">
                  <c:v>1.8397261808242775E-3</c:v>
                </c:pt>
                <c:pt idx="1821">
                  <c:v>1.8157320972895475E-3</c:v>
                </c:pt>
                <c:pt idx="1822">
                  <c:v>1.7920222768931717E-3</c:v>
                </c:pt>
                <c:pt idx="1823">
                  <c:v>1.7685937614831393E-3</c:v>
                </c:pt>
                <c:pt idx="1824">
                  <c:v>1.7454436181440487E-3</c:v>
                </c:pt>
                <c:pt idx="1825">
                  <c:v>1.7225689390536812E-3</c:v>
                </c:pt>
                <c:pt idx="1826">
                  <c:v>1.6999668413393838E-3</c:v>
                </c:pt>
                <c:pt idx="1827">
                  <c:v>1.6776344669344294E-3</c:v>
                </c:pt>
                <c:pt idx="1828">
                  <c:v>1.6555689824342046E-3</c:v>
                </c:pt>
                <c:pt idx="1829">
                  <c:v>1.6337675789524107E-3</c:v>
                </c:pt>
                <c:pt idx="1830">
                  <c:v>1.6122274719771231E-3</c:v>
                </c:pt>
                <c:pt idx="1831">
                  <c:v>1.5909459012268885E-3</c:v>
                </c:pt>
                <c:pt idx="1832">
                  <c:v>1.5699201305067177E-3</c:v>
                </c:pt>
                <c:pt idx="1833">
                  <c:v>1.5491474475641319E-3</c:v>
                </c:pt>
                <c:pt idx="1834">
                  <c:v>1.5286251639451411E-3</c:v>
                </c:pt>
                <c:pt idx="1835">
                  <c:v>1.5083506148503073E-3</c:v>
                </c:pt>
                <c:pt idx="1836">
                  <c:v>1.4883211589907595E-3</c:v>
                </c:pt>
                <c:pt idx="1837">
                  <c:v>1.4685341784443158E-3</c:v>
                </c:pt>
                <c:pt idx="1838">
                  <c:v>1.4489870785116068E-3</c:v>
                </c:pt>
                <c:pt idx="1839">
                  <c:v>1.4296772875723026E-3</c:v>
                </c:pt>
                <c:pt idx="1840">
                  <c:v>1.4106022569413824E-3</c:v>
                </c:pt>
                <c:pt idx="1841">
                  <c:v>1.3917594607255424E-3</c:v>
                </c:pt>
                <c:pt idx="1842">
                  <c:v>1.3731463956796479E-3</c:v>
                </c:pt>
                <c:pt idx="1843">
                  <c:v>1.3547605810633695E-3</c:v>
                </c:pt>
                <c:pt idx="1844">
                  <c:v>1.3365995584978764E-3</c:v>
                </c:pt>
                <c:pt idx="1845">
                  <c:v>1.3186608918227423E-3</c:v>
                </c:pt>
                <c:pt idx="1846">
                  <c:v>1.3009421669529281E-3</c:v>
                </c:pt>
                <c:pt idx="1847">
                  <c:v>1.2834409917360089E-3</c:v>
                </c:pt>
                <c:pt idx="1848">
                  <c:v>1.266154995809495E-3</c:v>
                </c:pt>
                <c:pt idx="1849">
                  <c:v>1.2490818304584136E-3</c:v>
                </c:pt>
                <c:pt idx="1850">
                  <c:v>1.2322191684730175E-3</c:v>
                </c:pt>
                <c:pt idx="1851">
                  <c:v>1.2155647040067755E-3</c:v>
                </c:pt>
                <c:pt idx="1852">
                  <c:v>1.1991161524345082E-3</c:v>
                </c:pt>
                <c:pt idx="1853">
                  <c:v>1.1828712502108178E-3</c:v>
                </c:pt>
                <c:pt idx="1854">
                  <c:v>1.1668277547287043E-3</c:v>
                </c:pt>
                <c:pt idx="1855">
                  <c:v>1.1509834441784845E-3</c:v>
                </c:pt>
                <c:pt idx="1856">
                  <c:v>1.1353361174069102E-3</c:v>
                </c:pt>
                <c:pt idx="1857">
                  <c:v>1.1198835937766252E-3</c:v>
                </c:pt>
                <c:pt idx="1858">
                  <c:v>1.1046237130258364E-3</c:v>
                </c:pt>
                <c:pt idx="1859">
                  <c:v>1.089554335128328E-3</c:v>
                </c:pt>
                <c:pt idx="1860">
                  <c:v>1.0746733401537337E-3</c:v>
                </c:pt>
                <c:pt idx="1861">
                  <c:v>1.0599786281281522E-3</c:v>
                </c:pt>
                <c:pt idx="1862">
                  <c:v>1.0454681188950439E-3</c:v>
                </c:pt>
                <c:pt idx="1863">
                  <c:v>1.0311397519764927E-3</c:v>
                </c:pt>
                <c:pt idx="1864">
                  <c:v>1.0169914864347626E-3</c:v>
                </c:pt>
                <c:pt idx="1865">
                  <c:v>1.0030213007342376E-3</c:v>
                </c:pt>
                <c:pt idx="1866">
                  <c:v>9.8922719260367419E-4</c:v>
                </c:pt>
                <c:pt idx="1867">
                  <c:v>9.7560717889885414E-4</c:v>
                </c:pt>
                <c:pt idx="1868">
                  <c:v>9.6215929546556258E-4</c:v>
                </c:pt>
                <c:pt idx="1869">
                  <c:v>9.4888159700299299E-4</c:v>
                </c:pt>
                <c:pt idx="1870">
                  <c:v>9.3577215692747804E-4</c:v>
                </c:pt>
                <c:pt idx="1871">
                  <c:v>9.2282906723667468E-4</c:v>
                </c:pt>
                <c:pt idx="1872">
                  <c:v>9.1005043837408771E-4</c:v>
                </c:pt>
                <c:pt idx="1873">
                  <c:v>8.9743439909405621E-4</c:v>
                </c:pt>
                <c:pt idx="1874">
                  <c:v>8.8497909632710399E-4</c:v>
                </c:pt>
                <c:pt idx="1875">
                  <c:v>8.7268269504576015E-4</c:v>
                </c:pt>
                <c:pt idx="1876">
                  <c:v>8.6054337813075638E-4</c:v>
                </c:pt>
                <c:pt idx="1877">
                  <c:v>8.4855934623771106E-4</c:v>
                </c:pt>
                <c:pt idx="1878">
                  <c:v>8.3672881766420589E-4</c:v>
                </c:pt>
                <c:pt idx="1879">
                  <c:v>8.2505002821736E-4</c:v>
                </c:pt>
                <c:pt idx="1880">
                  <c:v>8.1352123108180689E-4</c:v>
                </c:pt>
                <c:pt idx="1881">
                  <c:v>8.0214069668818296E-4</c:v>
                </c:pt>
                <c:pt idx="1882">
                  <c:v>7.9090671258203685E-4</c:v>
                </c:pt>
                <c:pt idx="1883">
                  <c:v>7.7981758329325466E-4</c:v>
                </c:pt>
                <c:pt idx="1884">
                  <c:v>7.6887163020592116E-4</c:v>
                </c:pt>
                <c:pt idx="1885">
                  <c:v>7.580671914287103E-4</c:v>
                </c:pt>
                <c:pt idx="1886">
                  <c:v>7.4740262166571856E-4</c:v>
                </c:pt>
                <c:pt idx="1887">
                  <c:v>7.3687629208784005E-4</c:v>
                </c:pt>
                <c:pt idx="1888">
                  <c:v>7.2648659020459975E-4</c:v>
                </c:pt>
                <c:pt idx="1889">
                  <c:v>7.1623191973653271E-4</c:v>
                </c:pt>
                <c:pt idx="1890">
                  <c:v>7.0611070048803501E-4</c:v>
                </c:pt>
                <c:pt idx="1891">
                  <c:v>6.9612136822076872E-4</c:v>
                </c:pt>
                <c:pt idx="1892">
                  <c:v>6.8626237452755121E-4</c:v>
                </c:pt>
                <c:pt idx="1893">
                  <c:v>6.7653218670680473E-4</c:v>
                </c:pt>
                <c:pt idx="1894">
                  <c:v>6.6692928763750108E-4</c:v>
                </c:pt>
                <c:pt idx="1895">
                  <c:v>6.5745217565467645E-4</c:v>
                </c:pt>
                <c:pt idx="1896">
                  <c:v>6.480993644254466E-4</c:v>
                </c:pt>
                <c:pt idx="1897">
                  <c:v>6.388693828256049E-4</c:v>
                </c:pt>
                <c:pt idx="1898">
                  <c:v>6.297607748167284E-4</c:v>
                </c:pt>
                <c:pt idx="1899">
                  <c:v>6.2077209932386967E-4</c:v>
                </c:pt>
                <c:pt idx="1900">
                  <c:v>6.1190193011377092E-4</c:v>
                </c:pt>
                <c:pt idx="1901">
                  <c:v>6.0314885567366774E-4</c:v>
                </c:pt>
                <c:pt idx="1902">
                  <c:v>5.9451147909062214E-4</c:v>
                </c:pt>
                <c:pt idx="1903">
                  <c:v>5.859884179314559E-4</c:v>
                </c:pt>
                <c:pt idx="1904">
                  <c:v>5.7757830412321731E-4</c:v>
                </c:pt>
                <c:pt idx="1905">
                  <c:v>5.6927978383425261E-4</c:v>
                </c:pt>
                <c:pt idx="1906">
                  <c:v>5.610915173558204E-4</c:v>
                </c:pt>
                <c:pt idx="1907">
                  <c:v>5.530121789843179E-4</c:v>
                </c:pt>
                <c:pt idx="1908">
                  <c:v>5.4504045690405474E-4</c:v>
                </c:pt>
                <c:pt idx="1909">
                  <c:v>5.3717505307064139E-4</c:v>
                </c:pt>
                <c:pt idx="1910">
                  <c:v>5.2941468309493378E-4</c:v>
                </c:pt>
                <c:pt idx="1911">
                  <c:v>5.2175807612759965E-4</c:v>
                </c:pt>
                <c:pt idx="1912">
                  <c:v>5.1420397474424221E-4</c:v>
                </c:pt>
                <c:pt idx="1913">
                  <c:v>5.0675113483115172E-4</c:v>
                </c:pt>
                <c:pt idx="1914">
                  <c:v>4.9939832547162227E-4</c:v>
                </c:pt>
                <c:pt idx="1915">
                  <c:v>4.9214432883289312E-4</c:v>
                </c:pt>
                <c:pt idx="1916">
                  <c:v>4.8498794005366944E-4</c:v>
                </c:pt>
                <c:pt idx="1917">
                  <c:v>4.7792796713226453E-4</c:v>
                </c:pt>
                <c:pt idx="1918">
                  <c:v>4.7096323081532873E-4</c:v>
                </c:pt>
                <c:pt idx="1919">
                  <c:v>4.6409256448720165E-4</c:v>
                </c:pt>
                <c:pt idx="1920">
                  <c:v>4.5731481405985762E-4</c:v>
                </c:pt>
                <c:pt idx="1921">
                  <c:v>4.5062883786346764E-4</c:v>
                </c:pt>
                <c:pt idx="1922">
                  <c:v>4.4403350653758058E-4</c:v>
                </c:pt>
                <c:pt idx="1923">
                  <c:v>4.3752770292289616E-4</c:v>
                </c:pt>
                <c:pt idx="1924">
                  <c:v>4.3111032195367678E-4</c:v>
                </c:pt>
                <c:pt idx="1925">
                  <c:v>4.2478027055075143E-4</c:v>
                </c:pt>
                <c:pt idx="1926">
                  <c:v>4.1853646751515751E-4</c:v>
                </c:pt>
                <c:pt idx="1927">
                  <c:v>4.1237784342237931E-4</c:v>
                </c:pt>
                <c:pt idx="1928">
                  <c:v>4.063033405172264E-4</c:v>
                </c:pt>
                <c:pt idx="1929">
                  <c:v>4.0031191260930891E-4</c:v>
                </c:pt>
                <c:pt idx="1930">
                  <c:v>3.9440252496915693E-4</c:v>
                </c:pt>
                <c:pt idx="1931">
                  <c:v>3.8857415422493793E-4</c:v>
                </c:pt>
                <c:pt idx="1932">
                  <c:v>3.8282578825981722E-4</c:v>
                </c:pt>
                <c:pt idx="1933">
                  <c:v>3.7715642610991967E-4</c:v>
                </c:pt>
                <c:pt idx="1934">
                  <c:v>3.7156507786293677E-4</c:v>
                </c:pt>
                <c:pt idx="1935">
                  <c:v>3.6605076455733496E-4</c:v>
                </c:pt>
                <c:pt idx="1936">
                  <c:v>3.6061251808220806E-4</c:v>
                </c:pt>
                <c:pt idx="1937">
                  <c:v>3.5524938107773336E-4</c:v>
                </c:pt>
                <c:pt idx="1938">
                  <c:v>3.4996040683627421E-4</c:v>
                </c:pt>
                <c:pt idx="1939">
                  <c:v>3.4474465920408354E-4</c:v>
                </c:pt>
                <c:pt idx="1940">
                  <c:v>3.3960121248365478E-4</c:v>
                </c:pt>
                <c:pt idx="1941">
                  <c:v>3.3452915133667672E-4</c:v>
                </c:pt>
                <c:pt idx="1942">
                  <c:v>3.2952757068762962E-4</c:v>
                </c:pt>
                <c:pt idx="1943">
                  <c:v>3.24595575627992E-4</c:v>
                </c:pt>
                <c:pt idx="1944">
                  <c:v>3.1973228132108387E-4</c:v>
                </c:pt>
                <c:pt idx="1945">
                  <c:v>3.1493681290752155E-4</c:v>
                </c:pt>
                <c:pt idx="1946">
                  <c:v>3.1020830541130824E-4</c:v>
                </c:pt>
                <c:pt idx="1947">
                  <c:v>3.0554590364653564E-4</c:v>
                </c:pt>
                <c:pt idx="1948">
                  <c:v>3.0094876212471999E-4</c:v>
                </c:pt>
                <c:pt idx="1949">
                  <c:v>2.9641604496274878E-4</c:v>
                </c:pt>
                <c:pt idx="1950">
                  <c:v>2.9194692579146027E-4</c:v>
                </c:pt>
                <c:pt idx="1951">
                  <c:v>2.8754058766483295E-4</c:v>
                </c:pt>
                <c:pt idx="1952">
                  <c:v>2.8319622296980597E-4</c:v>
                </c:pt>
                <c:pt idx="1953">
                  <c:v>2.7891303333670752E-4</c:v>
                </c:pt>
                <c:pt idx="1954">
                  <c:v>2.7469022955031567E-4</c:v>
                </c:pt>
                <c:pt idx="1955">
                  <c:v>2.7052703146152073E-4</c:v>
                </c:pt>
                <c:pt idx="1956">
                  <c:v>2.6642266789962096E-4</c:v>
                </c:pt>
                <c:pt idx="1957">
                  <c:v>2.6237637658521975E-4</c:v>
                </c:pt>
                <c:pt idx="1958">
                  <c:v>2.5838740404374953E-4</c:v>
                </c:pt>
                <c:pt idx="1959">
                  <c:v>2.5445500551959818E-4</c:v>
                </c:pt>
                <c:pt idx="1960">
                  <c:v>2.5057844489086075E-4</c:v>
                </c:pt>
                <c:pt idx="1961">
                  <c:v>2.4675699458468815E-4</c:v>
                </c:pt>
                <c:pt idx="1962">
                  <c:v>2.4298993549326024E-4</c:v>
                </c:pt>
                <c:pt idx="1963">
                  <c:v>2.3927655689035511E-4</c:v>
                </c:pt>
                <c:pt idx="1964">
                  <c:v>2.3561615634853757E-4</c:v>
                </c:pt>
                <c:pt idx="1965">
                  <c:v>2.3200803965694195E-4</c:v>
                </c:pt>
                <c:pt idx="1966">
                  <c:v>2.2845152073967242E-4</c:v>
                </c:pt>
                <c:pt idx="1967">
                  <c:v>2.2494592157479274E-4</c:v>
                </c:pt>
                <c:pt idx="1968">
                  <c:v>2.2149057211393126E-4</c:v>
                </c:pt>
                <c:pt idx="1969">
                  <c:v>2.1808481020247391E-4</c:v>
                </c:pt>
                <c:pt idx="1970">
                  <c:v>2.1472798150036704E-4</c:v>
                </c:pt>
                <c:pt idx="1971">
                  <c:v>2.1141943940350584E-4</c:v>
                </c:pt>
                <c:pt idx="1972">
                  <c:v>2.0815854496572918E-4</c:v>
                </c:pt>
                <c:pt idx="1973">
                  <c:v>2.0494466682139734E-4</c:v>
                </c:pt>
                <c:pt idx="1974">
                  <c:v>2.0177718110857127E-4</c:v>
                </c:pt>
                <c:pt idx="1975">
                  <c:v>1.9865547139277237E-4</c:v>
                </c:pt>
                <c:pt idx="1976">
                  <c:v>1.9557892859133955E-4</c:v>
                </c:pt>
                <c:pt idx="1977">
                  <c:v>1.9254695089836331E-4</c:v>
                </c:pt>
                <c:pt idx="1978">
                  <c:v>1.8955894371021315E-4</c:v>
                </c:pt>
                <c:pt idx="1979">
                  <c:v>1.8661431955163809E-4</c:v>
                </c:pt>
                <c:pt idx="1980">
                  <c:v>1.8371249800245711E-4</c:v>
                </c:pt>
                <c:pt idx="1981">
                  <c:v>1.8085290562481744E-4</c:v>
                </c:pt>
                <c:pt idx="1982">
                  <c:v>1.7803497589104022E-4</c:v>
                </c:pt>
                <c:pt idx="1983">
                  <c:v>1.7525814911202952E-4</c:v>
                </c:pt>
                <c:pt idx="1984">
                  <c:v>1.7252187236626288E-4</c:v>
                </c:pt>
                <c:pt idx="1985">
                  <c:v>1.6982559942934329E-4</c:v>
                </c:pt>
                <c:pt idx="1986">
                  <c:v>1.671687907041271E-4</c:v>
                </c:pt>
                <c:pt idx="1987">
                  <c:v>1.6455091315140853E-4</c:v>
                </c:pt>
                <c:pt idx="1988">
                  <c:v>1.6197144022117723E-4</c:v>
                </c:pt>
                <c:pt idx="1989">
                  <c:v>1.59429851784427E-4</c:v>
                </c:pt>
                <c:pt idx="1990">
                  <c:v>1.5692563406553226E-4</c:v>
                </c:pt>
                <c:pt idx="1991">
                  <c:v>1.5445827957517213E-4</c:v>
                </c:pt>
                <c:pt idx="1992">
                  <c:v>1.5202728704381778E-4</c:v>
                </c:pt>
                <c:pt idx="1993">
                  <c:v>1.4963216135576192E-4</c:v>
                </c:pt>
                <c:pt idx="1994">
                  <c:v>1.4727241348370685E-4</c:v>
                </c:pt>
                <c:pt idx="1995">
                  <c:v>1.4494756042389079E-4</c:v>
                </c:pt>
                <c:pt idx="1996">
                  <c:v>1.4265712513176652E-4</c:v>
                </c:pt>
                <c:pt idx="1997">
                  <c:v>1.4040063645821415E-4</c:v>
                </c:pt>
                <c:pt idx="1998">
                  <c:v>1.3817762908630173E-4</c:v>
                </c:pt>
                <c:pt idx="1999">
                  <c:v>1.3598764346857423E-4</c:v>
                </c:pt>
                <c:pt idx="2000">
                  <c:v>1.3383022576488537E-4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C8-4B6B-87C6-C4FA26981234}"/>
            </c:ext>
          </c:extLst>
        </c:ser>
        <c:ser>
          <c:idx val="0"/>
          <c:order val="2"/>
          <c:tx>
            <c:strRef>
              <c:f>'REGRESSÃO LINEAR MÚLTIPLA'!$AE$670</c:f>
              <c:strCache>
                <c:ptCount val="1"/>
                <c:pt idx="0">
                  <c:v>Região de aceitação da hipótese nula</c:v>
                </c:pt>
              </c:strCache>
            </c:strRef>
          </c:tx>
          <c:spPr>
            <a:solidFill>
              <a:sysClr val="window" lastClr="FFFFFF">
                <a:lumMod val="95000"/>
              </a:sysClr>
            </a:solidFill>
            <a:ln>
              <a:noFill/>
            </a:ln>
            <a:effectLst/>
          </c:spPr>
          <c:invertIfNegative val="0"/>
          <c:val>
            <c:numRef>
              <c:f>'REGRESSÃO LINEAR MÚLTIPLA'!$AE$671:$AE$2671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0.23326350697722917</c:v>
                </c:pt>
                <c:pt idx="742">
                  <c:v>0.23423028275621952</c:v>
                </c:pt>
                <c:pt idx="743">
                  <c:v>0.23519730221337601</c:v>
                </c:pt>
                <c:pt idx="744">
                  <c:v>0.23616453534647172</c:v>
                </c:pt>
                <c:pt idx="745">
                  <c:v>0.23713195201937959</c:v>
                </c:pt>
                <c:pt idx="746">
                  <c:v>0.23809952196345438</c:v>
                </c:pt>
                <c:pt idx="747">
                  <c:v>0.23906721477893114</c:v>
                </c:pt>
                <c:pt idx="748">
                  <c:v>0.2400349999363395</c:v>
                </c:pt>
                <c:pt idx="749">
                  <c:v>0.24100284677793452</c:v>
                </c:pt>
                <c:pt idx="750">
                  <c:v>0.24197072451914337</c:v>
                </c:pt>
                <c:pt idx="751">
                  <c:v>0.2429386022500282</c:v>
                </c:pt>
                <c:pt idx="752">
                  <c:v>0.24390644893676472</c:v>
                </c:pt>
                <c:pt idx="753">
                  <c:v>0.24487423342313686</c:v>
                </c:pt>
                <c:pt idx="754">
                  <c:v>0.24584192443204717</c:v>
                </c:pt>
                <c:pt idx="755">
                  <c:v>0.24680949056704274</c:v>
                </c:pt>
                <c:pt idx="756">
                  <c:v>0.24777690031385682</c:v>
                </c:pt>
                <c:pt idx="757">
                  <c:v>0.24874412204196625</c:v>
                </c:pt>
                <c:pt idx="758">
                  <c:v>0.24971112400616369</c:v>
                </c:pt>
                <c:pt idx="759">
                  <c:v>0.25067787434814603</c:v>
                </c:pt>
                <c:pt idx="760">
                  <c:v>0.25164434109811712</c:v>
                </c:pt>
                <c:pt idx="761">
                  <c:v>0.25261049217640646</c:v>
                </c:pt>
                <c:pt idx="762">
                  <c:v>0.25357629539510257</c:v>
                </c:pt>
                <c:pt idx="763">
                  <c:v>0.25454171845970125</c:v>
                </c:pt>
                <c:pt idx="764">
                  <c:v>0.25550672897076881</c:v>
                </c:pt>
                <c:pt idx="765">
                  <c:v>0.25647129442562033</c:v>
                </c:pt>
                <c:pt idx="766">
                  <c:v>0.25743538222001205</c:v>
                </c:pt>
                <c:pt idx="767">
                  <c:v>0.25839895964984844</c:v>
                </c:pt>
                <c:pt idx="768">
                  <c:v>0.25936199391290432</c:v>
                </c:pt>
                <c:pt idx="769">
                  <c:v>0.26032445211056027</c:v>
                </c:pt>
                <c:pt idx="770">
                  <c:v>0.26128630124955315</c:v>
                </c:pt>
                <c:pt idx="771">
                  <c:v>0.26224750824374016</c:v>
                </c:pt>
                <c:pt idx="772">
                  <c:v>0.2632080399158771</c:v>
                </c:pt>
                <c:pt idx="773">
                  <c:v>0.26416786299941053</c:v>
                </c:pt>
                <c:pt idx="774">
                  <c:v>0.26512694414028343</c:v>
                </c:pt>
                <c:pt idx="775">
                  <c:v>0.26608524989875487</c:v>
                </c:pt>
                <c:pt idx="776">
                  <c:v>0.26704274675123274</c:v>
                </c:pt>
                <c:pt idx="777">
                  <c:v>0.26799940109212012</c:v>
                </c:pt>
                <c:pt idx="778">
                  <c:v>0.26895517923567464</c:v>
                </c:pt>
                <c:pt idx="779">
                  <c:v>0.26991004741788133</c:v>
                </c:pt>
                <c:pt idx="780">
                  <c:v>0.27086397179833804</c:v>
                </c:pt>
                <c:pt idx="781">
                  <c:v>0.27181691846215389</c:v>
                </c:pt>
                <c:pt idx="782">
                  <c:v>0.2727688534218603</c:v>
                </c:pt>
                <c:pt idx="783">
                  <c:v>0.27371974261933485</c:v>
                </c:pt>
                <c:pt idx="784">
                  <c:v>0.27466955192773695</c:v>
                </c:pt>
                <c:pt idx="785">
                  <c:v>0.27561824715345667</c:v>
                </c:pt>
                <c:pt idx="786">
                  <c:v>0.27656579403807502</c:v>
                </c:pt>
                <c:pt idx="787">
                  <c:v>0.27751215826033615</c:v>
                </c:pt>
                <c:pt idx="788">
                  <c:v>0.27845730543813191</c:v>
                </c:pt>
                <c:pt idx="789">
                  <c:v>0.27940120113049788</c:v>
                </c:pt>
                <c:pt idx="790">
                  <c:v>0.28034381083962062</c:v>
                </c:pt>
                <c:pt idx="791">
                  <c:v>0.28128510001285667</c:v>
                </c:pt>
                <c:pt idx="792">
                  <c:v>0.28222503404476257</c:v>
                </c:pt>
                <c:pt idx="793">
                  <c:v>0.28316357827913619</c:v>
                </c:pt>
                <c:pt idx="794">
                  <c:v>0.28410069801106874</c:v>
                </c:pt>
                <c:pt idx="795">
                  <c:v>0.28503635848900727</c:v>
                </c:pt>
                <c:pt idx="796">
                  <c:v>0.28597052491682845</c:v>
                </c:pt>
                <c:pt idx="797">
                  <c:v>0.28690316245592223</c:v>
                </c:pt>
                <c:pt idx="798">
                  <c:v>0.28783423622728582</c:v>
                </c:pt>
                <c:pt idx="799">
                  <c:v>0.28876371131362794</c:v>
                </c:pt>
                <c:pt idx="800">
                  <c:v>0.28969155276148278</c:v>
                </c:pt>
                <c:pt idx="801">
                  <c:v>0.29061772558333382</c:v>
                </c:pt>
                <c:pt idx="802">
                  <c:v>0.29154219475974724</c:v>
                </c:pt>
                <c:pt idx="803">
                  <c:v>0.29246492524151457</c:v>
                </c:pt>
                <c:pt idx="804">
                  <c:v>0.29338588195180482</c:v>
                </c:pt>
                <c:pt idx="805">
                  <c:v>0.29430502978832518</c:v>
                </c:pt>
                <c:pt idx="806">
                  <c:v>0.29522233362549144</c:v>
                </c:pt>
                <c:pt idx="807">
                  <c:v>0.29613775831660594</c:v>
                </c:pt>
                <c:pt idx="808">
                  <c:v>0.2970512686960452</c:v>
                </c:pt>
                <c:pt idx="809">
                  <c:v>0.29796282958145465</c:v>
                </c:pt>
                <c:pt idx="810">
                  <c:v>0.29887240577595287</c:v>
                </c:pt>
                <c:pt idx="811">
                  <c:v>0.29977996207034235</c:v>
                </c:pt>
                <c:pt idx="812">
                  <c:v>0.3006854632453293</c:v>
                </c:pt>
                <c:pt idx="813">
                  <c:v>0.30158887407374985</c:v>
                </c:pt>
                <c:pt idx="814">
                  <c:v>0.30249015932280471</c:v>
                </c:pt>
                <c:pt idx="815">
                  <c:v>0.3033892837563002</c:v>
                </c:pt>
                <c:pt idx="816">
                  <c:v>0.30428621213689644</c:v>
                </c:pt>
                <c:pt idx="817">
                  <c:v>0.30518090922836283</c:v>
                </c:pt>
                <c:pt idx="818">
                  <c:v>0.30607333979783952</c:v>
                </c:pt>
                <c:pt idx="819">
                  <c:v>0.30696346861810547</c:v>
                </c:pt>
                <c:pt idx="820">
                  <c:v>0.30785126046985301</c:v>
                </c:pt>
                <c:pt idx="821">
                  <c:v>0.30873668014396771</c:v>
                </c:pt>
                <c:pt idx="822">
                  <c:v>0.30961969244381499</c:v>
                </c:pt>
                <c:pt idx="823">
                  <c:v>0.3105002621875313</c:v>
                </c:pt>
                <c:pt idx="824">
                  <c:v>0.31137835421032156</c:v>
                </c:pt>
                <c:pt idx="825">
                  <c:v>0.31225393336676138</c:v>
                </c:pt>
                <c:pt idx="826">
                  <c:v>0.3131269645331039</c:v>
                </c:pt>
                <c:pt idx="827">
                  <c:v>0.31399741260959252</c:v>
                </c:pt>
                <c:pt idx="828">
                  <c:v>0.31486524252277687</c:v>
                </c:pt>
                <c:pt idx="829">
                  <c:v>0.31573041922783385</c:v>
                </c:pt>
                <c:pt idx="830">
                  <c:v>0.31659290771089288</c:v>
                </c:pt>
                <c:pt idx="831">
                  <c:v>0.3174526729913647</c:v>
                </c:pt>
                <c:pt idx="832">
                  <c:v>0.3183096801242743</c:v>
                </c:pt>
                <c:pt idx="833">
                  <c:v>0.31916389420259672</c:v>
                </c:pt>
                <c:pt idx="834">
                  <c:v>0.32001528035959703</c:v>
                </c:pt>
                <c:pt idx="835">
                  <c:v>0.32086380377117246</c:v>
                </c:pt>
                <c:pt idx="836">
                  <c:v>0.32170942965819821</c:v>
                </c:pt>
                <c:pt idx="837">
                  <c:v>0.32255212328887495</c:v>
                </c:pt>
                <c:pt idx="838">
                  <c:v>0.32339184998107989</c:v>
                </c:pt>
                <c:pt idx="839">
                  <c:v>0.32422857510471909</c:v>
                </c:pt>
                <c:pt idx="840">
                  <c:v>0.32506226408408212</c:v>
                </c:pt>
                <c:pt idx="841">
                  <c:v>0.32589288240019854</c:v>
                </c:pt>
                <c:pt idx="842">
                  <c:v>0.32672039559319566</c:v>
                </c:pt>
                <c:pt idx="843">
                  <c:v>0.32754476926465803</c:v>
                </c:pt>
                <c:pt idx="844">
                  <c:v>0.32836596907998755</c:v>
                </c:pt>
                <c:pt idx="845">
                  <c:v>0.32918396077076478</c:v>
                </c:pt>
                <c:pt idx="846">
                  <c:v>0.32999871013711052</c:v>
                </c:pt>
                <c:pt idx="847">
                  <c:v>0.33081018305004833</c:v>
                </c:pt>
                <c:pt idx="848">
                  <c:v>0.33161834545386687</c:v>
                </c:pt>
                <c:pt idx="849">
                  <c:v>0.3324231633684821</c:v>
                </c:pt>
                <c:pt idx="850">
                  <c:v>0.33322460289179967</c:v>
                </c:pt>
                <c:pt idx="851">
                  <c:v>0.33402263020207623</c:v>
                </c:pt>
                <c:pt idx="852">
                  <c:v>0.33481721156028077</c:v>
                </c:pt>
                <c:pt idx="853">
                  <c:v>0.33560831331245394</c:v>
                </c:pt>
                <c:pt idx="854">
                  <c:v>0.33639590189206731</c:v>
                </c:pt>
                <c:pt idx="855">
                  <c:v>0.33717994382238053</c:v>
                </c:pt>
                <c:pt idx="856">
                  <c:v>0.3379604057187971</c:v>
                </c:pt>
                <c:pt idx="857">
                  <c:v>0.33873725429121798</c:v>
                </c:pt>
                <c:pt idx="858">
                  <c:v>0.33951045634639376</c:v>
                </c:pt>
                <c:pt idx="859">
                  <c:v>0.34027997879027366</c:v>
                </c:pt>
                <c:pt idx="860">
                  <c:v>0.34104578863035256</c:v>
                </c:pt>
                <c:pt idx="861">
                  <c:v>0.34180785297801497</c:v>
                </c:pt>
                <c:pt idx="862">
                  <c:v>0.34256613905087618</c:v>
                </c:pt>
                <c:pt idx="863">
                  <c:v>0.34332061417511983</c:v>
                </c:pt>
                <c:pt idx="864">
                  <c:v>0.34407124578783232</c:v>
                </c:pt>
                <c:pt idx="865">
                  <c:v>0.34481800143933333</c:v>
                </c:pt>
                <c:pt idx="866">
                  <c:v>0.34556084879550247</c:v>
                </c:pt>
                <c:pt idx="867">
                  <c:v>0.3462997556401014</c:v>
                </c:pt>
                <c:pt idx="868">
                  <c:v>0.34703468987709229</c:v>
                </c:pt>
                <c:pt idx="869">
                  <c:v>0.34776561953295076</c:v>
                </c:pt>
                <c:pt idx="870">
                  <c:v>0.34849251275897447</c:v>
                </c:pt>
                <c:pt idx="871">
                  <c:v>0.34921533783358666</c:v>
                </c:pt>
                <c:pt idx="872">
                  <c:v>0.34993406316463371</c:v>
                </c:pt>
                <c:pt idx="873">
                  <c:v>0.35064865729167793</c:v>
                </c:pt>
                <c:pt idx="874">
                  <c:v>0.35135908888828399</c:v>
                </c:pt>
                <c:pt idx="875">
                  <c:v>0.35206532676429952</c:v>
                </c:pt>
                <c:pt idx="876">
                  <c:v>0.3527673398681293</c:v>
                </c:pt>
                <c:pt idx="877">
                  <c:v>0.35346509728900333</c:v>
                </c:pt>
                <c:pt idx="878">
                  <c:v>0.35415856825923747</c:v>
                </c:pt>
                <c:pt idx="879">
                  <c:v>0.35484772215648769</c:v>
                </c:pt>
                <c:pt idx="880">
                  <c:v>0.35553252850599709</c:v>
                </c:pt>
                <c:pt idx="881">
                  <c:v>0.35621295698283506</c:v>
                </c:pt>
                <c:pt idx="882">
                  <c:v>0.35688897741412928</c:v>
                </c:pt>
                <c:pt idx="883">
                  <c:v>0.35756055978128964</c:v>
                </c:pt>
                <c:pt idx="884">
                  <c:v>0.35822767422222374</c:v>
                </c:pt>
                <c:pt idx="885">
                  <c:v>0.35889029103354464</c:v>
                </c:pt>
                <c:pt idx="886">
                  <c:v>0.35954838067276956</c:v>
                </c:pt>
                <c:pt idx="887">
                  <c:v>0.3602019137605102</c:v>
                </c:pt>
                <c:pt idx="888">
                  <c:v>0.36085086108265324</c:v>
                </c:pt>
                <c:pt idx="889">
                  <c:v>0.36149519359253279</c:v>
                </c:pt>
                <c:pt idx="890">
                  <c:v>0.36213488241309222</c:v>
                </c:pt>
                <c:pt idx="891">
                  <c:v>0.36276989883903699</c:v>
                </c:pt>
                <c:pt idx="892">
                  <c:v>0.36340021433897723</c:v>
                </c:pt>
                <c:pt idx="893">
                  <c:v>0.3640258005575604</c:v>
                </c:pt>
                <c:pt idx="894">
                  <c:v>0.36464662931759334</c:v>
                </c:pt>
                <c:pt idx="895">
                  <c:v>0.36526267262215389</c:v>
                </c:pt>
                <c:pt idx="896">
                  <c:v>0.36587390265669162</c:v>
                </c:pt>
                <c:pt idx="897">
                  <c:v>0.36648029179111752</c:v>
                </c:pt>
                <c:pt idx="898">
                  <c:v>0.36708181258188249</c:v>
                </c:pt>
                <c:pt idx="899">
                  <c:v>0.36767843777404446</c:v>
                </c:pt>
                <c:pt idx="900">
                  <c:v>0.36827014030332339</c:v>
                </c:pt>
                <c:pt idx="901">
                  <c:v>0.36885689329814475</c:v>
                </c:pt>
                <c:pt idx="902">
                  <c:v>0.36943867008167114</c:v>
                </c:pt>
                <c:pt idx="903">
                  <c:v>0.3700154441738206</c:v>
                </c:pt>
                <c:pt idx="904">
                  <c:v>0.37058718929327361</c:v>
                </c:pt>
                <c:pt idx="905">
                  <c:v>0.37115387935946603</c:v>
                </c:pt>
                <c:pt idx="906">
                  <c:v>0.37171548849457042</c:v>
                </c:pt>
                <c:pt idx="907">
                  <c:v>0.37227199102546293</c:v>
                </c:pt>
                <c:pt idx="908">
                  <c:v>0.37282336148567768</c:v>
                </c:pt>
                <c:pt idx="909">
                  <c:v>0.37336957461734704</c:v>
                </c:pt>
                <c:pt idx="910">
                  <c:v>0.37391060537312842</c:v>
                </c:pt>
                <c:pt idx="911">
                  <c:v>0.37444642891811658</c:v>
                </c:pt>
                <c:pt idx="912">
                  <c:v>0.37497702063174237</c:v>
                </c:pt>
                <c:pt idx="913">
                  <c:v>0.37550235610965654</c:v>
                </c:pt>
                <c:pt idx="914">
                  <c:v>0.37602241116559915</c:v>
                </c:pt>
                <c:pt idx="915">
                  <c:v>0.37653716183325397</c:v>
                </c:pt>
                <c:pt idx="916">
                  <c:v>0.37704658436808813</c:v>
                </c:pt>
                <c:pt idx="917">
                  <c:v>0.37755065524917625</c:v>
                </c:pt>
                <c:pt idx="918">
                  <c:v>0.37804935118100952</c:v>
                </c:pt>
                <c:pt idx="919">
                  <c:v>0.37854264909528873</c:v>
                </c:pt>
                <c:pt idx="920">
                  <c:v>0.37903052615270172</c:v>
                </c:pt>
                <c:pt idx="921">
                  <c:v>0.37951295974468496</c:v>
                </c:pt>
                <c:pt idx="922">
                  <c:v>0.3799899274951688</c:v>
                </c:pt>
                <c:pt idx="923">
                  <c:v>0.38046140726230615</c:v>
                </c:pt>
                <c:pt idx="924">
                  <c:v>0.38092737714018504</c:v>
                </c:pt>
                <c:pt idx="925">
                  <c:v>0.38138781546052414</c:v>
                </c:pt>
                <c:pt idx="926">
                  <c:v>0.38184270079435123</c:v>
                </c:pt>
                <c:pt idx="927">
                  <c:v>0.3822920119536648</c:v>
                </c:pt>
                <c:pt idx="928">
                  <c:v>0.38273572799307853</c:v>
                </c:pt>
                <c:pt idx="929">
                  <c:v>0.38317382821144774</c:v>
                </c:pt>
                <c:pt idx="930">
                  <c:v>0.38360629215347858</c:v>
                </c:pt>
                <c:pt idx="931">
                  <c:v>0.38403309961131932</c:v>
                </c:pt>
                <c:pt idx="932">
                  <c:v>0.38445423062613365</c:v>
                </c:pt>
                <c:pt idx="933">
                  <c:v>0.38486966548965584</c:v>
                </c:pt>
                <c:pt idx="934">
                  <c:v>0.38527938474572765</c:v>
                </c:pt>
                <c:pt idx="935">
                  <c:v>0.38568336919181612</c:v>
                </c:pt>
                <c:pt idx="936">
                  <c:v>0.38608159988051366</c:v>
                </c:pt>
                <c:pt idx="937">
                  <c:v>0.38647405812101865</c:v>
                </c:pt>
                <c:pt idx="938">
                  <c:v>0.38686072548059719</c:v>
                </c:pt>
                <c:pt idx="939">
                  <c:v>0.38724158378602569</c:v>
                </c:pt>
                <c:pt idx="940">
                  <c:v>0.38761661512501416</c:v>
                </c:pt>
                <c:pt idx="941">
                  <c:v>0.38798580184761022</c:v>
                </c:pt>
                <c:pt idx="942">
                  <c:v>0.38834912656758291</c:v>
                </c:pt>
                <c:pt idx="943">
                  <c:v>0.38870657216378751</c:v>
                </c:pt>
                <c:pt idx="944">
                  <c:v>0.38905812178150978</c:v>
                </c:pt>
                <c:pt idx="945">
                  <c:v>0.38940375883379047</c:v>
                </c:pt>
                <c:pt idx="946">
                  <c:v>0.38974346700272949</c:v>
                </c:pt>
                <c:pt idx="947">
                  <c:v>0.39007723024076968</c:v>
                </c:pt>
                <c:pt idx="948">
                  <c:v>0.3904050327719602</c:v>
                </c:pt>
                <c:pt idx="949">
                  <c:v>0.39072685909319932</c:v>
                </c:pt>
                <c:pt idx="950">
                  <c:v>0.39104269397545594</c:v>
                </c:pt>
                <c:pt idx="951">
                  <c:v>0.39135252246497099</c:v>
                </c:pt>
                <c:pt idx="952">
                  <c:v>0.3916563298844371</c:v>
                </c:pt>
                <c:pt idx="953">
                  <c:v>0.39195410183415741</c:v>
                </c:pt>
                <c:pt idx="954">
                  <c:v>0.39224582419318299</c:v>
                </c:pt>
                <c:pt idx="955">
                  <c:v>0.39253148312042896</c:v>
                </c:pt>
                <c:pt idx="956">
                  <c:v>0.39281106505576863</c:v>
                </c:pt>
                <c:pt idx="957">
                  <c:v>0.39308455672110665</c:v>
                </c:pt>
                <c:pt idx="958">
                  <c:v>0.39335194512142979</c:v>
                </c:pt>
                <c:pt idx="959">
                  <c:v>0.39361321754583578</c:v>
                </c:pt>
                <c:pt idx="960">
                  <c:v>0.39386836156854083</c:v>
                </c:pt>
                <c:pt idx="961">
                  <c:v>0.39411736504986405</c:v>
                </c:pt>
                <c:pt idx="962">
                  <c:v>0.39436021613719041</c:v>
                </c:pt>
                <c:pt idx="963">
                  <c:v>0.39459690326591074</c:v>
                </c:pt>
                <c:pt idx="964">
                  <c:v>0.39482741516033976</c:v>
                </c:pt>
                <c:pt idx="965">
                  <c:v>0.39505174083461125</c:v>
                </c:pt>
                <c:pt idx="966">
                  <c:v>0.3952698695935507</c:v>
                </c:pt>
                <c:pt idx="967">
                  <c:v>0.3954817910335251</c:v>
                </c:pt>
                <c:pt idx="968">
                  <c:v>0.39568749504326983</c:v>
                </c:pt>
                <c:pt idx="969">
                  <c:v>0.39588697180469301</c:v>
                </c:pt>
                <c:pt idx="970">
                  <c:v>0.3960802117936561</c:v>
                </c:pt>
                <c:pt idx="971">
                  <c:v>0.39626720578073205</c:v>
                </c:pt>
                <c:pt idx="972">
                  <c:v>0.39644794483193985</c:v>
                </c:pt>
                <c:pt idx="973">
                  <c:v>0.3966224203094561</c:v>
                </c:pt>
                <c:pt idx="974">
                  <c:v>0.39679062387230274</c:v>
                </c:pt>
                <c:pt idx="975">
                  <c:v>0.39695254747701181</c:v>
                </c:pt>
                <c:pt idx="976">
                  <c:v>0.39710818337826648</c:v>
                </c:pt>
                <c:pt idx="977">
                  <c:v>0.39725752412951848</c:v>
                </c:pt>
                <c:pt idx="978">
                  <c:v>0.39740056258358203</c:v>
                </c:pt>
                <c:pt idx="979">
                  <c:v>0.39753729189320369</c:v>
                </c:pt>
                <c:pt idx="980">
                  <c:v>0.39766770551160885</c:v>
                </c:pt>
                <c:pt idx="981">
                  <c:v>0.39779179719302415</c:v>
                </c:pt>
                <c:pt idx="982">
                  <c:v>0.39790956099317593</c:v>
                </c:pt>
                <c:pt idx="983">
                  <c:v>0.3980209912697647</c:v>
                </c:pt>
                <c:pt idx="984">
                  <c:v>0.3981260826829161</c:v>
                </c:pt>
                <c:pt idx="985">
                  <c:v>0.39822483019560695</c:v>
                </c:pt>
                <c:pt idx="986">
                  <c:v>0.39831722907406775</c:v>
                </c:pt>
                <c:pt idx="987">
                  <c:v>0.39840327488816113</c:v>
                </c:pt>
                <c:pt idx="988">
                  <c:v>0.39848296351173551</c:v>
                </c:pt>
                <c:pt idx="989">
                  <c:v>0.39855629112295499</c:v>
                </c:pt>
                <c:pt idx="990">
                  <c:v>0.39862325420460504</c:v>
                </c:pt>
                <c:pt idx="991">
                  <c:v>0.3986838495443733</c:v>
                </c:pt>
                <c:pt idx="992">
                  <c:v>0.39873807423510665</c:v>
                </c:pt>
                <c:pt idx="993">
                  <c:v>0.3987859256750439</c:v>
                </c:pt>
                <c:pt idx="994">
                  <c:v>0.39882740156802315</c:v>
                </c:pt>
                <c:pt idx="995">
                  <c:v>0.39886249992366613</c:v>
                </c:pt>
                <c:pt idx="996">
                  <c:v>0.39889121905753705</c:v>
                </c:pt>
                <c:pt idx="997">
                  <c:v>0.39891355759127739</c:v>
                </c:pt>
                <c:pt idx="998">
                  <c:v>0.39892951445271613</c:v>
                </c:pt>
                <c:pt idx="999">
                  <c:v>0.39893908887595564</c:v>
                </c:pt>
                <c:pt idx="1000">
                  <c:v>0.3989422804014327</c:v>
                </c:pt>
                <c:pt idx="1001">
                  <c:v>0.39893908887595564</c:v>
                </c:pt>
                <c:pt idx="1002">
                  <c:v>0.39892951445271613</c:v>
                </c:pt>
                <c:pt idx="1003">
                  <c:v>0.39891355759127739</c:v>
                </c:pt>
                <c:pt idx="1004">
                  <c:v>0.39889121905753705</c:v>
                </c:pt>
                <c:pt idx="1005">
                  <c:v>0.39886249992366613</c:v>
                </c:pt>
                <c:pt idx="1006">
                  <c:v>0.39882740156802315</c:v>
                </c:pt>
                <c:pt idx="1007">
                  <c:v>0.3987859256750439</c:v>
                </c:pt>
                <c:pt idx="1008">
                  <c:v>0.39873807423510665</c:v>
                </c:pt>
                <c:pt idx="1009">
                  <c:v>0.3986838495443733</c:v>
                </c:pt>
                <c:pt idx="1010">
                  <c:v>0.39862325420460504</c:v>
                </c:pt>
                <c:pt idx="1011">
                  <c:v>0.39855629112295499</c:v>
                </c:pt>
                <c:pt idx="1012">
                  <c:v>0.39848296351173551</c:v>
                </c:pt>
                <c:pt idx="1013">
                  <c:v>0.39840327488816113</c:v>
                </c:pt>
                <c:pt idx="1014">
                  <c:v>0.39831722907406775</c:v>
                </c:pt>
                <c:pt idx="1015">
                  <c:v>0.39822483019560689</c:v>
                </c:pt>
                <c:pt idx="1016">
                  <c:v>0.3981260826829161</c:v>
                </c:pt>
                <c:pt idx="1017">
                  <c:v>0.3980209912697647</c:v>
                </c:pt>
                <c:pt idx="1018">
                  <c:v>0.39790956099317593</c:v>
                </c:pt>
                <c:pt idx="1019">
                  <c:v>0.39779179719302415</c:v>
                </c:pt>
                <c:pt idx="1020">
                  <c:v>0.39766770551160885</c:v>
                </c:pt>
                <c:pt idx="1021">
                  <c:v>0.39753729189320369</c:v>
                </c:pt>
                <c:pt idx="1022">
                  <c:v>0.39740056258358203</c:v>
                </c:pt>
                <c:pt idx="1023">
                  <c:v>0.39725752412951848</c:v>
                </c:pt>
                <c:pt idx="1024">
                  <c:v>0.39710818337826648</c:v>
                </c:pt>
                <c:pt idx="1025">
                  <c:v>0.39695254747701181</c:v>
                </c:pt>
                <c:pt idx="1026">
                  <c:v>0.39679062387230274</c:v>
                </c:pt>
                <c:pt idx="1027">
                  <c:v>0.3966224203094561</c:v>
                </c:pt>
                <c:pt idx="1028">
                  <c:v>0.39644794483193985</c:v>
                </c:pt>
                <c:pt idx="1029">
                  <c:v>0.39626720578073205</c:v>
                </c:pt>
                <c:pt idx="1030">
                  <c:v>0.3960802117936561</c:v>
                </c:pt>
                <c:pt idx="1031">
                  <c:v>0.39588697180469301</c:v>
                </c:pt>
                <c:pt idx="1032">
                  <c:v>0.39568749504326983</c:v>
                </c:pt>
                <c:pt idx="1033">
                  <c:v>0.3954817910335251</c:v>
                </c:pt>
                <c:pt idx="1034">
                  <c:v>0.3952698695935507</c:v>
                </c:pt>
                <c:pt idx="1035">
                  <c:v>0.39505174083461131</c:v>
                </c:pt>
                <c:pt idx="1036">
                  <c:v>0.39482741516033976</c:v>
                </c:pt>
                <c:pt idx="1037">
                  <c:v>0.39459690326591074</c:v>
                </c:pt>
                <c:pt idx="1038">
                  <c:v>0.39436021613719041</c:v>
                </c:pt>
                <c:pt idx="1039">
                  <c:v>0.39411736504986411</c:v>
                </c:pt>
                <c:pt idx="1040">
                  <c:v>0.39386836156854083</c:v>
                </c:pt>
                <c:pt idx="1041">
                  <c:v>0.39361321754583578</c:v>
                </c:pt>
                <c:pt idx="1042">
                  <c:v>0.39335194512142974</c:v>
                </c:pt>
                <c:pt idx="1043">
                  <c:v>0.39308455672110665</c:v>
                </c:pt>
                <c:pt idx="1044">
                  <c:v>0.39281106505576863</c:v>
                </c:pt>
                <c:pt idx="1045">
                  <c:v>0.39253148312042896</c:v>
                </c:pt>
                <c:pt idx="1046">
                  <c:v>0.39224582419318299</c:v>
                </c:pt>
                <c:pt idx="1047">
                  <c:v>0.39195410183415741</c:v>
                </c:pt>
                <c:pt idx="1048">
                  <c:v>0.39165632988443705</c:v>
                </c:pt>
                <c:pt idx="1049">
                  <c:v>0.39135252246497099</c:v>
                </c:pt>
                <c:pt idx="1050">
                  <c:v>0.39104269397545588</c:v>
                </c:pt>
                <c:pt idx="1051">
                  <c:v>0.39072685909319932</c:v>
                </c:pt>
                <c:pt idx="1052">
                  <c:v>0.3904050327719602</c:v>
                </c:pt>
                <c:pt idx="1053">
                  <c:v>0.39007723024076968</c:v>
                </c:pt>
                <c:pt idx="1054">
                  <c:v>0.38974346700272944</c:v>
                </c:pt>
                <c:pt idx="1055">
                  <c:v>0.38940375883379047</c:v>
                </c:pt>
                <c:pt idx="1056">
                  <c:v>0.38905812178150972</c:v>
                </c:pt>
                <c:pt idx="1057">
                  <c:v>0.38870657216378751</c:v>
                </c:pt>
                <c:pt idx="1058">
                  <c:v>0.38834912656758286</c:v>
                </c:pt>
                <c:pt idx="1059">
                  <c:v>0.38798580184761022</c:v>
                </c:pt>
                <c:pt idx="1060">
                  <c:v>0.38761661512501411</c:v>
                </c:pt>
                <c:pt idx="1061">
                  <c:v>0.38724158378602569</c:v>
                </c:pt>
                <c:pt idx="1062">
                  <c:v>0.38686072548059713</c:v>
                </c:pt>
                <c:pt idx="1063">
                  <c:v>0.38647405812101865</c:v>
                </c:pt>
                <c:pt idx="1064">
                  <c:v>0.38608159988051366</c:v>
                </c:pt>
                <c:pt idx="1065">
                  <c:v>0.38568336919181612</c:v>
                </c:pt>
                <c:pt idx="1066">
                  <c:v>0.38527938474572759</c:v>
                </c:pt>
                <c:pt idx="1067">
                  <c:v>0.38486966548965584</c:v>
                </c:pt>
                <c:pt idx="1068">
                  <c:v>0.3844542306261336</c:v>
                </c:pt>
                <c:pt idx="1069">
                  <c:v>0.38403309961131932</c:v>
                </c:pt>
                <c:pt idx="1070">
                  <c:v>0.38360629215347852</c:v>
                </c:pt>
                <c:pt idx="1071">
                  <c:v>0.38317382821144774</c:v>
                </c:pt>
                <c:pt idx="1072">
                  <c:v>0.38273572799307848</c:v>
                </c:pt>
                <c:pt idx="1073">
                  <c:v>0.3822920119536648</c:v>
                </c:pt>
                <c:pt idx="1074">
                  <c:v>0.38184270079435112</c:v>
                </c:pt>
                <c:pt idx="1075">
                  <c:v>0.38138781546052414</c:v>
                </c:pt>
                <c:pt idx="1076">
                  <c:v>0.38092737714018499</c:v>
                </c:pt>
                <c:pt idx="1077">
                  <c:v>0.38046140726230615</c:v>
                </c:pt>
                <c:pt idx="1078">
                  <c:v>0.37998992749516874</c:v>
                </c:pt>
                <c:pt idx="1079">
                  <c:v>0.37951295974468496</c:v>
                </c:pt>
                <c:pt idx="1080">
                  <c:v>0.37903052615270166</c:v>
                </c:pt>
                <c:pt idx="1081">
                  <c:v>0.37854264909528873</c:v>
                </c:pt>
                <c:pt idx="1082">
                  <c:v>0.37804935118100946</c:v>
                </c:pt>
                <c:pt idx="1083">
                  <c:v>0.37755065524917625</c:v>
                </c:pt>
                <c:pt idx="1084">
                  <c:v>0.37704658436808808</c:v>
                </c:pt>
                <c:pt idx="1085">
                  <c:v>0.37653716183325397</c:v>
                </c:pt>
                <c:pt idx="1086">
                  <c:v>0.37602241116559909</c:v>
                </c:pt>
                <c:pt idx="1087">
                  <c:v>0.37550235610965654</c:v>
                </c:pt>
                <c:pt idx="1088">
                  <c:v>0.37497702063174232</c:v>
                </c:pt>
                <c:pt idx="1089">
                  <c:v>0.37444642891811658</c:v>
                </c:pt>
                <c:pt idx="1090">
                  <c:v>0.37391060537312837</c:v>
                </c:pt>
                <c:pt idx="1091">
                  <c:v>0.37336957461734704</c:v>
                </c:pt>
                <c:pt idx="1092">
                  <c:v>0.37282336148567763</c:v>
                </c:pt>
                <c:pt idx="1093">
                  <c:v>0.37227199102546293</c:v>
                </c:pt>
                <c:pt idx="1094">
                  <c:v>0.37171548849457031</c:v>
                </c:pt>
                <c:pt idx="1095">
                  <c:v>0.37115387935946603</c:v>
                </c:pt>
                <c:pt idx="1096">
                  <c:v>0.3705871892932735</c:v>
                </c:pt>
                <c:pt idx="1097">
                  <c:v>0.3700154441738206</c:v>
                </c:pt>
                <c:pt idx="1098">
                  <c:v>0.36943867008167103</c:v>
                </c:pt>
                <c:pt idx="1099">
                  <c:v>0.36885689329814475</c:v>
                </c:pt>
                <c:pt idx="1100">
                  <c:v>0.36827014030332328</c:v>
                </c:pt>
                <c:pt idx="1101">
                  <c:v>0.36767843777404446</c:v>
                </c:pt>
                <c:pt idx="1102">
                  <c:v>0.36708181258188249</c:v>
                </c:pt>
                <c:pt idx="1103">
                  <c:v>0.36648029179111752</c:v>
                </c:pt>
                <c:pt idx="1104">
                  <c:v>0.36587390265669156</c:v>
                </c:pt>
                <c:pt idx="1105">
                  <c:v>0.36526267262215389</c:v>
                </c:pt>
                <c:pt idx="1106">
                  <c:v>0.36464662931759328</c:v>
                </c:pt>
                <c:pt idx="1107">
                  <c:v>0.3640258005575604</c:v>
                </c:pt>
                <c:pt idx="1108">
                  <c:v>0.36340021433897718</c:v>
                </c:pt>
                <c:pt idx="1109">
                  <c:v>0.36276989883903699</c:v>
                </c:pt>
                <c:pt idx="1110">
                  <c:v>0.36213488241309216</c:v>
                </c:pt>
                <c:pt idx="1111">
                  <c:v>0.36149519359253279</c:v>
                </c:pt>
                <c:pt idx="1112">
                  <c:v>0.36085086108265318</c:v>
                </c:pt>
                <c:pt idx="1113">
                  <c:v>0.3602019137605102</c:v>
                </c:pt>
                <c:pt idx="1114">
                  <c:v>0.35954838067276951</c:v>
                </c:pt>
                <c:pt idx="1115">
                  <c:v>0.35889029103354464</c:v>
                </c:pt>
                <c:pt idx="1116">
                  <c:v>0.35822767422222368</c:v>
                </c:pt>
                <c:pt idx="1117">
                  <c:v>0.35756055978128964</c:v>
                </c:pt>
                <c:pt idx="1118">
                  <c:v>0.35688897741412928</c:v>
                </c:pt>
                <c:pt idx="1119">
                  <c:v>0.35621295698283506</c:v>
                </c:pt>
                <c:pt idx="1120">
                  <c:v>0.35553252850599704</c:v>
                </c:pt>
                <c:pt idx="1121">
                  <c:v>0.35484772215648769</c:v>
                </c:pt>
                <c:pt idx="1122">
                  <c:v>0.35415856825923742</c:v>
                </c:pt>
                <c:pt idx="1123">
                  <c:v>0.35346509728900333</c:v>
                </c:pt>
                <c:pt idx="1124">
                  <c:v>0.35276733986812925</c:v>
                </c:pt>
                <c:pt idx="1125">
                  <c:v>0.35206532676429952</c:v>
                </c:pt>
                <c:pt idx="1126">
                  <c:v>0.35135908888828388</c:v>
                </c:pt>
                <c:pt idx="1127">
                  <c:v>0.35064865729167793</c:v>
                </c:pt>
                <c:pt idx="1128">
                  <c:v>0.34993406316463366</c:v>
                </c:pt>
                <c:pt idx="1129">
                  <c:v>0.34921533783358666</c:v>
                </c:pt>
                <c:pt idx="1130">
                  <c:v>0.34849251275897447</c:v>
                </c:pt>
                <c:pt idx="1131">
                  <c:v>0.34776561953295076</c:v>
                </c:pt>
                <c:pt idx="1132">
                  <c:v>0.34703468987709224</c:v>
                </c:pt>
                <c:pt idx="1133">
                  <c:v>0.3462997556401014</c:v>
                </c:pt>
                <c:pt idx="1134">
                  <c:v>0.34556084879550236</c:v>
                </c:pt>
                <c:pt idx="1135">
                  <c:v>0.34481800143933333</c:v>
                </c:pt>
                <c:pt idx="1136">
                  <c:v>0.34407124578783227</c:v>
                </c:pt>
                <c:pt idx="1137">
                  <c:v>0.34332061417511983</c:v>
                </c:pt>
                <c:pt idx="1138">
                  <c:v>0.34256613905087613</c:v>
                </c:pt>
                <c:pt idx="1139">
                  <c:v>0.34180785297801497</c:v>
                </c:pt>
                <c:pt idx="1140">
                  <c:v>0.34104578863035245</c:v>
                </c:pt>
                <c:pt idx="1141">
                  <c:v>0.34027997879027366</c:v>
                </c:pt>
                <c:pt idx="1142">
                  <c:v>0.33951045634639365</c:v>
                </c:pt>
                <c:pt idx="1143">
                  <c:v>0.33873725429121798</c:v>
                </c:pt>
                <c:pt idx="1144">
                  <c:v>0.33796040571879699</c:v>
                </c:pt>
                <c:pt idx="1145">
                  <c:v>0.33717994382238053</c:v>
                </c:pt>
                <c:pt idx="1146">
                  <c:v>0.3363959018920672</c:v>
                </c:pt>
                <c:pt idx="1147">
                  <c:v>0.33560831331245394</c:v>
                </c:pt>
                <c:pt idx="1148">
                  <c:v>0.33481721156028071</c:v>
                </c:pt>
                <c:pt idx="1149">
                  <c:v>0.33402263020207623</c:v>
                </c:pt>
                <c:pt idx="1150">
                  <c:v>0.33322460289179956</c:v>
                </c:pt>
                <c:pt idx="1151">
                  <c:v>0.3324231633684821</c:v>
                </c:pt>
                <c:pt idx="1152">
                  <c:v>0.3316183454538667</c:v>
                </c:pt>
                <c:pt idx="1153">
                  <c:v>0.33081018305004833</c:v>
                </c:pt>
                <c:pt idx="1154">
                  <c:v>0.32999871013711063</c:v>
                </c:pt>
                <c:pt idx="1155">
                  <c:v>0.32918396077076478</c:v>
                </c:pt>
                <c:pt idx="1156">
                  <c:v>0.32836596907998766</c:v>
                </c:pt>
                <c:pt idx="1157">
                  <c:v>0.32754476926465803</c:v>
                </c:pt>
                <c:pt idx="1158">
                  <c:v>0.32672039559319571</c:v>
                </c:pt>
                <c:pt idx="1159">
                  <c:v>0.32589288240019854</c:v>
                </c:pt>
                <c:pt idx="1160">
                  <c:v>0.32506226408408218</c:v>
                </c:pt>
                <c:pt idx="1161">
                  <c:v>0.32422857510471909</c:v>
                </c:pt>
                <c:pt idx="1162">
                  <c:v>0.32339184998107995</c:v>
                </c:pt>
                <c:pt idx="1163">
                  <c:v>0.32255212328887495</c:v>
                </c:pt>
                <c:pt idx="1164">
                  <c:v>0.32170942965819826</c:v>
                </c:pt>
                <c:pt idx="1165">
                  <c:v>0.32086380377117246</c:v>
                </c:pt>
                <c:pt idx="1166">
                  <c:v>0.32001528035959709</c:v>
                </c:pt>
                <c:pt idx="1167">
                  <c:v>0.31916389420259672</c:v>
                </c:pt>
                <c:pt idx="1168">
                  <c:v>0.3183096801242743</c:v>
                </c:pt>
                <c:pt idx="1169">
                  <c:v>0.31745267299136465</c:v>
                </c:pt>
                <c:pt idx="1170">
                  <c:v>0.31659290771089288</c:v>
                </c:pt>
                <c:pt idx="1171">
                  <c:v>0.31573041922783374</c:v>
                </c:pt>
                <c:pt idx="1172">
                  <c:v>0.31486524252277687</c:v>
                </c:pt>
                <c:pt idx="1173">
                  <c:v>0.31399741260959246</c:v>
                </c:pt>
                <c:pt idx="1174">
                  <c:v>0.3131269645331039</c:v>
                </c:pt>
                <c:pt idx="1175">
                  <c:v>0.31225393336676122</c:v>
                </c:pt>
                <c:pt idx="1176">
                  <c:v>0.31137835421032156</c:v>
                </c:pt>
                <c:pt idx="1177">
                  <c:v>0.31050026218753124</c:v>
                </c:pt>
                <c:pt idx="1178">
                  <c:v>0.30961969244381499</c:v>
                </c:pt>
                <c:pt idx="1179">
                  <c:v>0.30873668014396766</c:v>
                </c:pt>
                <c:pt idx="1180">
                  <c:v>0.30785126046985301</c:v>
                </c:pt>
                <c:pt idx="1181">
                  <c:v>0.30696346861810542</c:v>
                </c:pt>
                <c:pt idx="1182">
                  <c:v>0.30607333979783952</c:v>
                </c:pt>
                <c:pt idx="1183">
                  <c:v>0.30518090922836272</c:v>
                </c:pt>
                <c:pt idx="1184">
                  <c:v>0.30428621213689644</c:v>
                </c:pt>
                <c:pt idx="1185">
                  <c:v>0.30338928375630009</c:v>
                </c:pt>
                <c:pt idx="1186">
                  <c:v>0.30249015932280471</c:v>
                </c:pt>
                <c:pt idx="1187">
                  <c:v>0.30158887407374979</c:v>
                </c:pt>
                <c:pt idx="1188">
                  <c:v>0.3006854632453293</c:v>
                </c:pt>
                <c:pt idx="1189">
                  <c:v>0.29977996207034224</c:v>
                </c:pt>
                <c:pt idx="1190">
                  <c:v>0.29887240577595287</c:v>
                </c:pt>
                <c:pt idx="1191">
                  <c:v>0.29796282958145454</c:v>
                </c:pt>
                <c:pt idx="1192">
                  <c:v>0.2970512686960452</c:v>
                </c:pt>
                <c:pt idx="1193">
                  <c:v>0.29613775831660588</c:v>
                </c:pt>
                <c:pt idx="1194">
                  <c:v>0.29522233362549144</c:v>
                </c:pt>
                <c:pt idx="1195">
                  <c:v>0.29430502978832507</c:v>
                </c:pt>
                <c:pt idx="1196">
                  <c:v>0.29338588195180482</c:v>
                </c:pt>
                <c:pt idx="1197">
                  <c:v>0.29246492524151452</c:v>
                </c:pt>
                <c:pt idx="1198">
                  <c:v>0.29154219475974724</c:v>
                </c:pt>
                <c:pt idx="1199">
                  <c:v>0.29061772558333376</c:v>
                </c:pt>
                <c:pt idx="1200">
                  <c:v>0.28969155276148278</c:v>
                </c:pt>
                <c:pt idx="1201">
                  <c:v>0.28876371131362782</c:v>
                </c:pt>
                <c:pt idx="1202">
                  <c:v>0.28783423622728582</c:v>
                </c:pt>
                <c:pt idx="1203">
                  <c:v>0.28690316245592212</c:v>
                </c:pt>
                <c:pt idx="1204">
                  <c:v>0.28597052491682845</c:v>
                </c:pt>
                <c:pt idx="1205">
                  <c:v>0.28503635848900716</c:v>
                </c:pt>
                <c:pt idx="1206">
                  <c:v>0.28410069801106874</c:v>
                </c:pt>
                <c:pt idx="1207">
                  <c:v>0.28316357827913613</c:v>
                </c:pt>
                <c:pt idx="1208">
                  <c:v>0.28222503404476257</c:v>
                </c:pt>
                <c:pt idx="1209">
                  <c:v>0.2812851000128565</c:v>
                </c:pt>
                <c:pt idx="1210">
                  <c:v>0.28034381083962062</c:v>
                </c:pt>
                <c:pt idx="1211">
                  <c:v>0.27940120113049777</c:v>
                </c:pt>
                <c:pt idx="1212">
                  <c:v>0.27845730543813191</c:v>
                </c:pt>
                <c:pt idx="1213">
                  <c:v>0.27751215826033604</c:v>
                </c:pt>
                <c:pt idx="1214">
                  <c:v>0.27656579403807502</c:v>
                </c:pt>
                <c:pt idx="1215">
                  <c:v>0.27561824715345662</c:v>
                </c:pt>
                <c:pt idx="1216">
                  <c:v>0.27466955192773695</c:v>
                </c:pt>
                <c:pt idx="1217">
                  <c:v>0.27371974261933468</c:v>
                </c:pt>
                <c:pt idx="1218">
                  <c:v>0.2727688534218603</c:v>
                </c:pt>
                <c:pt idx="1219">
                  <c:v>0.27181691846215378</c:v>
                </c:pt>
                <c:pt idx="1220">
                  <c:v>0.27086397179833804</c:v>
                </c:pt>
                <c:pt idx="1221">
                  <c:v>0.26991004741788122</c:v>
                </c:pt>
                <c:pt idx="1222">
                  <c:v>0.26895517923567464</c:v>
                </c:pt>
                <c:pt idx="1223">
                  <c:v>0.26799940109211995</c:v>
                </c:pt>
                <c:pt idx="1224">
                  <c:v>0.26704274675123274</c:v>
                </c:pt>
                <c:pt idx="1225">
                  <c:v>0.26608524989875476</c:v>
                </c:pt>
                <c:pt idx="1226">
                  <c:v>0.26512694414028343</c:v>
                </c:pt>
                <c:pt idx="1227">
                  <c:v>0.26416786299941036</c:v>
                </c:pt>
                <c:pt idx="1228">
                  <c:v>0.2632080399158771</c:v>
                </c:pt>
                <c:pt idx="1229">
                  <c:v>0.26224750824374005</c:v>
                </c:pt>
                <c:pt idx="1230">
                  <c:v>0.26128630124955315</c:v>
                </c:pt>
                <c:pt idx="1231">
                  <c:v>0.26032445211056016</c:v>
                </c:pt>
                <c:pt idx="1232">
                  <c:v>0.25936199391290432</c:v>
                </c:pt>
                <c:pt idx="1233">
                  <c:v>0.25839895964984833</c:v>
                </c:pt>
                <c:pt idx="1234">
                  <c:v>0.25743538222001205</c:v>
                </c:pt>
                <c:pt idx="1235">
                  <c:v>0.25647129442562028</c:v>
                </c:pt>
                <c:pt idx="1236">
                  <c:v>0.25550672897076881</c:v>
                </c:pt>
                <c:pt idx="1237">
                  <c:v>0.25454171845970119</c:v>
                </c:pt>
                <c:pt idx="1238">
                  <c:v>0.25357629539510257</c:v>
                </c:pt>
                <c:pt idx="1239">
                  <c:v>0.25261049217640641</c:v>
                </c:pt>
                <c:pt idx="1240">
                  <c:v>0.25164434109811712</c:v>
                </c:pt>
                <c:pt idx="1241">
                  <c:v>0.25067787434814592</c:v>
                </c:pt>
                <c:pt idx="1242">
                  <c:v>0.24971112400616369</c:v>
                </c:pt>
                <c:pt idx="1243">
                  <c:v>0.24874412204196611</c:v>
                </c:pt>
                <c:pt idx="1244">
                  <c:v>0.24777690031385682</c:v>
                </c:pt>
                <c:pt idx="1245">
                  <c:v>0.24680949056704266</c:v>
                </c:pt>
                <c:pt idx="1246">
                  <c:v>0.24584192443204717</c:v>
                </c:pt>
                <c:pt idx="1247">
                  <c:v>0.24487423342313677</c:v>
                </c:pt>
                <c:pt idx="1248">
                  <c:v>0.24390644893676472</c:v>
                </c:pt>
                <c:pt idx="1249">
                  <c:v>0.24293860225002806</c:v>
                </c:pt>
                <c:pt idx="1250">
                  <c:v>0.24197072451914337</c:v>
                </c:pt>
                <c:pt idx="1251">
                  <c:v>0.2410028467779344</c:v>
                </c:pt>
                <c:pt idx="1252">
                  <c:v>0.2400349999363395</c:v>
                </c:pt>
                <c:pt idx="1253">
                  <c:v>0.23906721477893106</c:v>
                </c:pt>
                <c:pt idx="1254">
                  <c:v>0.23809952196345438</c:v>
                </c:pt>
                <c:pt idx="1255">
                  <c:v>0.23713195201937948</c:v>
                </c:pt>
                <c:pt idx="1256">
                  <c:v>0.23616453534647172</c:v>
                </c:pt>
                <c:pt idx="1257">
                  <c:v>0.23519730221337587</c:v>
                </c:pt>
                <c:pt idx="1258">
                  <c:v>0.23423028275621952</c:v>
                </c:pt>
                <c:pt idx="1259">
                  <c:v>0.23326350697722908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C8-4B6B-87C6-C4FA26981234}"/>
            </c:ext>
          </c:extLst>
        </c:ser>
        <c:ser>
          <c:idx val="1"/>
          <c:order val="3"/>
          <c:tx>
            <c:strRef>
              <c:f>'REGRESSÃO LINEAR MÚLTIPLA'!$AF$670</c:f>
              <c:strCache>
                <c:ptCount val="1"/>
                <c:pt idx="0">
                  <c:v>Hipótese nula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MÚLTIPLA'!$AF$671:$AF$2671</c:f>
              <c:numCache>
                <c:formatCode>#,##0.00_ ;\-#,##0.00\ </c:formatCode>
                <c:ptCount val="2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0.3989422804014327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C8-4B6B-87C6-C4FA269812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908174816"/>
        <c:axId val="1908168096"/>
        <c:extLst>
          <c:ext xmlns:c15="http://schemas.microsoft.com/office/drawing/2012/chart" uri="{02D57815-91ED-43cb-92C2-25804820EDAC}">
            <c15:filteredBarSeries>
              <c15:ser>
                <c:idx val="3"/>
                <c:order val="4"/>
                <c:tx>
                  <c:strRef>
                    <c:extLst>
                      <c:ext uri="{02D57815-91ED-43cb-92C2-25804820EDAC}">
                        <c15:formulaRef>
                          <c15:sqref>'REGRESSÃO LINEAR MÚLTIPLA'!$AI$670</c15:sqref>
                        </c15:formulaRef>
                      </c:ext>
                    </c:extLst>
                    <c:strCache>
                      <c:ptCount val="1"/>
                      <c:pt idx="0">
                        <c:v>Coeficiente regressor</c:v>
                      </c:pt>
                    </c:strCache>
                  </c:strRef>
                </c:tx>
                <c:spPr>
                  <a:solidFill>
                    <a:srgbClr val="0E2841">
                      <a:lumMod val="50000"/>
                      <a:lumOff val="50000"/>
                    </a:srgbClr>
                  </a:solidFill>
                  <a:ln w="12700">
                    <a:noFill/>
                  </a:ln>
                  <a:effectLst/>
                </c:spPr>
                <c:invertIfNegative val="0"/>
                <c:val>
                  <c:numRef>
                    <c:extLst>
                      <c:ext uri="{02D57815-91ED-43cb-92C2-25804820EDAC}">
                        <c15:formulaRef>
                          <c15:sqref>'REGRESSÃO LINEAR MÚLTIPLA'!$AI$671:$AI$2671</c15:sqref>
                        </c15:formulaRef>
                      </c:ext>
                    </c:extLst>
                    <c:numCache>
                      <c:formatCode>#,##0.0000000000000_ ;\-#,##0.0000000000000\ </c:formatCode>
                      <c:ptCount val="2001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  <c:pt idx="9">
                        <c:v>0</c:v>
                      </c:pt>
                      <c:pt idx="10">
                        <c:v>0</c:v>
                      </c:pt>
                      <c:pt idx="11">
                        <c:v>0</c:v>
                      </c:pt>
                      <c:pt idx="12">
                        <c:v>0</c:v>
                      </c:pt>
                      <c:pt idx="13">
                        <c:v>0</c:v>
                      </c:pt>
                      <c:pt idx="14">
                        <c:v>0</c:v>
                      </c:pt>
                      <c:pt idx="15">
                        <c:v>0</c:v>
                      </c:pt>
                      <c:pt idx="16">
                        <c:v>0</c:v>
                      </c:pt>
                      <c:pt idx="17">
                        <c:v>0</c:v>
                      </c:pt>
                      <c:pt idx="18">
                        <c:v>0</c:v>
                      </c:pt>
                      <c:pt idx="19">
                        <c:v>0</c:v>
                      </c:pt>
                      <c:pt idx="20">
                        <c:v>0</c:v>
                      </c:pt>
                      <c:pt idx="21">
                        <c:v>0</c:v>
                      </c:pt>
                      <c:pt idx="22">
                        <c:v>0</c:v>
                      </c:pt>
                      <c:pt idx="23">
                        <c:v>0</c:v>
                      </c:pt>
                      <c:pt idx="24">
                        <c:v>0</c:v>
                      </c:pt>
                      <c:pt idx="25">
                        <c:v>0</c:v>
                      </c:pt>
                      <c:pt idx="26">
                        <c:v>0</c:v>
                      </c:pt>
                      <c:pt idx="27">
                        <c:v>0</c:v>
                      </c:pt>
                      <c:pt idx="28">
                        <c:v>0</c:v>
                      </c:pt>
                      <c:pt idx="29">
                        <c:v>0</c:v>
                      </c:pt>
                      <c:pt idx="30">
                        <c:v>0</c:v>
                      </c:pt>
                      <c:pt idx="31">
                        <c:v>0</c:v>
                      </c:pt>
                      <c:pt idx="32">
                        <c:v>0</c:v>
                      </c:pt>
                      <c:pt idx="33">
                        <c:v>0</c:v>
                      </c:pt>
                      <c:pt idx="34">
                        <c:v>0</c:v>
                      </c:pt>
                      <c:pt idx="35">
                        <c:v>0</c:v>
                      </c:pt>
                      <c:pt idx="36">
                        <c:v>0</c:v>
                      </c:pt>
                      <c:pt idx="37">
                        <c:v>0</c:v>
                      </c:pt>
                      <c:pt idx="38">
                        <c:v>0</c:v>
                      </c:pt>
                      <c:pt idx="39">
                        <c:v>0</c:v>
                      </c:pt>
                      <c:pt idx="40">
                        <c:v>0</c:v>
                      </c:pt>
                      <c:pt idx="41">
                        <c:v>0</c:v>
                      </c:pt>
                      <c:pt idx="42">
                        <c:v>0</c:v>
                      </c:pt>
                      <c:pt idx="43">
                        <c:v>0</c:v>
                      </c:pt>
                      <c:pt idx="44">
                        <c:v>0</c:v>
                      </c:pt>
                      <c:pt idx="45">
                        <c:v>0</c:v>
                      </c:pt>
                      <c:pt idx="46">
                        <c:v>0</c:v>
                      </c:pt>
                      <c:pt idx="47">
                        <c:v>0</c:v>
                      </c:pt>
                      <c:pt idx="48">
                        <c:v>0</c:v>
                      </c:pt>
                      <c:pt idx="49">
                        <c:v>0</c:v>
                      </c:pt>
                      <c:pt idx="50">
                        <c:v>0</c:v>
                      </c:pt>
                      <c:pt idx="51">
                        <c:v>0</c:v>
                      </c:pt>
                      <c:pt idx="52">
                        <c:v>0</c:v>
                      </c:pt>
                      <c:pt idx="53">
                        <c:v>0</c:v>
                      </c:pt>
                      <c:pt idx="54">
                        <c:v>0</c:v>
                      </c:pt>
                      <c:pt idx="55">
                        <c:v>0</c:v>
                      </c:pt>
                      <c:pt idx="56">
                        <c:v>0</c:v>
                      </c:pt>
                      <c:pt idx="57">
                        <c:v>0</c:v>
                      </c:pt>
                      <c:pt idx="58">
                        <c:v>0</c:v>
                      </c:pt>
                      <c:pt idx="59">
                        <c:v>0</c:v>
                      </c:pt>
                      <c:pt idx="60">
                        <c:v>0</c:v>
                      </c:pt>
                      <c:pt idx="61">
                        <c:v>0</c:v>
                      </c:pt>
                      <c:pt idx="62">
                        <c:v>0</c:v>
                      </c:pt>
                      <c:pt idx="63">
                        <c:v>0</c:v>
                      </c:pt>
                      <c:pt idx="64">
                        <c:v>0</c:v>
                      </c:pt>
                      <c:pt idx="65">
                        <c:v>0</c:v>
                      </c:pt>
                      <c:pt idx="66">
                        <c:v>0</c:v>
                      </c:pt>
                      <c:pt idx="67">
                        <c:v>0</c:v>
                      </c:pt>
                      <c:pt idx="68">
                        <c:v>0</c:v>
                      </c:pt>
                      <c:pt idx="69">
                        <c:v>0</c:v>
                      </c:pt>
                      <c:pt idx="70">
                        <c:v>0</c:v>
                      </c:pt>
                      <c:pt idx="71">
                        <c:v>0</c:v>
                      </c:pt>
                      <c:pt idx="72">
                        <c:v>0</c:v>
                      </c:pt>
                      <c:pt idx="73">
                        <c:v>0</c:v>
                      </c:pt>
                      <c:pt idx="74">
                        <c:v>0</c:v>
                      </c:pt>
                      <c:pt idx="75">
                        <c:v>0</c:v>
                      </c:pt>
                      <c:pt idx="76">
                        <c:v>0</c:v>
                      </c:pt>
                      <c:pt idx="77">
                        <c:v>0</c:v>
                      </c:pt>
                      <c:pt idx="78">
                        <c:v>0</c:v>
                      </c:pt>
                      <c:pt idx="79">
                        <c:v>0</c:v>
                      </c:pt>
                      <c:pt idx="80">
                        <c:v>0</c:v>
                      </c:pt>
                      <c:pt idx="81">
                        <c:v>0</c:v>
                      </c:pt>
                      <c:pt idx="82">
                        <c:v>0</c:v>
                      </c:pt>
                      <c:pt idx="83">
                        <c:v>0</c:v>
                      </c:pt>
                      <c:pt idx="84">
                        <c:v>0</c:v>
                      </c:pt>
                      <c:pt idx="85">
                        <c:v>0</c:v>
                      </c:pt>
                      <c:pt idx="86">
                        <c:v>0</c:v>
                      </c:pt>
                      <c:pt idx="87">
                        <c:v>0</c:v>
                      </c:pt>
                      <c:pt idx="88">
                        <c:v>0</c:v>
                      </c:pt>
                      <c:pt idx="89">
                        <c:v>0</c:v>
                      </c:pt>
                      <c:pt idx="90">
                        <c:v>0</c:v>
                      </c:pt>
                      <c:pt idx="91">
                        <c:v>0</c:v>
                      </c:pt>
                      <c:pt idx="92">
                        <c:v>0</c:v>
                      </c:pt>
                      <c:pt idx="93">
                        <c:v>0</c:v>
                      </c:pt>
                      <c:pt idx="94">
                        <c:v>0</c:v>
                      </c:pt>
                      <c:pt idx="95">
                        <c:v>0</c:v>
                      </c:pt>
                      <c:pt idx="96">
                        <c:v>0</c:v>
                      </c:pt>
                      <c:pt idx="97">
                        <c:v>0</c:v>
                      </c:pt>
                      <c:pt idx="98">
                        <c:v>0</c:v>
                      </c:pt>
                      <c:pt idx="99">
                        <c:v>0</c:v>
                      </c:pt>
                      <c:pt idx="100">
                        <c:v>0</c:v>
                      </c:pt>
                      <c:pt idx="101">
                        <c:v>0</c:v>
                      </c:pt>
                      <c:pt idx="102">
                        <c:v>0</c:v>
                      </c:pt>
                      <c:pt idx="103">
                        <c:v>0</c:v>
                      </c:pt>
                      <c:pt idx="104">
                        <c:v>0</c:v>
                      </c:pt>
                      <c:pt idx="105">
                        <c:v>0</c:v>
                      </c:pt>
                      <c:pt idx="106">
                        <c:v>0</c:v>
                      </c:pt>
                      <c:pt idx="107">
                        <c:v>0</c:v>
                      </c:pt>
                      <c:pt idx="108">
                        <c:v>0</c:v>
                      </c:pt>
                      <c:pt idx="109">
                        <c:v>0</c:v>
                      </c:pt>
                      <c:pt idx="110">
                        <c:v>0</c:v>
                      </c:pt>
                      <c:pt idx="111">
                        <c:v>0</c:v>
                      </c:pt>
                      <c:pt idx="112">
                        <c:v>0</c:v>
                      </c:pt>
                      <c:pt idx="113">
                        <c:v>0</c:v>
                      </c:pt>
                      <c:pt idx="114">
                        <c:v>0</c:v>
                      </c:pt>
                      <c:pt idx="115">
                        <c:v>0</c:v>
                      </c:pt>
                      <c:pt idx="116">
                        <c:v>0</c:v>
                      </c:pt>
                      <c:pt idx="117">
                        <c:v>0</c:v>
                      </c:pt>
                      <c:pt idx="118">
                        <c:v>0</c:v>
                      </c:pt>
                      <c:pt idx="119">
                        <c:v>0</c:v>
                      </c:pt>
                      <c:pt idx="120">
                        <c:v>0</c:v>
                      </c:pt>
                      <c:pt idx="121">
                        <c:v>0</c:v>
                      </c:pt>
                      <c:pt idx="122">
                        <c:v>0</c:v>
                      </c:pt>
                      <c:pt idx="123">
                        <c:v>0</c:v>
                      </c:pt>
                      <c:pt idx="124">
                        <c:v>0</c:v>
                      </c:pt>
                      <c:pt idx="125">
                        <c:v>0</c:v>
                      </c:pt>
                      <c:pt idx="126">
                        <c:v>0</c:v>
                      </c:pt>
                      <c:pt idx="127">
                        <c:v>0</c:v>
                      </c:pt>
                      <c:pt idx="128">
                        <c:v>0</c:v>
                      </c:pt>
                      <c:pt idx="129">
                        <c:v>0</c:v>
                      </c:pt>
                      <c:pt idx="130">
                        <c:v>0</c:v>
                      </c:pt>
                      <c:pt idx="131">
                        <c:v>0</c:v>
                      </c:pt>
                      <c:pt idx="132">
                        <c:v>0</c:v>
                      </c:pt>
                      <c:pt idx="133">
                        <c:v>0</c:v>
                      </c:pt>
                      <c:pt idx="134">
                        <c:v>0</c:v>
                      </c:pt>
                      <c:pt idx="135">
                        <c:v>0</c:v>
                      </c:pt>
                      <c:pt idx="136">
                        <c:v>0</c:v>
                      </c:pt>
                      <c:pt idx="137">
                        <c:v>0</c:v>
                      </c:pt>
                      <c:pt idx="138">
                        <c:v>0</c:v>
                      </c:pt>
                      <c:pt idx="139">
                        <c:v>0</c:v>
                      </c:pt>
                      <c:pt idx="140">
                        <c:v>0</c:v>
                      </c:pt>
                      <c:pt idx="141">
                        <c:v>0</c:v>
                      </c:pt>
                      <c:pt idx="142">
                        <c:v>0</c:v>
                      </c:pt>
                      <c:pt idx="143">
                        <c:v>0</c:v>
                      </c:pt>
                      <c:pt idx="144">
                        <c:v>0</c:v>
                      </c:pt>
                      <c:pt idx="145">
                        <c:v>0</c:v>
                      </c:pt>
                      <c:pt idx="146">
                        <c:v>0</c:v>
                      </c:pt>
                      <c:pt idx="147">
                        <c:v>0</c:v>
                      </c:pt>
                      <c:pt idx="148">
                        <c:v>0</c:v>
                      </c:pt>
                      <c:pt idx="149">
                        <c:v>0</c:v>
                      </c:pt>
                      <c:pt idx="150">
                        <c:v>0</c:v>
                      </c:pt>
                      <c:pt idx="151">
                        <c:v>0</c:v>
                      </c:pt>
                      <c:pt idx="152">
                        <c:v>0</c:v>
                      </c:pt>
                      <c:pt idx="153">
                        <c:v>0</c:v>
                      </c:pt>
                      <c:pt idx="154">
                        <c:v>0</c:v>
                      </c:pt>
                      <c:pt idx="155">
                        <c:v>0</c:v>
                      </c:pt>
                      <c:pt idx="156">
                        <c:v>0</c:v>
                      </c:pt>
                      <c:pt idx="157">
                        <c:v>0</c:v>
                      </c:pt>
                      <c:pt idx="158">
                        <c:v>0</c:v>
                      </c:pt>
                      <c:pt idx="159">
                        <c:v>0</c:v>
                      </c:pt>
                      <c:pt idx="160">
                        <c:v>0</c:v>
                      </c:pt>
                      <c:pt idx="161">
                        <c:v>0</c:v>
                      </c:pt>
                      <c:pt idx="162">
                        <c:v>0</c:v>
                      </c:pt>
                      <c:pt idx="163">
                        <c:v>0</c:v>
                      </c:pt>
                      <c:pt idx="164">
                        <c:v>0</c:v>
                      </c:pt>
                      <c:pt idx="165">
                        <c:v>0</c:v>
                      </c:pt>
                      <c:pt idx="166">
                        <c:v>0</c:v>
                      </c:pt>
                      <c:pt idx="167">
                        <c:v>0</c:v>
                      </c:pt>
                      <c:pt idx="168">
                        <c:v>0</c:v>
                      </c:pt>
                      <c:pt idx="169">
                        <c:v>0</c:v>
                      </c:pt>
                      <c:pt idx="170">
                        <c:v>0</c:v>
                      </c:pt>
                      <c:pt idx="171">
                        <c:v>0</c:v>
                      </c:pt>
                      <c:pt idx="172">
                        <c:v>0</c:v>
                      </c:pt>
                      <c:pt idx="173">
                        <c:v>0</c:v>
                      </c:pt>
                      <c:pt idx="174">
                        <c:v>0</c:v>
                      </c:pt>
                      <c:pt idx="175">
                        <c:v>0</c:v>
                      </c:pt>
                      <c:pt idx="176">
                        <c:v>0</c:v>
                      </c:pt>
                      <c:pt idx="177">
                        <c:v>0</c:v>
                      </c:pt>
                      <c:pt idx="178">
                        <c:v>0</c:v>
                      </c:pt>
                      <c:pt idx="179">
                        <c:v>0</c:v>
                      </c:pt>
                      <c:pt idx="180">
                        <c:v>0</c:v>
                      </c:pt>
                      <c:pt idx="181">
                        <c:v>0</c:v>
                      </c:pt>
                      <c:pt idx="182">
                        <c:v>0</c:v>
                      </c:pt>
                      <c:pt idx="183">
                        <c:v>0</c:v>
                      </c:pt>
                      <c:pt idx="184">
                        <c:v>0</c:v>
                      </c:pt>
                      <c:pt idx="185">
                        <c:v>0</c:v>
                      </c:pt>
                      <c:pt idx="186">
                        <c:v>0</c:v>
                      </c:pt>
                      <c:pt idx="187">
                        <c:v>0</c:v>
                      </c:pt>
                      <c:pt idx="188">
                        <c:v>0</c:v>
                      </c:pt>
                      <c:pt idx="189">
                        <c:v>0</c:v>
                      </c:pt>
                      <c:pt idx="190">
                        <c:v>0</c:v>
                      </c:pt>
                      <c:pt idx="191">
                        <c:v>0</c:v>
                      </c:pt>
                      <c:pt idx="192">
                        <c:v>0</c:v>
                      </c:pt>
                      <c:pt idx="193">
                        <c:v>0</c:v>
                      </c:pt>
                      <c:pt idx="194">
                        <c:v>0</c:v>
                      </c:pt>
                      <c:pt idx="195">
                        <c:v>0</c:v>
                      </c:pt>
                      <c:pt idx="196">
                        <c:v>0</c:v>
                      </c:pt>
                      <c:pt idx="197">
                        <c:v>0</c:v>
                      </c:pt>
                      <c:pt idx="198">
                        <c:v>0</c:v>
                      </c:pt>
                      <c:pt idx="199">
                        <c:v>0</c:v>
                      </c:pt>
                      <c:pt idx="200">
                        <c:v>0</c:v>
                      </c:pt>
                      <c:pt idx="201">
                        <c:v>0</c:v>
                      </c:pt>
                      <c:pt idx="202">
                        <c:v>0</c:v>
                      </c:pt>
                      <c:pt idx="203">
                        <c:v>0</c:v>
                      </c:pt>
                      <c:pt idx="204">
                        <c:v>0</c:v>
                      </c:pt>
                      <c:pt idx="205">
                        <c:v>0</c:v>
                      </c:pt>
                      <c:pt idx="206">
                        <c:v>0</c:v>
                      </c:pt>
                      <c:pt idx="207">
                        <c:v>0</c:v>
                      </c:pt>
                      <c:pt idx="208">
                        <c:v>0</c:v>
                      </c:pt>
                      <c:pt idx="209">
                        <c:v>0</c:v>
                      </c:pt>
                      <c:pt idx="210">
                        <c:v>0</c:v>
                      </c:pt>
                      <c:pt idx="211">
                        <c:v>0</c:v>
                      </c:pt>
                      <c:pt idx="212">
                        <c:v>0</c:v>
                      </c:pt>
                      <c:pt idx="213">
                        <c:v>0</c:v>
                      </c:pt>
                      <c:pt idx="214">
                        <c:v>0</c:v>
                      </c:pt>
                      <c:pt idx="215">
                        <c:v>0</c:v>
                      </c:pt>
                      <c:pt idx="216">
                        <c:v>0</c:v>
                      </c:pt>
                      <c:pt idx="217">
                        <c:v>0</c:v>
                      </c:pt>
                      <c:pt idx="218">
                        <c:v>0</c:v>
                      </c:pt>
                      <c:pt idx="219">
                        <c:v>0</c:v>
                      </c:pt>
                      <c:pt idx="220">
                        <c:v>0</c:v>
                      </c:pt>
                      <c:pt idx="221">
                        <c:v>0</c:v>
                      </c:pt>
                      <c:pt idx="222">
                        <c:v>0</c:v>
                      </c:pt>
                      <c:pt idx="223">
                        <c:v>0</c:v>
                      </c:pt>
                      <c:pt idx="224">
                        <c:v>0</c:v>
                      </c:pt>
                      <c:pt idx="225">
                        <c:v>0</c:v>
                      </c:pt>
                      <c:pt idx="226">
                        <c:v>0</c:v>
                      </c:pt>
                      <c:pt idx="227">
                        <c:v>0</c:v>
                      </c:pt>
                      <c:pt idx="228">
                        <c:v>0</c:v>
                      </c:pt>
                      <c:pt idx="229">
                        <c:v>0</c:v>
                      </c:pt>
                      <c:pt idx="230">
                        <c:v>0</c:v>
                      </c:pt>
                      <c:pt idx="231">
                        <c:v>0</c:v>
                      </c:pt>
                      <c:pt idx="232">
                        <c:v>0</c:v>
                      </c:pt>
                      <c:pt idx="233">
                        <c:v>0</c:v>
                      </c:pt>
                      <c:pt idx="234">
                        <c:v>0</c:v>
                      </c:pt>
                      <c:pt idx="235">
                        <c:v>0</c:v>
                      </c:pt>
                      <c:pt idx="236">
                        <c:v>0</c:v>
                      </c:pt>
                      <c:pt idx="237">
                        <c:v>0</c:v>
                      </c:pt>
                      <c:pt idx="238">
                        <c:v>0</c:v>
                      </c:pt>
                      <c:pt idx="239">
                        <c:v>0</c:v>
                      </c:pt>
                      <c:pt idx="240">
                        <c:v>0</c:v>
                      </c:pt>
                      <c:pt idx="241">
                        <c:v>0</c:v>
                      </c:pt>
                      <c:pt idx="242">
                        <c:v>0</c:v>
                      </c:pt>
                      <c:pt idx="243">
                        <c:v>0</c:v>
                      </c:pt>
                      <c:pt idx="244">
                        <c:v>0</c:v>
                      </c:pt>
                      <c:pt idx="245">
                        <c:v>0</c:v>
                      </c:pt>
                      <c:pt idx="246">
                        <c:v>0</c:v>
                      </c:pt>
                      <c:pt idx="247">
                        <c:v>0</c:v>
                      </c:pt>
                      <c:pt idx="248">
                        <c:v>0</c:v>
                      </c:pt>
                      <c:pt idx="249">
                        <c:v>0</c:v>
                      </c:pt>
                      <c:pt idx="250">
                        <c:v>0</c:v>
                      </c:pt>
                      <c:pt idx="251">
                        <c:v>0</c:v>
                      </c:pt>
                      <c:pt idx="252">
                        <c:v>0</c:v>
                      </c:pt>
                      <c:pt idx="253">
                        <c:v>0</c:v>
                      </c:pt>
                      <c:pt idx="254">
                        <c:v>0</c:v>
                      </c:pt>
                      <c:pt idx="255">
                        <c:v>0</c:v>
                      </c:pt>
                      <c:pt idx="256">
                        <c:v>0</c:v>
                      </c:pt>
                      <c:pt idx="257">
                        <c:v>0</c:v>
                      </c:pt>
                      <c:pt idx="258">
                        <c:v>0</c:v>
                      </c:pt>
                      <c:pt idx="259">
                        <c:v>0</c:v>
                      </c:pt>
                      <c:pt idx="260">
                        <c:v>0</c:v>
                      </c:pt>
                      <c:pt idx="261">
                        <c:v>0</c:v>
                      </c:pt>
                      <c:pt idx="262">
                        <c:v>0</c:v>
                      </c:pt>
                      <c:pt idx="263">
                        <c:v>0</c:v>
                      </c:pt>
                      <c:pt idx="264">
                        <c:v>0</c:v>
                      </c:pt>
                      <c:pt idx="265">
                        <c:v>0</c:v>
                      </c:pt>
                      <c:pt idx="266">
                        <c:v>0</c:v>
                      </c:pt>
                      <c:pt idx="267">
                        <c:v>0</c:v>
                      </c:pt>
                      <c:pt idx="268">
                        <c:v>0</c:v>
                      </c:pt>
                      <c:pt idx="269">
                        <c:v>0</c:v>
                      </c:pt>
                      <c:pt idx="270">
                        <c:v>0</c:v>
                      </c:pt>
                      <c:pt idx="271">
                        <c:v>0</c:v>
                      </c:pt>
                      <c:pt idx="272">
                        <c:v>0</c:v>
                      </c:pt>
                      <c:pt idx="273">
                        <c:v>0</c:v>
                      </c:pt>
                      <c:pt idx="274">
                        <c:v>0</c:v>
                      </c:pt>
                      <c:pt idx="275">
                        <c:v>0</c:v>
                      </c:pt>
                      <c:pt idx="276">
                        <c:v>0</c:v>
                      </c:pt>
                      <c:pt idx="277">
                        <c:v>0</c:v>
                      </c:pt>
                      <c:pt idx="278">
                        <c:v>0</c:v>
                      </c:pt>
                      <c:pt idx="279">
                        <c:v>0</c:v>
                      </c:pt>
                      <c:pt idx="280">
                        <c:v>0</c:v>
                      </c:pt>
                      <c:pt idx="281">
                        <c:v>0</c:v>
                      </c:pt>
                      <c:pt idx="282">
                        <c:v>0</c:v>
                      </c:pt>
                      <c:pt idx="283">
                        <c:v>0</c:v>
                      </c:pt>
                      <c:pt idx="284">
                        <c:v>0</c:v>
                      </c:pt>
                      <c:pt idx="285">
                        <c:v>0</c:v>
                      </c:pt>
                      <c:pt idx="286">
                        <c:v>0</c:v>
                      </c:pt>
                      <c:pt idx="287">
                        <c:v>0</c:v>
                      </c:pt>
                      <c:pt idx="288">
                        <c:v>0</c:v>
                      </c:pt>
                      <c:pt idx="289">
                        <c:v>0</c:v>
                      </c:pt>
                      <c:pt idx="290">
                        <c:v>0</c:v>
                      </c:pt>
                      <c:pt idx="291">
                        <c:v>0</c:v>
                      </c:pt>
                      <c:pt idx="292">
                        <c:v>0</c:v>
                      </c:pt>
                      <c:pt idx="293">
                        <c:v>0</c:v>
                      </c:pt>
                      <c:pt idx="294">
                        <c:v>0</c:v>
                      </c:pt>
                      <c:pt idx="295">
                        <c:v>0</c:v>
                      </c:pt>
                      <c:pt idx="296">
                        <c:v>0</c:v>
                      </c:pt>
                      <c:pt idx="297">
                        <c:v>0</c:v>
                      </c:pt>
                      <c:pt idx="298">
                        <c:v>0</c:v>
                      </c:pt>
                      <c:pt idx="299">
                        <c:v>0</c:v>
                      </c:pt>
                      <c:pt idx="300">
                        <c:v>0</c:v>
                      </c:pt>
                      <c:pt idx="301">
                        <c:v>0</c:v>
                      </c:pt>
                      <c:pt idx="302">
                        <c:v>0</c:v>
                      </c:pt>
                      <c:pt idx="303">
                        <c:v>0</c:v>
                      </c:pt>
                      <c:pt idx="304">
                        <c:v>0</c:v>
                      </c:pt>
                      <c:pt idx="305">
                        <c:v>0</c:v>
                      </c:pt>
                      <c:pt idx="306">
                        <c:v>0</c:v>
                      </c:pt>
                      <c:pt idx="307">
                        <c:v>0</c:v>
                      </c:pt>
                      <c:pt idx="308">
                        <c:v>0</c:v>
                      </c:pt>
                      <c:pt idx="309">
                        <c:v>0</c:v>
                      </c:pt>
                      <c:pt idx="310">
                        <c:v>0</c:v>
                      </c:pt>
                      <c:pt idx="311">
                        <c:v>0</c:v>
                      </c:pt>
                      <c:pt idx="312">
                        <c:v>0</c:v>
                      </c:pt>
                      <c:pt idx="313">
                        <c:v>0</c:v>
                      </c:pt>
                      <c:pt idx="314">
                        <c:v>0</c:v>
                      </c:pt>
                      <c:pt idx="315">
                        <c:v>0</c:v>
                      </c:pt>
                      <c:pt idx="316">
                        <c:v>0</c:v>
                      </c:pt>
                      <c:pt idx="317">
                        <c:v>0</c:v>
                      </c:pt>
                      <c:pt idx="318">
                        <c:v>0</c:v>
                      </c:pt>
                      <c:pt idx="319">
                        <c:v>0</c:v>
                      </c:pt>
                      <c:pt idx="320">
                        <c:v>0</c:v>
                      </c:pt>
                      <c:pt idx="321">
                        <c:v>0</c:v>
                      </c:pt>
                      <c:pt idx="322">
                        <c:v>0</c:v>
                      </c:pt>
                      <c:pt idx="323">
                        <c:v>0</c:v>
                      </c:pt>
                      <c:pt idx="324">
                        <c:v>0</c:v>
                      </c:pt>
                      <c:pt idx="325">
                        <c:v>0</c:v>
                      </c:pt>
                      <c:pt idx="326">
                        <c:v>0</c:v>
                      </c:pt>
                      <c:pt idx="327">
                        <c:v>0</c:v>
                      </c:pt>
                      <c:pt idx="328">
                        <c:v>0</c:v>
                      </c:pt>
                      <c:pt idx="329">
                        <c:v>0</c:v>
                      </c:pt>
                      <c:pt idx="330">
                        <c:v>0</c:v>
                      </c:pt>
                      <c:pt idx="331">
                        <c:v>0</c:v>
                      </c:pt>
                      <c:pt idx="332">
                        <c:v>0</c:v>
                      </c:pt>
                      <c:pt idx="333">
                        <c:v>0</c:v>
                      </c:pt>
                      <c:pt idx="334">
                        <c:v>0</c:v>
                      </c:pt>
                      <c:pt idx="335">
                        <c:v>0</c:v>
                      </c:pt>
                      <c:pt idx="336">
                        <c:v>0</c:v>
                      </c:pt>
                      <c:pt idx="337">
                        <c:v>0</c:v>
                      </c:pt>
                      <c:pt idx="338">
                        <c:v>0</c:v>
                      </c:pt>
                      <c:pt idx="339">
                        <c:v>0</c:v>
                      </c:pt>
                      <c:pt idx="340">
                        <c:v>0</c:v>
                      </c:pt>
                      <c:pt idx="341">
                        <c:v>0</c:v>
                      </c:pt>
                      <c:pt idx="342">
                        <c:v>0</c:v>
                      </c:pt>
                      <c:pt idx="343">
                        <c:v>0</c:v>
                      </c:pt>
                      <c:pt idx="344">
                        <c:v>0</c:v>
                      </c:pt>
                      <c:pt idx="345">
                        <c:v>0</c:v>
                      </c:pt>
                      <c:pt idx="346">
                        <c:v>0</c:v>
                      </c:pt>
                      <c:pt idx="347">
                        <c:v>0</c:v>
                      </c:pt>
                      <c:pt idx="348">
                        <c:v>0</c:v>
                      </c:pt>
                      <c:pt idx="349">
                        <c:v>0</c:v>
                      </c:pt>
                      <c:pt idx="350">
                        <c:v>0</c:v>
                      </c:pt>
                      <c:pt idx="351">
                        <c:v>0</c:v>
                      </c:pt>
                      <c:pt idx="352">
                        <c:v>0</c:v>
                      </c:pt>
                      <c:pt idx="353">
                        <c:v>0</c:v>
                      </c:pt>
                      <c:pt idx="354">
                        <c:v>0</c:v>
                      </c:pt>
                      <c:pt idx="355">
                        <c:v>0</c:v>
                      </c:pt>
                      <c:pt idx="356">
                        <c:v>0</c:v>
                      </c:pt>
                      <c:pt idx="357">
                        <c:v>0</c:v>
                      </c:pt>
                      <c:pt idx="358">
                        <c:v>0</c:v>
                      </c:pt>
                      <c:pt idx="359">
                        <c:v>0</c:v>
                      </c:pt>
                      <c:pt idx="360">
                        <c:v>0</c:v>
                      </c:pt>
                      <c:pt idx="361">
                        <c:v>0</c:v>
                      </c:pt>
                      <c:pt idx="362">
                        <c:v>0</c:v>
                      </c:pt>
                      <c:pt idx="363">
                        <c:v>0</c:v>
                      </c:pt>
                      <c:pt idx="364">
                        <c:v>0</c:v>
                      </c:pt>
                      <c:pt idx="365">
                        <c:v>0</c:v>
                      </c:pt>
                      <c:pt idx="366">
                        <c:v>0</c:v>
                      </c:pt>
                      <c:pt idx="367">
                        <c:v>0</c:v>
                      </c:pt>
                      <c:pt idx="368">
                        <c:v>0</c:v>
                      </c:pt>
                      <c:pt idx="369">
                        <c:v>0</c:v>
                      </c:pt>
                      <c:pt idx="370">
                        <c:v>0</c:v>
                      </c:pt>
                      <c:pt idx="371">
                        <c:v>0</c:v>
                      </c:pt>
                      <c:pt idx="372">
                        <c:v>0</c:v>
                      </c:pt>
                      <c:pt idx="373">
                        <c:v>0</c:v>
                      </c:pt>
                      <c:pt idx="374">
                        <c:v>0</c:v>
                      </c:pt>
                      <c:pt idx="375">
                        <c:v>0</c:v>
                      </c:pt>
                      <c:pt idx="376">
                        <c:v>0</c:v>
                      </c:pt>
                      <c:pt idx="377">
                        <c:v>0</c:v>
                      </c:pt>
                      <c:pt idx="378">
                        <c:v>0</c:v>
                      </c:pt>
                      <c:pt idx="379">
                        <c:v>0</c:v>
                      </c:pt>
                      <c:pt idx="380">
                        <c:v>0</c:v>
                      </c:pt>
                      <c:pt idx="381">
                        <c:v>0</c:v>
                      </c:pt>
                      <c:pt idx="382">
                        <c:v>0</c:v>
                      </c:pt>
                      <c:pt idx="383">
                        <c:v>0</c:v>
                      </c:pt>
                      <c:pt idx="384">
                        <c:v>0</c:v>
                      </c:pt>
                      <c:pt idx="385">
                        <c:v>0</c:v>
                      </c:pt>
                      <c:pt idx="386">
                        <c:v>0</c:v>
                      </c:pt>
                      <c:pt idx="387">
                        <c:v>0</c:v>
                      </c:pt>
                      <c:pt idx="388">
                        <c:v>0</c:v>
                      </c:pt>
                      <c:pt idx="389">
                        <c:v>0</c:v>
                      </c:pt>
                      <c:pt idx="390">
                        <c:v>0</c:v>
                      </c:pt>
                      <c:pt idx="391">
                        <c:v>0</c:v>
                      </c:pt>
                      <c:pt idx="392">
                        <c:v>0</c:v>
                      </c:pt>
                      <c:pt idx="393">
                        <c:v>0</c:v>
                      </c:pt>
                      <c:pt idx="394">
                        <c:v>0</c:v>
                      </c:pt>
                      <c:pt idx="395">
                        <c:v>0</c:v>
                      </c:pt>
                      <c:pt idx="396">
                        <c:v>0</c:v>
                      </c:pt>
                      <c:pt idx="397">
                        <c:v>0</c:v>
                      </c:pt>
                      <c:pt idx="398">
                        <c:v>0</c:v>
                      </c:pt>
                      <c:pt idx="399">
                        <c:v>0</c:v>
                      </c:pt>
                      <c:pt idx="400">
                        <c:v>0</c:v>
                      </c:pt>
                      <c:pt idx="401">
                        <c:v>0</c:v>
                      </c:pt>
                      <c:pt idx="402">
                        <c:v>0</c:v>
                      </c:pt>
                      <c:pt idx="403">
                        <c:v>0</c:v>
                      </c:pt>
                      <c:pt idx="404">
                        <c:v>0</c:v>
                      </c:pt>
                      <c:pt idx="405">
                        <c:v>0</c:v>
                      </c:pt>
                      <c:pt idx="406">
                        <c:v>0</c:v>
                      </c:pt>
                      <c:pt idx="407">
                        <c:v>0</c:v>
                      </c:pt>
                      <c:pt idx="408">
                        <c:v>0</c:v>
                      </c:pt>
                      <c:pt idx="409">
                        <c:v>0</c:v>
                      </c:pt>
                      <c:pt idx="410">
                        <c:v>0</c:v>
                      </c:pt>
                      <c:pt idx="411">
                        <c:v>0</c:v>
                      </c:pt>
                      <c:pt idx="412">
                        <c:v>0</c:v>
                      </c:pt>
                      <c:pt idx="413">
                        <c:v>0</c:v>
                      </c:pt>
                      <c:pt idx="414">
                        <c:v>0</c:v>
                      </c:pt>
                      <c:pt idx="415">
                        <c:v>0</c:v>
                      </c:pt>
                      <c:pt idx="416">
                        <c:v>0</c:v>
                      </c:pt>
                      <c:pt idx="417">
                        <c:v>0</c:v>
                      </c:pt>
                      <c:pt idx="418">
                        <c:v>0</c:v>
                      </c:pt>
                      <c:pt idx="419">
                        <c:v>0</c:v>
                      </c:pt>
                      <c:pt idx="420">
                        <c:v>0</c:v>
                      </c:pt>
                      <c:pt idx="421">
                        <c:v>0</c:v>
                      </c:pt>
                      <c:pt idx="422">
                        <c:v>0</c:v>
                      </c:pt>
                      <c:pt idx="423">
                        <c:v>0</c:v>
                      </c:pt>
                      <c:pt idx="424">
                        <c:v>0</c:v>
                      </c:pt>
                      <c:pt idx="425">
                        <c:v>0</c:v>
                      </c:pt>
                      <c:pt idx="426">
                        <c:v>0</c:v>
                      </c:pt>
                      <c:pt idx="427">
                        <c:v>0</c:v>
                      </c:pt>
                      <c:pt idx="428">
                        <c:v>0</c:v>
                      </c:pt>
                      <c:pt idx="429">
                        <c:v>0</c:v>
                      </c:pt>
                      <c:pt idx="430">
                        <c:v>0</c:v>
                      </c:pt>
                      <c:pt idx="431">
                        <c:v>0</c:v>
                      </c:pt>
                      <c:pt idx="432">
                        <c:v>0</c:v>
                      </c:pt>
                      <c:pt idx="433">
                        <c:v>0</c:v>
                      </c:pt>
                      <c:pt idx="434">
                        <c:v>0</c:v>
                      </c:pt>
                      <c:pt idx="435">
                        <c:v>0</c:v>
                      </c:pt>
                      <c:pt idx="436">
                        <c:v>0</c:v>
                      </c:pt>
                      <c:pt idx="437">
                        <c:v>0</c:v>
                      </c:pt>
                      <c:pt idx="438">
                        <c:v>0</c:v>
                      </c:pt>
                      <c:pt idx="439">
                        <c:v>0</c:v>
                      </c:pt>
                      <c:pt idx="440">
                        <c:v>0</c:v>
                      </c:pt>
                      <c:pt idx="441">
                        <c:v>0</c:v>
                      </c:pt>
                      <c:pt idx="442">
                        <c:v>0</c:v>
                      </c:pt>
                      <c:pt idx="443">
                        <c:v>0</c:v>
                      </c:pt>
                      <c:pt idx="444">
                        <c:v>0</c:v>
                      </c:pt>
                      <c:pt idx="445">
                        <c:v>0</c:v>
                      </c:pt>
                      <c:pt idx="446">
                        <c:v>0</c:v>
                      </c:pt>
                      <c:pt idx="447">
                        <c:v>0</c:v>
                      </c:pt>
                      <c:pt idx="448">
                        <c:v>0</c:v>
                      </c:pt>
                      <c:pt idx="449">
                        <c:v>0</c:v>
                      </c:pt>
                      <c:pt idx="450">
                        <c:v>0</c:v>
                      </c:pt>
                      <c:pt idx="451">
                        <c:v>0</c:v>
                      </c:pt>
                      <c:pt idx="452">
                        <c:v>0</c:v>
                      </c:pt>
                      <c:pt idx="453">
                        <c:v>0</c:v>
                      </c:pt>
                      <c:pt idx="454">
                        <c:v>0</c:v>
                      </c:pt>
                      <c:pt idx="455">
                        <c:v>0</c:v>
                      </c:pt>
                      <c:pt idx="456">
                        <c:v>0</c:v>
                      </c:pt>
                      <c:pt idx="457">
                        <c:v>0</c:v>
                      </c:pt>
                      <c:pt idx="458">
                        <c:v>0</c:v>
                      </c:pt>
                      <c:pt idx="459">
                        <c:v>0</c:v>
                      </c:pt>
                      <c:pt idx="460">
                        <c:v>0</c:v>
                      </c:pt>
                      <c:pt idx="461">
                        <c:v>0</c:v>
                      </c:pt>
                      <c:pt idx="462">
                        <c:v>0</c:v>
                      </c:pt>
                      <c:pt idx="463">
                        <c:v>0</c:v>
                      </c:pt>
                      <c:pt idx="464">
                        <c:v>0</c:v>
                      </c:pt>
                      <c:pt idx="465">
                        <c:v>0</c:v>
                      </c:pt>
                      <c:pt idx="466">
                        <c:v>0</c:v>
                      </c:pt>
                      <c:pt idx="467">
                        <c:v>0</c:v>
                      </c:pt>
                      <c:pt idx="468">
                        <c:v>0</c:v>
                      </c:pt>
                      <c:pt idx="469">
                        <c:v>0</c:v>
                      </c:pt>
                      <c:pt idx="470">
                        <c:v>0</c:v>
                      </c:pt>
                      <c:pt idx="471">
                        <c:v>0</c:v>
                      </c:pt>
                      <c:pt idx="472">
                        <c:v>0</c:v>
                      </c:pt>
                      <c:pt idx="473">
                        <c:v>0</c:v>
                      </c:pt>
                      <c:pt idx="474">
                        <c:v>0</c:v>
                      </c:pt>
                      <c:pt idx="475">
                        <c:v>0</c:v>
                      </c:pt>
                      <c:pt idx="476">
                        <c:v>0</c:v>
                      </c:pt>
                      <c:pt idx="477">
                        <c:v>0</c:v>
                      </c:pt>
                      <c:pt idx="478">
                        <c:v>0</c:v>
                      </c:pt>
                      <c:pt idx="479">
                        <c:v>0</c:v>
                      </c:pt>
                      <c:pt idx="480">
                        <c:v>0</c:v>
                      </c:pt>
                      <c:pt idx="481">
                        <c:v>0</c:v>
                      </c:pt>
                      <c:pt idx="482">
                        <c:v>0</c:v>
                      </c:pt>
                      <c:pt idx="483">
                        <c:v>0</c:v>
                      </c:pt>
                      <c:pt idx="484">
                        <c:v>0</c:v>
                      </c:pt>
                      <c:pt idx="485">
                        <c:v>0</c:v>
                      </c:pt>
                      <c:pt idx="486">
                        <c:v>0</c:v>
                      </c:pt>
                      <c:pt idx="487">
                        <c:v>0</c:v>
                      </c:pt>
                      <c:pt idx="488">
                        <c:v>0</c:v>
                      </c:pt>
                      <c:pt idx="489">
                        <c:v>0</c:v>
                      </c:pt>
                      <c:pt idx="490">
                        <c:v>0</c:v>
                      </c:pt>
                      <c:pt idx="491">
                        <c:v>0</c:v>
                      </c:pt>
                      <c:pt idx="492">
                        <c:v>0</c:v>
                      </c:pt>
                      <c:pt idx="493">
                        <c:v>0</c:v>
                      </c:pt>
                      <c:pt idx="494">
                        <c:v>0</c:v>
                      </c:pt>
                      <c:pt idx="495">
                        <c:v>0</c:v>
                      </c:pt>
                      <c:pt idx="496">
                        <c:v>0</c:v>
                      </c:pt>
                      <c:pt idx="497">
                        <c:v>0</c:v>
                      </c:pt>
                      <c:pt idx="498">
                        <c:v>0</c:v>
                      </c:pt>
                      <c:pt idx="499">
                        <c:v>0</c:v>
                      </c:pt>
                      <c:pt idx="500">
                        <c:v>0</c:v>
                      </c:pt>
                      <c:pt idx="501">
                        <c:v>0</c:v>
                      </c:pt>
                      <c:pt idx="502">
                        <c:v>0</c:v>
                      </c:pt>
                      <c:pt idx="503">
                        <c:v>0</c:v>
                      </c:pt>
                      <c:pt idx="504">
                        <c:v>0</c:v>
                      </c:pt>
                      <c:pt idx="505">
                        <c:v>0</c:v>
                      </c:pt>
                      <c:pt idx="506">
                        <c:v>0</c:v>
                      </c:pt>
                      <c:pt idx="507">
                        <c:v>0</c:v>
                      </c:pt>
                      <c:pt idx="508">
                        <c:v>0</c:v>
                      </c:pt>
                      <c:pt idx="509">
                        <c:v>0</c:v>
                      </c:pt>
                      <c:pt idx="510">
                        <c:v>0</c:v>
                      </c:pt>
                      <c:pt idx="511">
                        <c:v>0</c:v>
                      </c:pt>
                      <c:pt idx="512">
                        <c:v>0</c:v>
                      </c:pt>
                      <c:pt idx="513">
                        <c:v>0</c:v>
                      </c:pt>
                      <c:pt idx="514">
                        <c:v>0</c:v>
                      </c:pt>
                      <c:pt idx="515">
                        <c:v>0</c:v>
                      </c:pt>
                      <c:pt idx="516">
                        <c:v>0</c:v>
                      </c:pt>
                      <c:pt idx="517">
                        <c:v>0</c:v>
                      </c:pt>
                      <c:pt idx="518">
                        <c:v>0</c:v>
                      </c:pt>
                      <c:pt idx="519">
                        <c:v>0</c:v>
                      </c:pt>
                      <c:pt idx="520">
                        <c:v>0</c:v>
                      </c:pt>
                      <c:pt idx="521">
                        <c:v>0</c:v>
                      </c:pt>
                      <c:pt idx="522">
                        <c:v>0</c:v>
                      </c:pt>
                      <c:pt idx="523">
                        <c:v>0</c:v>
                      </c:pt>
                      <c:pt idx="524">
                        <c:v>0</c:v>
                      </c:pt>
                      <c:pt idx="525">
                        <c:v>0</c:v>
                      </c:pt>
                      <c:pt idx="526">
                        <c:v>0</c:v>
                      </c:pt>
                      <c:pt idx="527">
                        <c:v>0</c:v>
                      </c:pt>
                      <c:pt idx="528">
                        <c:v>0</c:v>
                      </c:pt>
                      <c:pt idx="529">
                        <c:v>0</c:v>
                      </c:pt>
                      <c:pt idx="530">
                        <c:v>0</c:v>
                      </c:pt>
                      <c:pt idx="531">
                        <c:v>0</c:v>
                      </c:pt>
                      <c:pt idx="532">
                        <c:v>0</c:v>
                      </c:pt>
                      <c:pt idx="533">
                        <c:v>0</c:v>
                      </c:pt>
                      <c:pt idx="534">
                        <c:v>0</c:v>
                      </c:pt>
                      <c:pt idx="535">
                        <c:v>0</c:v>
                      </c:pt>
                      <c:pt idx="536">
                        <c:v>0</c:v>
                      </c:pt>
                      <c:pt idx="537">
                        <c:v>0</c:v>
                      </c:pt>
                      <c:pt idx="538">
                        <c:v>0</c:v>
                      </c:pt>
                      <c:pt idx="539">
                        <c:v>0</c:v>
                      </c:pt>
                      <c:pt idx="540">
                        <c:v>0</c:v>
                      </c:pt>
                      <c:pt idx="541">
                        <c:v>0</c:v>
                      </c:pt>
                      <c:pt idx="542">
                        <c:v>0</c:v>
                      </c:pt>
                      <c:pt idx="543">
                        <c:v>0</c:v>
                      </c:pt>
                      <c:pt idx="544">
                        <c:v>0</c:v>
                      </c:pt>
                      <c:pt idx="545">
                        <c:v>0</c:v>
                      </c:pt>
                      <c:pt idx="546">
                        <c:v>0</c:v>
                      </c:pt>
                      <c:pt idx="547">
                        <c:v>0</c:v>
                      </c:pt>
                      <c:pt idx="548">
                        <c:v>0</c:v>
                      </c:pt>
                      <c:pt idx="549">
                        <c:v>0</c:v>
                      </c:pt>
                      <c:pt idx="550">
                        <c:v>0</c:v>
                      </c:pt>
                      <c:pt idx="551">
                        <c:v>0</c:v>
                      </c:pt>
                      <c:pt idx="552">
                        <c:v>0</c:v>
                      </c:pt>
                      <c:pt idx="553">
                        <c:v>0</c:v>
                      </c:pt>
                      <c:pt idx="554">
                        <c:v>0</c:v>
                      </c:pt>
                      <c:pt idx="555">
                        <c:v>0</c:v>
                      </c:pt>
                      <c:pt idx="556">
                        <c:v>0</c:v>
                      </c:pt>
                      <c:pt idx="557">
                        <c:v>0</c:v>
                      </c:pt>
                      <c:pt idx="558">
                        <c:v>0</c:v>
                      </c:pt>
                      <c:pt idx="559">
                        <c:v>0</c:v>
                      </c:pt>
                      <c:pt idx="560">
                        <c:v>0</c:v>
                      </c:pt>
                      <c:pt idx="561">
                        <c:v>0</c:v>
                      </c:pt>
                      <c:pt idx="562">
                        <c:v>0</c:v>
                      </c:pt>
                      <c:pt idx="563">
                        <c:v>0</c:v>
                      </c:pt>
                      <c:pt idx="564">
                        <c:v>0</c:v>
                      </c:pt>
                      <c:pt idx="565">
                        <c:v>0</c:v>
                      </c:pt>
                      <c:pt idx="566">
                        <c:v>0</c:v>
                      </c:pt>
                      <c:pt idx="567">
                        <c:v>0</c:v>
                      </c:pt>
                      <c:pt idx="568">
                        <c:v>0</c:v>
                      </c:pt>
                      <c:pt idx="569">
                        <c:v>0</c:v>
                      </c:pt>
                      <c:pt idx="570">
                        <c:v>0</c:v>
                      </c:pt>
                      <c:pt idx="571">
                        <c:v>0</c:v>
                      </c:pt>
                      <c:pt idx="572">
                        <c:v>0</c:v>
                      </c:pt>
                      <c:pt idx="573">
                        <c:v>0</c:v>
                      </c:pt>
                      <c:pt idx="574">
                        <c:v>0</c:v>
                      </c:pt>
                      <c:pt idx="575">
                        <c:v>0</c:v>
                      </c:pt>
                      <c:pt idx="576">
                        <c:v>0</c:v>
                      </c:pt>
                      <c:pt idx="577">
                        <c:v>0</c:v>
                      </c:pt>
                      <c:pt idx="578">
                        <c:v>0</c:v>
                      </c:pt>
                      <c:pt idx="579">
                        <c:v>0</c:v>
                      </c:pt>
                      <c:pt idx="580">
                        <c:v>0</c:v>
                      </c:pt>
                      <c:pt idx="581">
                        <c:v>0</c:v>
                      </c:pt>
                      <c:pt idx="582">
                        <c:v>0</c:v>
                      </c:pt>
                      <c:pt idx="583">
                        <c:v>0</c:v>
                      </c:pt>
                      <c:pt idx="584">
                        <c:v>0</c:v>
                      </c:pt>
                      <c:pt idx="585">
                        <c:v>0</c:v>
                      </c:pt>
                      <c:pt idx="586">
                        <c:v>0</c:v>
                      </c:pt>
                      <c:pt idx="587">
                        <c:v>0</c:v>
                      </c:pt>
                      <c:pt idx="588">
                        <c:v>0</c:v>
                      </c:pt>
                      <c:pt idx="589">
                        <c:v>0</c:v>
                      </c:pt>
                      <c:pt idx="590">
                        <c:v>0</c:v>
                      </c:pt>
                      <c:pt idx="591">
                        <c:v>0</c:v>
                      </c:pt>
                      <c:pt idx="592">
                        <c:v>0</c:v>
                      </c:pt>
                      <c:pt idx="593">
                        <c:v>0</c:v>
                      </c:pt>
                      <c:pt idx="594">
                        <c:v>0</c:v>
                      </c:pt>
                      <c:pt idx="595">
                        <c:v>0</c:v>
                      </c:pt>
                      <c:pt idx="596">
                        <c:v>0</c:v>
                      </c:pt>
                      <c:pt idx="597">
                        <c:v>0</c:v>
                      </c:pt>
                      <c:pt idx="598">
                        <c:v>0</c:v>
                      </c:pt>
                      <c:pt idx="599">
                        <c:v>0</c:v>
                      </c:pt>
                      <c:pt idx="600">
                        <c:v>0</c:v>
                      </c:pt>
                      <c:pt idx="601">
                        <c:v>0</c:v>
                      </c:pt>
                      <c:pt idx="602">
                        <c:v>0</c:v>
                      </c:pt>
                      <c:pt idx="603">
                        <c:v>0</c:v>
                      </c:pt>
                      <c:pt idx="604">
                        <c:v>0</c:v>
                      </c:pt>
                      <c:pt idx="605">
                        <c:v>0</c:v>
                      </c:pt>
                      <c:pt idx="606">
                        <c:v>0</c:v>
                      </c:pt>
                      <c:pt idx="607">
                        <c:v>0</c:v>
                      </c:pt>
                      <c:pt idx="608">
                        <c:v>0</c:v>
                      </c:pt>
                      <c:pt idx="609">
                        <c:v>0</c:v>
                      </c:pt>
                      <c:pt idx="610">
                        <c:v>0</c:v>
                      </c:pt>
                      <c:pt idx="611">
                        <c:v>0</c:v>
                      </c:pt>
                      <c:pt idx="612">
                        <c:v>0</c:v>
                      </c:pt>
                      <c:pt idx="613">
                        <c:v>0</c:v>
                      </c:pt>
                      <c:pt idx="614">
                        <c:v>0</c:v>
                      </c:pt>
                      <c:pt idx="615">
                        <c:v>0</c:v>
                      </c:pt>
                      <c:pt idx="616">
                        <c:v>0</c:v>
                      </c:pt>
                      <c:pt idx="617">
                        <c:v>0</c:v>
                      </c:pt>
                      <c:pt idx="618">
                        <c:v>0</c:v>
                      </c:pt>
                      <c:pt idx="619">
                        <c:v>0</c:v>
                      </c:pt>
                      <c:pt idx="620">
                        <c:v>0</c:v>
                      </c:pt>
                      <c:pt idx="621">
                        <c:v>0</c:v>
                      </c:pt>
                      <c:pt idx="622">
                        <c:v>0</c:v>
                      </c:pt>
                      <c:pt idx="623">
                        <c:v>0</c:v>
                      </c:pt>
                      <c:pt idx="624">
                        <c:v>0</c:v>
                      </c:pt>
                      <c:pt idx="625">
                        <c:v>0</c:v>
                      </c:pt>
                      <c:pt idx="626">
                        <c:v>0</c:v>
                      </c:pt>
                      <c:pt idx="627">
                        <c:v>0</c:v>
                      </c:pt>
                      <c:pt idx="628">
                        <c:v>0</c:v>
                      </c:pt>
                      <c:pt idx="629">
                        <c:v>0</c:v>
                      </c:pt>
                      <c:pt idx="630">
                        <c:v>0</c:v>
                      </c:pt>
                      <c:pt idx="631">
                        <c:v>0</c:v>
                      </c:pt>
                      <c:pt idx="632">
                        <c:v>0</c:v>
                      </c:pt>
                      <c:pt idx="633">
                        <c:v>0</c:v>
                      </c:pt>
                      <c:pt idx="634">
                        <c:v>0</c:v>
                      </c:pt>
                      <c:pt idx="635">
                        <c:v>0</c:v>
                      </c:pt>
                      <c:pt idx="636">
                        <c:v>0</c:v>
                      </c:pt>
                      <c:pt idx="637">
                        <c:v>0</c:v>
                      </c:pt>
                      <c:pt idx="638">
                        <c:v>0</c:v>
                      </c:pt>
                      <c:pt idx="639">
                        <c:v>0</c:v>
                      </c:pt>
                      <c:pt idx="640">
                        <c:v>0</c:v>
                      </c:pt>
                      <c:pt idx="641">
                        <c:v>0</c:v>
                      </c:pt>
                      <c:pt idx="642">
                        <c:v>0</c:v>
                      </c:pt>
                      <c:pt idx="643">
                        <c:v>0</c:v>
                      </c:pt>
                      <c:pt idx="644">
                        <c:v>0</c:v>
                      </c:pt>
                      <c:pt idx="645">
                        <c:v>0</c:v>
                      </c:pt>
                      <c:pt idx="646">
                        <c:v>0</c:v>
                      </c:pt>
                      <c:pt idx="647">
                        <c:v>0</c:v>
                      </c:pt>
                      <c:pt idx="648">
                        <c:v>0</c:v>
                      </c:pt>
                      <c:pt idx="649">
                        <c:v>0</c:v>
                      </c:pt>
                      <c:pt idx="650">
                        <c:v>0</c:v>
                      </c:pt>
                      <c:pt idx="651">
                        <c:v>0</c:v>
                      </c:pt>
                      <c:pt idx="652">
                        <c:v>0</c:v>
                      </c:pt>
                      <c:pt idx="653">
                        <c:v>0</c:v>
                      </c:pt>
                      <c:pt idx="654">
                        <c:v>0</c:v>
                      </c:pt>
                      <c:pt idx="655">
                        <c:v>0</c:v>
                      </c:pt>
                      <c:pt idx="656">
                        <c:v>0</c:v>
                      </c:pt>
                      <c:pt idx="657">
                        <c:v>0</c:v>
                      </c:pt>
                      <c:pt idx="658">
                        <c:v>0</c:v>
                      </c:pt>
                      <c:pt idx="659">
                        <c:v>0</c:v>
                      </c:pt>
                      <c:pt idx="660">
                        <c:v>0</c:v>
                      </c:pt>
                      <c:pt idx="661">
                        <c:v>0</c:v>
                      </c:pt>
                      <c:pt idx="662">
                        <c:v>0</c:v>
                      </c:pt>
                      <c:pt idx="663">
                        <c:v>0</c:v>
                      </c:pt>
                      <c:pt idx="664">
                        <c:v>0</c:v>
                      </c:pt>
                      <c:pt idx="665">
                        <c:v>0</c:v>
                      </c:pt>
                      <c:pt idx="666">
                        <c:v>0</c:v>
                      </c:pt>
                      <c:pt idx="667">
                        <c:v>0</c:v>
                      </c:pt>
                      <c:pt idx="668">
                        <c:v>0</c:v>
                      </c:pt>
                      <c:pt idx="669">
                        <c:v>0</c:v>
                      </c:pt>
                      <c:pt idx="670">
                        <c:v>0</c:v>
                      </c:pt>
                      <c:pt idx="671">
                        <c:v>0</c:v>
                      </c:pt>
                      <c:pt idx="672">
                        <c:v>0</c:v>
                      </c:pt>
                      <c:pt idx="673">
                        <c:v>0</c:v>
                      </c:pt>
                      <c:pt idx="674">
                        <c:v>0</c:v>
                      </c:pt>
                      <c:pt idx="675">
                        <c:v>0</c:v>
                      </c:pt>
                      <c:pt idx="676">
                        <c:v>0</c:v>
                      </c:pt>
                      <c:pt idx="677">
                        <c:v>0</c:v>
                      </c:pt>
                      <c:pt idx="678">
                        <c:v>0</c:v>
                      </c:pt>
                      <c:pt idx="679">
                        <c:v>0</c:v>
                      </c:pt>
                      <c:pt idx="680">
                        <c:v>0</c:v>
                      </c:pt>
                      <c:pt idx="681">
                        <c:v>0</c:v>
                      </c:pt>
                      <c:pt idx="682">
                        <c:v>0</c:v>
                      </c:pt>
                      <c:pt idx="683">
                        <c:v>0</c:v>
                      </c:pt>
                      <c:pt idx="684">
                        <c:v>0</c:v>
                      </c:pt>
                      <c:pt idx="685">
                        <c:v>0</c:v>
                      </c:pt>
                      <c:pt idx="686">
                        <c:v>0</c:v>
                      </c:pt>
                      <c:pt idx="687">
                        <c:v>0</c:v>
                      </c:pt>
                      <c:pt idx="688">
                        <c:v>0</c:v>
                      </c:pt>
                      <c:pt idx="689">
                        <c:v>0</c:v>
                      </c:pt>
                      <c:pt idx="690">
                        <c:v>0</c:v>
                      </c:pt>
                      <c:pt idx="691">
                        <c:v>0</c:v>
                      </c:pt>
                      <c:pt idx="692">
                        <c:v>0</c:v>
                      </c:pt>
                      <c:pt idx="693">
                        <c:v>0</c:v>
                      </c:pt>
                      <c:pt idx="694">
                        <c:v>0</c:v>
                      </c:pt>
                      <c:pt idx="695">
                        <c:v>0</c:v>
                      </c:pt>
                      <c:pt idx="696">
                        <c:v>0</c:v>
                      </c:pt>
                      <c:pt idx="697">
                        <c:v>0</c:v>
                      </c:pt>
                      <c:pt idx="698">
                        <c:v>0</c:v>
                      </c:pt>
                      <c:pt idx="699">
                        <c:v>0</c:v>
                      </c:pt>
                      <c:pt idx="700">
                        <c:v>0</c:v>
                      </c:pt>
                      <c:pt idx="701">
                        <c:v>0</c:v>
                      </c:pt>
                      <c:pt idx="702">
                        <c:v>0</c:v>
                      </c:pt>
                      <c:pt idx="703">
                        <c:v>0</c:v>
                      </c:pt>
                      <c:pt idx="704">
                        <c:v>0</c:v>
                      </c:pt>
                      <c:pt idx="705">
                        <c:v>0</c:v>
                      </c:pt>
                      <c:pt idx="706">
                        <c:v>0</c:v>
                      </c:pt>
                      <c:pt idx="707">
                        <c:v>0</c:v>
                      </c:pt>
                      <c:pt idx="708">
                        <c:v>0</c:v>
                      </c:pt>
                      <c:pt idx="709">
                        <c:v>0</c:v>
                      </c:pt>
                      <c:pt idx="710">
                        <c:v>0</c:v>
                      </c:pt>
                      <c:pt idx="711">
                        <c:v>0</c:v>
                      </c:pt>
                      <c:pt idx="712">
                        <c:v>0</c:v>
                      </c:pt>
                      <c:pt idx="713">
                        <c:v>0</c:v>
                      </c:pt>
                      <c:pt idx="714">
                        <c:v>0</c:v>
                      </c:pt>
                      <c:pt idx="715">
                        <c:v>0</c:v>
                      </c:pt>
                      <c:pt idx="716">
                        <c:v>0</c:v>
                      </c:pt>
                      <c:pt idx="717">
                        <c:v>0</c:v>
                      </c:pt>
                      <c:pt idx="718">
                        <c:v>0</c:v>
                      </c:pt>
                      <c:pt idx="719">
                        <c:v>0</c:v>
                      </c:pt>
                      <c:pt idx="720">
                        <c:v>0</c:v>
                      </c:pt>
                      <c:pt idx="721">
                        <c:v>0</c:v>
                      </c:pt>
                      <c:pt idx="722">
                        <c:v>0</c:v>
                      </c:pt>
                      <c:pt idx="723">
                        <c:v>0</c:v>
                      </c:pt>
                      <c:pt idx="724">
                        <c:v>0</c:v>
                      </c:pt>
                      <c:pt idx="725">
                        <c:v>0</c:v>
                      </c:pt>
                      <c:pt idx="726">
                        <c:v>0</c:v>
                      </c:pt>
                      <c:pt idx="727">
                        <c:v>0</c:v>
                      </c:pt>
                      <c:pt idx="728">
                        <c:v>0</c:v>
                      </c:pt>
                      <c:pt idx="729">
                        <c:v>0</c:v>
                      </c:pt>
                      <c:pt idx="730">
                        <c:v>0</c:v>
                      </c:pt>
                      <c:pt idx="731">
                        <c:v>0</c:v>
                      </c:pt>
                      <c:pt idx="732">
                        <c:v>0</c:v>
                      </c:pt>
                      <c:pt idx="733">
                        <c:v>0</c:v>
                      </c:pt>
                      <c:pt idx="734">
                        <c:v>0</c:v>
                      </c:pt>
                      <c:pt idx="735">
                        <c:v>0</c:v>
                      </c:pt>
                      <c:pt idx="736">
                        <c:v>0</c:v>
                      </c:pt>
                      <c:pt idx="737">
                        <c:v>0</c:v>
                      </c:pt>
                      <c:pt idx="738">
                        <c:v>0</c:v>
                      </c:pt>
                      <c:pt idx="739">
                        <c:v>0</c:v>
                      </c:pt>
                      <c:pt idx="740">
                        <c:v>0</c:v>
                      </c:pt>
                      <c:pt idx="741">
                        <c:v>0</c:v>
                      </c:pt>
                      <c:pt idx="742">
                        <c:v>0</c:v>
                      </c:pt>
                      <c:pt idx="743">
                        <c:v>0</c:v>
                      </c:pt>
                      <c:pt idx="744">
                        <c:v>0</c:v>
                      </c:pt>
                      <c:pt idx="745">
                        <c:v>0</c:v>
                      </c:pt>
                      <c:pt idx="746">
                        <c:v>0</c:v>
                      </c:pt>
                      <c:pt idx="747">
                        <c:v>0</c:v>
                      </c:pt>
                      <c:pt idx="748">
                        <c:v>0</c:v>
                      </c:pt>
                      <c:pt idx="749">
                        <c:v>0</c:v>
                      </c:pt>
                      <c:pt idx="750">
                        <c:v>0</c:v>
                      </c:pt>
                      <c:pt idx="751">
                        <c:v>0</c:v>
                      </c:pt>
                      <c:pt idx="752">
                        <c:v>0</c:v>
                      </c:pt>
                      <c:pt idx="753">
                        <c:v>0</c:v>
                      </c:pt>
                      <c:pt idx="754">
                        <c:v>0</c:v>
                      </c:pt>
                      <c:pt idx="755">
                        <c:v>0</c:v>
                      </c:pt>
                      <c:pt idx="756">
                        <c:v>0</c:v>
                      </c:pt>
                      <c:pt idx="757">
                        <c:v>0</c:v>
                      </c:pt>
                      <c:pt idx="758">
                        <c:v>0</c:v>
                      </c:pt>
                      <c:pt idx="759">
                        <c:v>0</c:v>
                      </c:pt>
                      <c:pt idx="760">
                        <c:v>0</c:v>
                      </c:pt>
                      <c:pt idx="761">
                        <c:v>0</c:v>
                      </c:pt>
                      <c:pt idx="762">
                        <c:v>0</c:v>
                      </c:pt>
                      <c:pt idx="763">
                        <c:v>0</c:v>
                      </c:pt>
                      <c:pt idx="764">
                        <c:v>0</c:v>
                      </c:pt>
                      <c:pt idx="765">
                        <c:v>0</c:v>
                      </c:pt>
                      <c:pt idx="766">
                        <c:v>0</c:v>
                      </c:pt>
                      <c:pt idx="767">
                        <c:v>0</c:v>
                      </c:pt>
                      <c:pt idx="768">
                        <c:v>0</c:v>
                      </c:pt>
                      <c:pt idx="769">
                        <c:v>0</c:v>
                      </c:pt>
                      <c:pt idx="770">
                        <c:v>0</c:v>
                      </c:pt>
                      <c:pt idx="771">
                        <c:v>0</c:v>
                      </c:pt>
                      <c:pt idx="772">
                        <c:v>0</c:v>
                      </c:pt>
                      <c:pt idx="773">
                        <c:v>0</c:v>
                      </c:pt>
                      <c:pt idx="774">
                        <c:v>0</c:v>
                      </c:pt>
                      <c:pt idx="775">
                        <c:v>0</c:v>
                      </c:pt>
                      <c:pt idx="776">
                        <c:v>0</c:v>
                      </c:pt>
                      <c:pt idx="777">
                        <c:v>0</c:v>
                      </c:pt>
                      <c:pt idx="778">
                        <c:v>0</c:v>
                      </c:pt>
                      <c:pt idx="779">
                        <c:v>0</c:v>
                      </c:pt>
                      <c:pt idx="780">
                        <c:v>0</c:v>
                      </c:pt>
                      <c:pt idx="781">
                        <c:v>0</c:v>
                      </c:pt>
                      <c:pt idx="782">
                        <c:v>0</c:v>
                      </c:pt>
                      <c:pt idx="783">
                        <c:v>0</c:v>
                      </c:pt>
                      <c:pt idx="784">
                        <c:v>0</c:v>
                      </c:pt>
                      <c:pt idx="785">
                        <c:v>0</c:v>
                      </c:pt>
                      <c:pt idx="786">
                        <c:v>0</c:v>
                      </c:pt>
                      <c:pt idx="787">
                        <c:v>0</c:v>
                      </c:pt>
                      <c:pt idx="788">
                        <c:v>0</c:v>
                      </c:pt>
                      <c:pt idx="789">
                        <c:v>0</c:v>
                      </c:pt>
                      <c:pt idx="790">
                        <c:v>0</c:v>
                      </c:pt>
                      <c:pt idx="791">
                        <c:v>0</c:v>
                      </c:pt>
                      <c:pt idx="792">
                        <c:v>0</c:v>
                      </c:pt>
                      <c:pt idx="793">
                        <c:v>0</c:v>
                      </c:pt>
                      <c:pt idx="794">
                        <c:v>0</c:v>
                      </c:pt>
                      <c:pt idx="795">
                        <c:v>0</c:v>
                      </c:pt>
                      <c:pt idx="796">
                        <c:v>0</c:v>
                      </c:pt>
                      <c:pt idx="797">
                        <c:v>0</c:v>
                      </c:pt>
                      <c:pt idx="798">
                        <c:v>0</c:v>
                      </c:pt>
                      <c:pt idx="799">
                        <c:v>0</c:v>
                      </c:pt>
                      <c:pt idx="800">
                        <c:v>0</c:v>
                      </c:pt>
                      <c:pt idx="801">
                        <c:v>0</c:v>
                      </c:pt>
                      <c:pt idx="802">
                        <c:v>0</c:v>
                      </c:pt>
                      <c:pt idx="803">
                        <c:v>0</c:v>
                      </c:pt>
                      <c:pt idx="804">
                        <c:v>0</c:v>
                      </c:pt>
                      <c:pt idx="805">
                        <c:v>0</c:v>
                      </c:pt>
                      <c:pt idx="806">
                        <c:v>0</c:v>
                      </c:pt>
                      <c:pt idx="807">
                        <c:v>0</c:v>
                      </c:pt>
                      <c:pt idx="808">
                        <c:v>0</c:v>
                      </c:pt>
                      <c:pt idx="809">
                        <c:v>0</c:v>
                      </c:pt>
                      <c:pt idx="810">
                        <c:v>0</c:v>
                      </c:pt>
                      <c:pt idx="811">
                        <c:v>0</c:v>
                      </c:pt>
                      <c:pt idx="812">
                        <c:v>0</c:v>
                      </c:pt>
                      <c:pt idx="813">
                        <c:v>0</c:v>
                      </c:pt>
                      <c:pt idx="814">
                        <c:v>0</c:v>
                      </c:pt>
                      <c:pt idx="815">
                        <c:v>0</c:v>
                      </c:pt>
                      <c:pt idx="816">
                        <c:v>0</c:v>
                      </c:pt>
                      <c:pt idx="817">
                        <c:v>0</c:v>
                      </c:pt>
                      <c:pt idx="818">
                        <c:v>0</c:v>
                      </c:pt>
                      <c:pt idx="819">
                        <c:v>0</c:v>
                      </c:pt>
                      <c:pt idx="820">
                        <c:v>0</c:v>
                      </c:pt>
                      <c:pt idx="821">
                        <c:v>0</c:v>
                      </c:pt>
                      <c:pt idx="822">
                        <c:v>0</c:v>
                      </c:pt>
                      <c:pt idx="823">
                        <c:v>0</c:v>
                      </c:pt>
                      <c:pt idx="824">
                        <c:v>0</c:v>
                      </c:pt>
                      <c:pt idx="825">
                        <c:v>0</c:v>
                      </c:pt>
                      <c:pt idx="826">
                        <c:v>0</c:v>
                      </c:pt>
                      <c:pt idx="827">
                        <c:v>0</c:v>
                      </c:pt>
                      <c:pt idx="828">
                        <c:v>0</c:v>
                      </c:pt>
                      <c:pt idx="829">
                        <c:v>0</c:v>
                      </c:pt>
                      <c:pt idx="830">
                        <c:v>0</c:v>
                      </c:pt>
                      <c:pt idx="831">
                        <c:v>0</c:v>
                      </c:pt>
                      <c:pt idx="832">
                        <c:v>0</c:v>
                      </c:pt>
                      <c:pt idx="833">
                        <c:v>0</c:v>
                      </c:pt>
                      <c:pt idx="834">
                        <c:v>0</c:v>
                      </c:pt>
                      <c:pt idx="835">
                        <c:v>0</c:v>
                      </c:pt>
                      <c:pt idx="836">
                        <c:v>0</c:v>
                      </c:pt>
                      <c:pt idx="837">
                        <c:v>0</c:v>
                      </c:pt>
                      <c:pt idx="838">
                        <c:v>0</c:v>
                      </c:pt>
                      <c:pt idx="839">
                        <c:v>0</c:v>
                      </c:pt>
                      <c:pt idx="840">
                        <c:v>0</c:v>
                      </c:pt>
                      <c:pt idx="841">
                        <c:v>0</c:v>
                      </c:pt>
                      <c:pt idx="842">
                        <c:v>0</c:v>
                      </c:pt>
                      <c:pt idx="843">
                        <c:v>0</c:v>
                      </c:pt>
                      <c:pt idx="844">
                        <c:v>0</c:v>
                      </c:pt>
                      <c:pt idx="845">
                        <c:v>0</c:v>
                      </c:pt>
                      <c:pt idx="846">
                        <c:v>0</c:v>
                      </c:pt>
                      <c:pt idx="847">
                        <c:v>0</c:v>
                      </c:pt>
                      <c:pt idx="848">
                        <c:v>0</c:v>
                      </c:pt>
                      <c:pt idx="849">
                        <c:v>0</c:v>
                      </c:pt>
                      <c:pt idx="850">
                        <c:v>0</c:v>
                      </c:pt>
                      <c:pt idx="851">
                        <c:v>0</c:v>
                      </c:pt>
                      <c:pt idx="852">
                        <c:v>0</c:v>
                      </c:pt>
                      <c:pt idx="853">
                        <c:v>0</c:v>
                      </c:pt>
                      <c:pt idx="854">
                        <c:v>0</c:v>
                      </c:pt>
                      <c:pt idx="855">
                        <c:v>0</c:v>
                      </c:pt>
                      <c:pt idx="856">
                        <c:v>0</c:v>
                      </c:pt>
                      <c:pt idx="857">
                        <c:v>0</c:v>
                      </c:pt>
                      <c:pt idx="858">
                        <c:v>0</c:v>
                      </c:pt>
                      <c:pt idx="859">
                        <c:v>0</c:v>
                      </c:pt>
                      <c:pt idx="860">
                        <c:v>0</c:v>
                      </c:pt>
                      <c:pt idx="861">
                        <c:v>0</c:v>
                      </c:pt>
                      <c:pt idx="862">
                        <c:v>0</c:v>
                      </c:pt>
                      <c:pt idx="863">
                        <c:v>0</c:v>
                      </c:pt>
                      <c:pt idx="864">
                        <c:v>0</c:v>
                      </c:pt>
                      <c:pt idx="865">
                        <c:v>0</c:v>
                      </c:pt>
                      <c:pt idx="866">
                        <c:v>0</c:v>
                      </c:pt>
                      <c:pt idx="867">
                        <c:v>0</c:v>
                      </c:pt>
                      <c:pt idx="868">
                        <c:v>0</c:v>
                      </c:pt>
                      <c:pt idx="869">
                        <c:v>0</c:v>
                      </c:pt>
                      <c:pt idx="870">
                        <c:v>0</c:v>
                      </c:pt>
                      <c:pt idx="871">
                        <c:v>0</c:v>
                      </c:pt>
                      <c:pt idx="872">
                        <c:v>0</c:v>
                      </c:pt>
                      <c:pt idx="873">
                        <c:v>0</c:v>
                      </c:pt>
                      <c:pt idx="874">
                        <c:v>0</c:v>
                      </c:pt>
                      <c:pt idx="875">
                        <c:v>0</c:v>
                      </c:pt>
                      <c:pt idx="876">
                        <c:v>0</c:v>
                      </c:pt>
                      <c:pt idx="877">
                        <c:v>0</c:v>
                      </c:pt>
                      <c:pt idx="878">
                        <c:v>0</c:v>
                      </c:pt>
                      <c:pt idx="879">
                        <c:v>0</c:v>
                      </c:pt>
                      <c:pt idx="880">
                        <c:v>0</c:v>
                      </c:pt>
                      <c:pt idx="881">
                        <c:v>0</c:v>
                      </c:pt>
                      <c:pt idx="882">
                        <c:v>0</c:v>
                      </c:pt>
                      <c:pt idx="883">
                        <c:v>0</c:v>
                      </c:pt>
                      <c:pt idx="884">
                        <c:v>0</c:v>
                      </c:pt>
                      <c:pt idx="885">
                        <c:v>0</c:v>
                      </c:pt>
                      <c:pt idx="886">
                        <c:v>0</c:v>
                      </c:pt>
                      <c:pt idx="887">
                        <c:v>0</c:v>
                      </c:pt>
                      <c:pt idx="888">
                        <c:v>0</c:v>
                      </c:pt>
                      <c:pt idx="889">
                        <c:v>0</c:v>
                      </c:pt>
                      <c:pt idx="890">
                        <c:v>0</c:v>
                      </c:pt>
                      <c:pt idx="891">
                        <c:v>0</c:v>
                      </c:pt>
                      <c:pt idx="892">
                        <c:v>0</c:v>
                      </c:pt>
                      <c:pt idx="893">
                        <c:v>0</c:v>
                      </c:pt>
                      <c:pt idx="894">
                        <c:v>0</c:v>
                      </c:pt>
                      <c:pt idx="895">
                        <c:v>0</c:v>
                      </c:pt>
                      <c:pt idx="896">
                        <c:v>0</c:v>
                      </c:pt>
                      <c:pt idx="897">
                        <c:v>0</c:v>
                      </c:pt>
                      <c:pt idx="898">
                        <c:v>0</c:v>
                      </c:pt>
                      <c:pt idx="899">
                        <c:v>0</c:v>
                      </c:pt>
                      <c:pt idx="900">
                        <c:v>0</c:v>
                      </c:pt>
                      <c:pt idx="901">
                        <c:v>0</c:v>
                      </c:pt>
                      <c:pt idx="902">
                        <c:v>0</c:v>
                      </c:pt>
                      <c:pt idx="903">
                        <c:v>0</c:v>
                      </c:pt>
                      <c:pt idx="904">
                        <c:v>0</c:v>
                      </c:pt>
                      <c:pt idx="905">
                        <c:v>0</c:v>
                      </c:pt>
                      <c:pt idx="906">
                        <c:v>0</c:v>
                      </c:pt>
                      <c:pt idx="907">
                        <c:v>0</c:v>
                      </c:pt>
                      <c:pt idx="908">
                        <c:v>0</c:v>
                      </c:pt>
                      <c:pt idx="909">
                        <c:v>0</c:v>
                      </c:pt>
                      <c:pt idx="910">
                        <c:v>0</c:v>
                      </c:pt>
                      <c:pt idx="911">
                        <c:v>0</c:v>
                      </c:pt>
                      <c:pt idx="912">
                        <c:v>0</c:v>
                      </c:pt>
                      <c:pt idx="913">
                        <c:v>0</c:v>
                      </c:pt>
                      <c:pt idx="914">
                        <c:v>0</c:v>
                      </c:pt>
                      <c:pt idx="915">
                        <c:v>0</c:v>
                      </c:pt>
                      <c:pt idx="916">
                        <c:v>0</c:v>
                      </c:pt>
                      <c:pt idx="917">
                        <c:v>0</c:v>
                      </c:pt>
                      <c:pt idx="918">
                        <c:v>0</c:v>
                      </c:pt>
                      <c:pt idx="919">
                        <c:v>0</c:v>
                      </c:pt>
                      <c:pt idx="920">
                        <c:v>0</c:v>
                      </c:pt>
                      <c:pt idx="921">
                        <c:v>0</c:v>
                      </c:pt>
                      <c:pt idx="922">
                        <c:v>0</c:v>
                      </c:pt>
                      <c:pt idx="923">
                        <c:v>0</c:v>
                      </c:pt>
                      <c:pt idx="924">
                        <c:v>0</c:v>
                      </c:pt>
                      <c:pt idx="925">
                        <c:v>0</c:v>
                      </c:pt>
                      <c:pt idx="926">
                        <c:v>0</c:v>
                      </c:pt>
                      <c:pt idx="927">
                        <c:v>0</c:v>
                      </c:pt>
                      <c:pt idx="928">
                        <c:v>0</c:v>
                      </c:pt>
                      <c:pt idx="929">
                        <c:v>0</c:v>
                      </c:pt>
                      <c:pt idx="930">
                        <c:v>0</c:v>
                      </c:pt>
                      <c:pt idx="931">
                        <c:v>0</c:v>
                      </c:pt>
                      <c:pt idx="932">
                        <c:v>0</c:v>
                      </c:pt>
                      <c:pt idx="933">
                        <c:v>0</c:v>
                      </c:pt>
                      <c:pt idx="934">
                        <c:v>0</c:v>
                      </c:pt>
                      <c:pt idx="935">
                        <c:v>0</c:v>
                      </c:pt>
                      <c:pt idx="936">
                        <c:v>0</c:v>
                      </c:pt>
                      <c:pt idx="937">
                        <c:v>0</c:v>
                      </c:pt>
                      <c:pt idx="938">
                        <c:v>0</c:v>
                      </c:pt>
                      <c:pt idx="939">
                        <c:v>0</c:v>
                      </c:pt>
                      <c:pt idx="940">
                        <c:v>0</c:v>
                      </c:pt>
                      <c:pt idx="941">
                        <c:v>0</c:v>
                      </c:pt>
                      <c:pt idx="942">
                        <c:v>0</c:v>
                      </c:pt>
                      <c:pt idx="943">
                        <c:v>0</c:v>
                      </c:pt>
                      <c:pt idx="944">
                        <c:v>0</c:v>
                      </c:pt>
                      <c:pt idx="945">
                        <c:v>0</c:v>
                      </c:pt>
                      <c:pt idx="946">
                        <c:v>0</c:v>
                      </c:pt>
                      <c:pt idx="947">
                        <c:v>0</c:v>
                      </c:pt>
                      <c:pt idx="948">
                        <c:v>0</c:v>
                      </c:pt>
                      <c:pt idx="949">
                        <c:v>0</c:v>
                      </c:pt>
                      <c:pt idx="950">
                        <c:v>0</c:v>
                      </c:pt>
                      <c:pt idx="951">
                        <c:v>0</c:v>
                      </c:pt>
                      <c:pt idx="952">
                        <c:v>0</c:v>
                      </c:pt>
                      <c:pt idx="953">
                        <c:v>0</c:v>
                      </c:pt>
                      <c:pt idx="954">
                        <c:v>0</c:v>
                      </c:pt>
                      <c:pt idx="955">
                        <c:v>0</c:v>
                      </c:pt>
                      <c:pt idx="956">
                        <c:v>0</c:v>
                      </c:pt>
                      <c:pt idx="957">
                        <c:v>0</c:v>
                      </c:pt>
                      <c:pt idx="958">
                        <c:v>0</c:v>
                      </c:pt>
                      <c:pt idx="959">
                        <c:v>0</c:v>
                      </c:pt>
                      <c:pt idx="960">
                        <c:v>0</c:v>
                      </c:pt>
                      <c:pt idx="961">
                        <c:v>0</c:v>
                      </c:pt>
                      <c:pt idx="962">
                        <c:v>0</c:v>
                      </c:pt>
                      <c:pt idx="963">
                        <c:v>0</c:v>
                      </c:pt>
                      <c:pt idx="964">
                        <c:v>0</c:v>
                      </c:pt>
                      <c:pt idx="965">
                        <c:v>0</c:v>
                      </c:pt>
                      <c:pt idx="966">
                        <c:v>0</c:v>
                      </c:pt>
                      <c:pt idx="967">
                        <c:v>0</c:v>
                      </c:pt>
                      <c:pt idx="968">
                        <c:v>0</c:v>
                      </c:pt>
                      <c:pt idx="969">
                        <c:v>0</c:v>
                      </c:pt>
                      <c:pt idx="970">
                        <c:v>0</c:v>
                      </c:pt>
                      <c:pt idx="971">
                        <c:v>0</c:v>
                      </c:pt>
                      <c:pt idx="972">
                        <c:v>0</c:v>
                      </c:pt>
                      <c:pt idx="973">
                        <c:v>0</c:v>
                      </c:pt>
                      <c:pt idx="974">
                        <c:v>0</c:v>
                      </c:pt>
                      <c:pt idx="975">
                        <c:v>0</c:v>
                      </c:pt>
                      <c:pt idx="976">
                        <c:v>0</c:v>
                      </c:pt>
                      <c:pt idx="977">
                        <c:v>0</c:v>
                      </c:pt>
                      <c:pt idx="978">
                        <c:v>0</c:v>
                      </c:pt>
                      <c:pt idx="979">
                        <c:v>0</c:v>
                      </c:pt>
                      <c:pt idx="980">
                        <c:v>0</c:v>
                      </c:pt>
                      <c:pt idx="981">
                        <c:v>0</c:v>
                      </c:pt>
                      <c:pt idx="982">
                        <c:v>0</c:v>
                      </c:pt>
                      <c:pt idx="983">
                        <c:v>0</c:v>
                      </c:pt>
                      <c:pt idx="984">
                        <c:v>0</c:v>
                      </c:pt>
                      <c:pt idx="985">
                        <c:v>0</c:v>
                      </c:pt>
                      <c:pt idx="986">
                        <c:v>0</c:v>
                      </c:pt>
                      <c:pt idx="987">
                        <c:v>0</c:v>
                      </c:pt>
                      <c:pt idx="988">
                        <c:v>0</c:v>
                      </c:pt>
                      <c:pt idx="989">
                        <c:v>0</c:v>
                      </c:pt>
                      <c:pt idx="990">
                        <c:v>0</c:v>
                      </c:pt>
                      <c:pt idx="991">
                        <c:v>0</c:v>
                      </c:pt>
                      <c:pt idx="992">
                        <c:v>0</c:v>
                      </c:pt>
                      <c:pt idx="993">
                        <c:v>0</c:v>
                      </c:pt>
                      <c:pt idx="994">
                        <c:v>0</c:v>
                      </c:pt>
                      <c:pt idx="995">
                        <c:v>0</c:v>
                      </c:pt>
                      <c:pt idx="996">
                        <c:v>0</c:v>
                      </c:pt>
                      <c:pt idx="997">
                        <c:v>0</c:v>
                      </c:pt>
                      <c:pt idx="998">
                        <c:v>0</c:v>
                      </c:pt>
                      <c:pt idx="999">
                        <c:v>0</c:v>
                      </c:pt>
                      <c:pt idx="1000">
                        <c:v>0</c:v>
                      </c:pt>
                      <c:pt idx="1001">
                        <c:v>0</c:v>
                      </c:pt>
                      <c:pt idx="1002">
                        <c:v>0</c:v>
                      </c:pt>
                      <c:pt idx="1003">
                        <c:v>0</c:v>
                      </c:pt>
                      <c:pt idx="1004">
                        <c:v>0</c:v>
                      </c:pt>
                      <c:pt idx="1005">
                        <c:v>0</c:v>
                      </c:pt>
                      <c:pt idx="1006">
                        <c:v>0</c:v>
                      </c:pt>
                      <c:pt idx="1007">
                        <c:v>0</c:v>
                      </c:pt>
                      <c:pt idx="1008">
                        <c:v>0</c:v>
                      </c:pt>
                      <c:pt idx="1009">
                        <c:v>0</c:v>
                      </c:pt>
                      <c:pt idx="1010">
                        <c:v>0</c:v>
                      </c:pt>
                      <c:pt idx="1011">
                        <c:v>0</c:v>
                      </c:pt>
                      <c:pt idx="1012">
                        <c:v>0</c:v>
                      </c:pt>
                      <c:pt idx="1013">
                        <c:v>0</c:v>
                      </c:pt>
                      <c:pt idx="1014">
                        <c:v>0</c:v>
                      </c:pt>
                      <c:pt idx="1015">
                        <c:v>0</c:v>
                      </c:pt>
                      <c:pt idx="1016">
                        <c:v>0</c:v>
                      </c:pt>
                      <c:pt idx="1017">
                        <c:v>0</c:v>
                      </c:pt>
                      <c:pt idx="1018">
                        <c:v>0</c:v>
                      </c:pt>
                      <c:pt idx="1019">
                        <c:v>0</c:v>
                      </c:pt>
                      <c:pt idx="1020">
                        <c:v>0</c:v>
                      </c:pt>
                      <c:pt idx="1021">
                        <c:v>0</c:v>
                      </c:pt>
                      <c:pt idx="1022">
                        <c:v>0</c:v>
                      </c:pt>
                      <c:pt idx="1023">
                        <c:v>0</c:v>
                      </c:pt>
                      <c:pt idx="1024">
                        <c:v>0</c:v>
                      </c:pt>
                      <c:pt idx="1025">
                        <c:v>0</c:v>
                      </c:pt>
                      <c:pt idx="1026">
                        <c:v>0</c:v>
                      </c:pt>
                      <c:pt idx="1027">
                        <c:v>0</c:v>
                      </c:pt>
                      <c:pt idx="1028">
                        <c:v>0</c:v>
                      </c:pt>
                      <c:pt idx="1029">
                        <c:v>0</c:v>
                      </c:pt>
                      <c:pt idx="1030">
                        <c:v>0</c:v>
                      </c:pt>
                      <c:pt idx="1031">
                        <c:v>0</c:v>
                      </c:pt>
                      <c:pt idx="1032">
                        <c:v>0</c:v>
                      </c:pt>
                      <c:pt idx="1033">
                        <c:v>0</c:v>
                      </c:pt>
                      <c:pt idx="1034">
                        <c:v>0</c:v>
                      </c:pt>
                      <c:pt idx="1035">
                        <c:v>0</c:v>
                      </c:pt>
                      <c:pt idx="1036">
                        <c:v>0</c:v>
                      </c:pt>
                      <c:pt idx="1037">
                        <c:v>0</c:v>
                      </c:pt>
                      <c:pt idx="1038">
                        <c:v>0</c:v>
                      </c:pt>
                      <c:pt idx="1039">
                        <c:v>0</c:v>
                      </c:pt>
                      <c:pt idx="1040">
                        <c:v>0</c:v>
                      </c:pt>
                      <c:pt idx="1041">
                        <c:v>0</c:v>
                      </c:pt>
                      <c:pt idx="1042">
                        <c:v>0</c:v>
                      </c:pt>
                      <c:pt idx="1043">
                        <c:v>0</c:v>
                      </c:pt>
                      <c:pt idx="1044">
                        <c:v>0</c:v>
                      </c:pt>
                      <c:pt idx="1045">
                        <c:v>0</c:v>
                      </c:pt>
                      <c:pt idx="1046">
                        <c:v>0</c:v>
                      </c:pt>
                      <c:pt idx="1047">
                        <c:v>0</c:v>
                      </c:pt>
                      <c:pt idx="1048">
                        <c:v>0</c:v>
                      </c:pt>
                      <c:pt idx="1049">
                        <c:v>0</c:v>
                      </c:pt>
                      <c:pt idx="1050">
                        <c:v>0</c:v>
                      </c:pt>
                      <c:pt idx="1051">
                        <c:v>0</c:v>
                      </c:pt>
                      <c:pt idx="1052">
                        <c:v>0</c:v>
                      </c:pt>
                      <c:pt idx="1053">
                        <c:v>0</c:v>
                      </c:pt>
                      <c:pt idx="1054">
                        <c:v>0</c:v>
                      </c:pt>
                      <c:pt idx="1055">
                        <c:v>0</c:v>
                      </c:pt>
                      <c:pt idx="1056">
                        <c:v>0</c:v>
                      </c:pt>
                      <c:pt idx="1057">
                        <c:v>0</c:v>
                      </c:pt>
                      <c:pt idx="1058">
                        <c:v>0</c:v>
                      </c:pt>
                      <c:pt idx="1059">
                        <c:v>0</c:v>
                      </c:pt>
                      <c:pt idx="1060">
                        <c:v>0</c:v>
                      </c:pt>
                      <c:pt idx="1061">
                        <c:v>0</c:v>
                      </c:pt>
                      <c:pt idx="1062">
                        <c:v>0</c:v>
                      </c:pt>
                      <c:pt idx="1063">
                        <c:v>0</c:v>
                      </c:pt>
                      <c:pt idx="1064">
                        <c:v>0</c:v>
                      </c:pt>
                      <c:pt idx="1065">
                        <c:v>0</c:v>
                      </c:pt>
                      <c:pt idx="1066">
                        <c:v>0</c:v>
                      </c:pt>
                      <c:pt idx="1067">
                        <c:v>0</c:v>
                      </c:pt>
                      <c:pt idx="1068">
                        <c:v>0</c:v>
                      </c:pt>
                      <c:pt idx="1069">
                        <c:v>0</c:v>
                      </c:pt>
                      <c:pt idx="1070">
                        <c:v>0</c:v>
                      </c:pt>
                      <c:pt idx="1071">
                        <c:v>0</c:v>
                      </c:pt>
                      <c:pt idx="1072">
                        <c:v>0</c:v>
                      </c:pt>
                      <c:pt idx="1073">
                        <c:v>0</c:v>
                      </c:pt>
                      <c:pt idx="1074">
                        <c:v>0</c:v>
                      </c:pt>
                      <c:pt idx="1075">
                        <c:v>0</c:v>
                      </c:pt>
                      <c:pt idx="1076">
                        <c:v>0</c:v>
                      </c:pt>
                      <c:pt idx="1077">
                        <c:v>0</c:v>
                      </c:pt>
                      <c:pt idx="1078">
                        <c:v>0</c:v>
                      </c:pt>
                      <c:pt idx="1079">
                        <c:v>0</c:v>
                      </c:pt>
                      <c:pt idx="1080">
                        <c:v>0</c:v>
                      </c:pt>
                      <c:pt idx="1081">
                        <c:v>0</c:v>
                      </c:pt>
                      <c:pt idx="1082">
                        <c:v>0</c:v>
                      </c:pt>
                      <c:pt idx="1083">
                        <c:v>0</c:v>
                      </c:pt>
                      <c:pt idx="1084">
                        <c:v>0</c:v>
                      </c:pt>
                      <c:pt idx="1085">
                        <c:v>0</c:v>
                      </c:pt>
                      <c:pt idx="1086">
                        <c:v>0</c:v>
                      </c:pt>
                      <c:pt idx="1087">
                        <c:v>0</c:v>
                      </c:pt>
                      <c:pt idx="1088">
                        <c:v>0</c:v>
                      </c:pt>
                      <c:pt idx="1089">
                        <c:v>0</c:v>
                      </c:pt>
                      <c:pt idx="1090">
                        <c:v>0</c:v>
                      </c:pt>
                      <c:pt idx="1091">
                        <c:v>0</c:v>
                      </c:pt>
                      <c:pt idx="1092">
                        <c:v>0</c:v>
                      </c:pt>
                      <c:pt idx="1093">
                        <c:v>0</c:v>
                      </c:pt>
                      <c:pt idx="1094">
                        <c:v>0</c:v>
                      </c:pt>
                      <c:pt idx="1095">
                        <c:v>0</c:v>
                      </c:pt>
                      <c:pt idx="1096">
                        <c:v>0</c:v>
                      </c:pt>
                      <c:pt idx="1097">
                        <c:v>0</c:v>
                      </c:pt>
                      <c:pt idx="1098">
                        <c:v>0</c:v>
                      </c:pt>
                      <c:pt idx="1099">
                        <c:v>0</c:v>
                      </c:pt>
                      <c:pt idx="1100">
                        <c:v>0</c:v>
                      </c:pt>
                      <c:pt idx="1101">
                        <c:v>0</c:v>
                      </c:pt>
                      <c:pt idx="1102">
                        <c:v>0</c:v>
                      </c:pt>
                      <c:pt idx="1103">
                        <c:v>0</c:v>
                      </c:pt>
                      <c:pt idx="1104">
                        <c:v>0</c:v>
                      </c:pt>
                      <c:pt idx="1105">
                        <c:v>0</c:v>
                      </c:pt>
                      <c:pt idx="1106">
                        <c:v>0</c:v>
                      </c:pt>
                      <c:pt idx="1107">
                        <c:v>0</c:v>
                      </c:pt>
                      <c:pt idx="1108">
                        <c:v>0</c:v>
                      </c:pt>
                      <c:pt idx="1109">
                        <c:v>0</c:v>
                      </c:pt>
                      <c:pt idx="1110">
                        <c:v>0</c:v>
                      </c:pt>
                      <c:pt idx="1111">
                        <c:v>0</c:v>
                      </c:pt>
                      <c:pt idx="1112">
                        <c:v>0</c:v>
                      </c:pt>
                      <c:pt idx="1113">
                        <c:v>0</c:v>
                      </c:pt>
                      <c:pt idx="1114">
                        <c:v>0</c:v>
                      </c:pt>
                      <c:pt idx="1115">
                        <c:v>0</c:v>
                      </c:pt>
                      <c:pt idx="1116">
                        <c:v>0</c:v>
                      </c:pt>
                      <c:pt idx="1117">
                        <c:v>0</c:v>
                      </c:pt>
                      <c:pt idx="1118">
                        <c:v>0</c:v>
                      </c:pt>
                      <c:pt idx="1119">
                        <c:v>0</c:v>
                      </c:pt>
                      <c:pt idx="1120">
                        <c:v>0</c:v>
                      </c:pt>
                      <c:pt idx="1121">
                        <c:v>0</c:v>
                      </c:pt>
                      <c:pt idx="1122">
                        <c:v>0</c:v>
                      </c:pt>
                      <c:pt idx="1123">
                        <c:v>0</c:v>
                      </c:pt>
                      <c:pt idx="1124">
                        <c:v>0</c:v>
                      </c:pt>
                      <c:pt idx="1125">
                        <c:v>0</c:v>
                      </c:pt>
                      <c:pt idx="1126">
                        <c:v>0</c:v>
                      </c:pt>
                      <c:pt idx="1127">
                        <c:v>0</c:v>
                      </c:pt>
                      <c:pt idx="1128">
                        <c:v>0</c:v>
                      </c:pt>
                      <c:pt idx="1129">
                        <c:v>0</c:v>
                      </c:pt>
                      <c:pt idx="1130">
                        <c:v>0</c:v>
                      </c:pt>
                      <c:pt idx="1131">
                        <c:v>0</c:v>
                      </c:pt>
                      <c:pt idx="1132">
                        <c:v>0</c:v>
                      </c:pt>
                      <c:pt idx="1133">
                        <c:v>0</c:v>
                      </c:pt>
                      <c:pt idx="1134">
                        <c:v>0</c:v>
                      </c:pt>
                      <c:pt idx="1135">
                        <c:v>0</c:v>
                      </c:pt>
                      <c:pt idx="1136">
                        <c:v>0</c:v>
                      </c:pt>
                      <c:pt idx="1137">
                        <c:v>0</c:v>
                      </c:pt>
                      <c:pt idx="1138">
                        <c:v>0</c:v>
                      </c:pt>
                      <c:pt idx="1139">
                        <c:v>0</c:v>
                      </c:pt>
                      <c:pt idx="1140">
                        <c:v>0</c:v>
                      </c:pt>
                      <c:pt idx="1141">
                        <c:v>0</c:v>
                      </c:pt>
                      <c:pt idx="1142">
                        <c:v>0</c:v>
                      </c:pt>
                      <c:pt idx="1143">
                        <c:v>0</c:v>
                      </c:pt>
                      <c:pt idx="1144">
                        <c:v>0</c:v>
                      </c:pt>
                      <c:pt idx="1145">
                        <c:v>0</c:v>
                      </c:pt>
                      <c:pt idx="1146">
                        <c:v>0</c:v>
                      </c:pt>
                      <c:pt idx="1147">
                        <c:v>0</c:v>
                      </c:pt>
                      <c:pt idx="1148">
                        <c:v>0</c:v>
                      </c:pt>
                      <c:pt idx="1149">
                        <c:v>0</c:v>
                      </c:pt>
                      <c:pt idx="1150">
                        <c:v>0</c:v>
                      </c:pt>
                      <c:pt idx="1151">
                        <c:v>0</c:v>
                      </c:pt>
                      <c:pt idx="1152">
                        <c:v>0</c:v>
                      </c:pt>
                      <c:pt idx="1153">
                        <c:v>0</c:v>
                      </c:pt>
                      <c:pt idx="1154">
                        <c:v>0</c:v>
                      </c:pt>
                      <c:pt idx="1155">
                        <c:v>0</c:v>
                      </c:pt>
                      <c:pt idx="1156">
                        <c:v>0</c:v>
                      </c:pt>
                      <c:pt idx="1157">
                        <c:v>0</c:v>
                      </c:pt>
                      <c:pt idx="1158">
                        <c:v>0</c:v>
                      </c:pt>
                      <c:pt idx="1159">
                        <c:v>0</c:v>
                      </c:pt>
                      <c:pt idx="1160">
                        <c:v>0</c:v>
                      </c:pt>
                      <c:pt idx="1161">
                        <c:v>0</c:v>
                      </c:pt>
                      <c:pt idx="1162">
                        <c:v>0</c:v>
                      </c:pt>
                      <c:pt idx="1163">
                        <c:v>0</c:v>
                      </c:pt>
                      <c:pt idx="1164">
                        <c:v>0</c:v>
                      </c:pt>
                      <c:pt idx="1165">
                        <c:v>0</c:v>
                      </c:pt>
                      <c:pt idx="1166">
                        <c:v>0</c:v>
                      </c:pt>
                      <c:pt idx="1167">
                        <c:v>0</c:v>
                      </c:pt>
                      <c:pt idx="1168">
                        <c:v>0</c:v>
                      </c:pt>
                      <c:pt idx="1169">
                        <c:v>0</c:v>
                      </c:pt>
                      <c:pt idx="1170">
                        <c:v>0</c:v>
                      </c:pt>
                      <c:pt idx="1171">
                        <c:v>0</c:v>
                      </c:pt>
                      <c:pt idx="1172">
                        <c:v>0</c:v>
                      </c:pt>
                      <c:pt idx="1173">
                        <c:v>0</c:v>
                      </c:pt>
                      <c:pt idx="1174">
                        <c:v>0</c:v>
                      </c:pt>
                      <c:pt idx="1175">
                        <c:v>0</c:v>
                      </c:pt>
                      <c:pt idx="1176">
                        <c:v>0</c:v>
                      </c:pt>
                      <c:pt idx="1177">
                        <c:v>0</c:v>
                      </c:pt>
                      <c:pt idx="1178">
                        <c:v>0</c:v>
                      </c:pt>
                      <c:pt idx="1179">
                        <c:v>0</c:v>
                      </c:pt>
                      <c:pt idx="1180">
                        <c:v>0</c:v>
                      </c:pt>
                      <c:pt idx="1181">
                        <c:v>0</c:v>
                      </c:pt>
                      <c:pt idx="1182">
                        <c:v>0</c:v>
                      </c:pt>
                      <c:pt idx="1183">
                        <c:v>0</c:v>
                      </c:pt>
                      <c:pt idx="1184">
                        <c:v>0</c:v>
                      </c:pt>
                      <c:pt idx="1185">
                        <c:v>0</c:v>
                      </c:pt>
                      <c:pt idx="1186">
                        <c:v>0</c:v>
                      </c:pt>
                      <c:pt idx="1187">
                        <c:v>0</c:v>
                      </c:pt>
                      <c:pt idx="1188">
                        <c:v>0</c:v>
                      </c:pt>
                      <c:pt idx="1189">
                        <c:v>0</c:v>
                      </c:pt>
                      <c:pt idx="1190">
                        <c:v>0</c:v>
                      </c:pt>
                      <c:pt idx="1191">
                        <c:v>0</c:v>
                      </c:pt>
                      <c:pt idx="1192">
                        <c:v>0</c:v>
                      </c:pt>
                      <c:pt idx="1193">
                        <c:v>0</c:v>
                      </c:pt>
                      <c:pt idx="1194">
                        <c:v>0</c:v>
                      </c:pt>
                      <c:pt idx="1195">
                        <c:v>0</c:v>
                      </c:pt>
                      <c:pt idx="1196">
                        <c:v>0</c:v>
                      </c:pt>
                      <c:pt idx="1197">
                        <c:v>0</c:v>
                      </c:pt>
                      <c:pt idx="1198">
                        <c:v>0</c:v>
                      </c:pt>
                      <c:pt idx="1199">
                        <c:v>0</c:v>
                      </c:pt>
                      <c:pt idx="1200">
                        <c:v>0</c:v>
                      </c:pt>
                      <c:pt idx="1201">
                        <c:v>0</c:v>
                      </c:pt>
                      <c:pt idx="1202">
                        <c:v>0</c:v>
                      </c:pt>
                      <c:pt idx="1203">
                        <c:v>0</c:v>
                      </c:pt>
                      <c:pt idx="1204">
                        <c:v>0</c:v>
                      </c:pt>
                      <c:pt idx="1205">
                        <c:v>0</c:v>
                      </c:pt>
                      <c:pt idx="1206">
                        <c:v>0</c:v>
                      </c:pt>
                      <c:pt idx="1207">
                        <c:v>0</c:v>
                      </c:pt>
                      <c:pt idx="1208">
                        <c:v>0</c:v>
                      </c:pt>
                      <c:pt idx="1209">
                        <c:v>0</c:v>
                      </c:pt>
                      <c:pt idx="1210">
                        <c:v>0</c:v>
                      </c:pt>
                      <c:pt idx="1211">
                        <c:v>0</c:v>
                      </c:pt>
                      <c:pt idx="1212">
                        <c:v>0</c:v>
                      </c:pt>
                      <c:pt idx="1213">
                        <c:v>0</c:v>
                      </c:pt>
                      <c:pt idx="1214">
                        <c:v>0</c:v>
                      </c:pt>
                      <c:pt idx="1215">
                        <c:v>0</c:v>
                      </c:pt>
                      <c:pt idx="1216">
                        <c:v>0</c:v>
                      </c:pt>
                      <c:pt idx="1217">
                        <c:v>0</c:v>
                      </c:pt>
                      <c:pt idx="1218">
                        <c:v>0</c:v>
                      </c:pt>
                      <c:pt idx="1219">
                        <c:v>0</c:v>
                      </c:pt>
                      <c:pt idx="1220">
                        <c:v>0</c:v>
                      </c:pt>
                      <c:pt idx="1221">
                        <c:v>0</c:v>
                      </c:pt>
                      <c:pt idx="1222">
                        <c:v>0</c:v>
                      </c:pt>
                      <c:pt idx="1223">
                        <c:v>0</c:v>
                      </c:pt>
                      <c:pt idx="1224">
                        <c:v>0</c:v>
                      </c:pt>
                      <c:pt idx="1225">
                        <c:v>0</c:v>
                      </c:pt>
                      <c:pt idx="1226">
                        <c:v>0</c:v>
                      </c:pt>
                      <c:pt idx="1227">
                        <c:v>0</c:v>
                      </c:pt>
                      <c:pt idx="1228">
                        <c:v>0</c:v>
                      </c:pt>
                      <c:pt idx="1229">
                        <c:v>0</c:v>
                      </c:pt>
                      <c:pt idx="1230">
                        <c:v>0</c:v>
                      </c:pt>
                      <c:pt idx="1231">
                        <c:v>0</c:v>
                      </c:pt>
                      <c:pt idx="1232">
                        <c:v>0</c:v>
                      </c:pt>
                      <c:pt idx="1233">
                        <c:v>0</c:v>
                      </c:pt>
                      <c:pt idx="1234">
                        <c:v>0</c:v>
                      </c:pt>
                      <c:pt idx="1235">
                        <c:v>0</c:v>
                      </c:pt>
                      <c:pt idx="1236">
                        <c:v>0</c:v>
                      </c:pt>
                      <c:pt idx="1237">
                        <c:v>0</c:v>
                      </c:pt>
                      <c:pt idx="1238">
                        <c:v>0</c:v>
                      </c:pt>
                      <c:pt idx="1239">
                        <c:v>0</c:v>
                      </c:pt>
                      <c:pt idx="1240">
                        <c:v>0</c:v>
                      </c:pt>
                      <c:pt idx="1241">
                        <c:v>0</c:v>
                      </c:pt>
                      <c:pt idx="1242">
                        <c:v>0</c:v>
                      </c:pt>
                      <c:pt idx="1243">
                        <c:v>0</c:v>
                      </c:pt>
                      <c:pt idx="1244">
                        <c:v>0</c:v>
                      </c:pt>
                      <c:pt idx="1245">
                        <c:v>0</c:v>
                      </c:pt>
                      <c:pt idx="1246">
                        <c:v>0</c:v>
                      </c:pt>
                      <c:pt idx="1247">
                        <c:v>0</c:v>
                      </c:pt>
                      <c:pt idx="1248">
                        <c:v>0</c:v>
                      </c:pt>
                      <c:pt idx="1249">
                        <c:v>0</c:v>
                      </c:pt>
                      <c:pt idx="1250">
                        <c:v>0</c:v>
                      </c:pt>
                      <c:pt idx="1251">
                        <c:v>0</c:v>
                      </c:pt>
                      <c:pt idx="1252">
                        <c:v>0</c:v>
                      </c:pt>
                      <c:pt idx="1253">
                        <c:v>0</c:v>
                      </c:pt>
                      <c:pt idx="1254">
                        <c:v>0</c:v>
                      </c:pt>
                      <c:pt idx="1255">
                        <c:v>0</c:v>
                      </c:pt>
                      <c:pt idx="1256">
                        <c:v>0</c:v>
                      </c:pt>
                      <c:pt idx="1257">
                        <c:v>0</c:v>
                      </c:pt>
                      <c:pt idx="1258">
                        <c:v>0</c:v>
                      </c:pt>
                      <c:pt idx="1259">
                        <c:v>0</c:v>
                      </c:pt>
                      <c:pt idx="1260">
                        <c:v>0</c:v>
                      </c:pt>
                      <c:pt idx="1261">
                        <c:v>0</c:v>
                      </c:pt>
                      <c:pt idx="1262">
                        <c:v>0</c:v>
                      </c:pt>
                      <c:pt idx="1263">
                        <c:v>0</c:v>
                      </c:pt>
                      <c:pt idx="1264">
                        <c:v>0</c:v>
                      </c:pt>
                      <c:pt idx="1265">
                        <c:v>0</c:v>
                      </c:pt>
                      <c:pt idx="1266">
                        <c:v>0</c:v>
                      </c:pt>
                      <c:pt idx="1267">
                        <c:v>0</c:v>
                      </c:pt>
                      <c:pt idx="1268">
                        <c:v>0</c:v>
                      </c:pt>
                      <c:pt idx="1269">
                        <c:v>0</c:v>
                      </c:pt>
                      <c:pt idx="1270">
                        <c:v>0</c:v>
                      </c:pt>
                      <c:pt idx="1271">
                        <c:v>0</c:v>
                      </c:pt>
                      <c:pt idx="1272">
                        <c:v>0</c:v>
                      </c:pt>
                      <c:pt idx="1273">
                        <c:v>0</c:v>
                      </c:pt>
                      <c:pt idx="1274">
                        <c:v>0</c:v>
                      </c:pt>
                      <c:pt idx="1275">
                        <c:v>0</c:v>
                      </c:pt>
                      <c:pt idx="1276">
                        <c:v>0</c:v>
                      </c:pt>
                      <c:pt idx="1277">
                        <c:v>0</c:v>
                      </c:pt>
                      <c:pt idx="1278">
                        <c:v>0</c:v>
                      </c:pt>
                      <c:pt idx="1279">
                        <c:v>0</c:v>
                      </c:pt>
                      <c:pt idx="1280">
                        <c:v>0</c:v>
                      </c:pt>
                      <c:pt idx="1281">
                        <c:v>0</c:v>
                      </c:pt>
                      <c:pt idx="1282">
                        <c:v>0</c:v>
                      </c:pt>
                      <c:pt idx="1283">
                        <c:v>0</c:v>
                      </c:pt>
                      <c:pt idx="1284">
                        <c:v>0</c:v>
                      </c:pt>
                      <c:pt idx="1285">
                        <c:v>0</c:v>
                      </c:pt>
                      <c:pt idx="1286">
                        <c:v>0</c:v>
                      </c:pt>
                      <c:pt idx="1287">
                        <c:v>0</c:v>
                      </c:pt>
                      <c:pt idx="1288">
                        <c:v>0</c:v>
                      </c:pt>
                      <c:pt idx="1289">
                        <c:v>0</c:v>
                      </c:pt>
                      <c:pt idx="1290">
                        <c:v>0</c:v>
                      </c:pt>
                      <c:pt idx="1291">
                        <c:v>0</c:v>
                      </c:pt>
                      <c:pt idx="1292">
                        <c:v>0</c:v>
                      </c:pt>
                      <c:pt idx="1293">
                        <c:v>0</c:v>
                      </c:pt>
                      <c:pt idx="1294">
                        <c:v>0</c:v>
                      </c:pt>
                      <c:pt idx="1295">
                        <c:v>0</c:v>
                      </c:pt>
                      <c:pt idx="1296">
                        <c:v>0</c:v>
                      </c:pt>
                      <c:pt idx="1297">
                        <c:v>0</c:v>
                      </c:pt>
                      <c:pt idx="1298">
                        <c:v>0</c:v>
                      </c:pt>
                      <c:pt idx="1299">
                        <c:v>0</c:v>
                      </c:pt>
                      <c:pt idx="1300">
                        <c:v>0</c:v>
                      </c:pt>
                      <c:pt idx="1301">
                        <c:v>0</c:v>
                      </c:pt>
                      <c:pt idx="1302">
                        <c:v>0</c:v>
                      </c:pt>
                      <c:pt idx="1303">
                        <c:v>0</c:v>
                      </c:pt>
                      <c:pt idx="1304">
                        <c:v>0</c:v>
                      </c:pt>
                      <c:pt idx="1305">
                        <c:v>0</c:v>
                      </c:pt>
                      <c:pt idx="1306">
                        <c:v>0</c:v>
                      </c:pt>
                      <c:pt idx="1307">
                        <c:v>0</c:v>
                      </c:pt>
                      <c:pt idx="1308">
                        <c:v>0</c:v>
                      </c:pt>
                      <c:pt idx="1309">
                        <c:v>0</c:v>
                      </c:pt>
                      <c:pt idx="1310">
                        <c:v>0</c:v>
                      </c:pt>
                      <c:pt idx="1311">
                        <c:v>0</c:v>
                      </c:pt>
                      <c:pt idx="1312">
                        <c:v>0</c:v>
                      </c:pt>
                      <c:pt idx="1313">
                        <c:v>0</c:v>
                      </c:pt>
                      <c:pt idx="1314">
                        <c:v>0</c:v>
                      </c:pt>
                      <c:pt idx="1315">
                        <c:v>0</c:v>
                      </c:pt>
                      <c:pt idx="1316">
                        <c:v>0</c:v>
                      </c:pt>
                      <c:pt idx="1317">
                        <c:v>0</c:v>
                      </c:pt>
                      <c:pt idx="1318">
                        <c:v>0</c:v>
                      </c:pt>
                      <c:pt idx="1319">
                        <c:v>0</c:v>
                      </c:pt>
                      <c:pt idx="1320">
                        <c:v>0</c:v>
                      </c:pt>
                      <c:pt idx="1321">
                        <c:v>0</c:v>
                      </c:pt>
                      <c:pt idx="1322">
                        <c:v>0</c:v>
                      </c:pt>
                      <c:pt idx="1323">
                        <c:v>0</c:v>
                      </c:pt>
                      <c:pt idx="1324">
                        <c:v>0</c:v>
                      </c:pt>
                      <c:pt idx="1325">
                        <c:v>0</c:v>
                      </c:pt>
                      <c:pt idx="1326">
                        <c:v>0</c:v>
                      </c:pt>
                      <c:pt idx="1327">
                        <c:v>0</c:v>
                      </c:pt>
                      <c:pt idx="1328">
                        <c:v>0</c:v>
                      </c:pt>
                      <c:pt idx="1329">
                        <c:v>0</c:v>
                      </c:pt>
                      <c:pt idx="1330">
                        <c:v>0</c:v>
                      </c:pt>
                      <c:pt idx="1331">
                        <c:v>0</c:v>
                      </c:pt>
                      <c:pt idx="1332">
                        <c:v>0</c:v>
                      </c:pt>
                      <c:pt idx="1333">
                        <c:v>0</c:v>
                      </c:pt>
                      <c:pt idx="1334">
                        <c:v>0</c:v>
                      </c:pt>
                      <c:pt idx="1335">
                        <c:v>0</c:v>
                      </c:pt>
                      <c:pt idx="1336">
                        <c:v>0</c:v>
                      </c:pt>
                      <c:pt idx="1337">
                        <c:v>0</c:v>
                      </c:pt>
                      <c:pt idx="1338">
                        <c:v>0</c:v>
                      </c:pt>
                      <c:pt idx="1339">
                        <c:v>0</c:v>
                      </c:pt>
                      <c:pt idx="1340">
                        <c:v>0</c:v>
                      </c:pt>
                      <c:pt idx="1341">
                        <c:v>0</c:v>
                      </c:pt>
                      <c:pt idx="1342">
                        <c:v>0</c:v>
                      </c:pt>
                      <c:pt idx="1343">
                        <c:v>0</c:v>
                      </c:pt>
                      <c:pt idx="1344">
                        <c:v>0</c:v>
                      </c:pt>
                      <c:pt idx="1345">
                        <c:v>0</c:v>
                      </c:pt>
                      <c:pt idx="1346">
                        <c:v>0</c:v>
                      </c:pt>
                      <c:pt idx="1347">
                        <c:v>0</c:v>
                      </c:pt>
                      <c:pt idx="1348">
                        <c:v>0</c:v>
                      </c:pt>
                      <c:pt idx="1349">
                        <c:v>0</c:v>
                      </c:pt>
                      <c:pt idx="1350">
                        <c:v>0</c:v>
                      </c:pt>
                      <c:pt idx="1351">
                        <c:v>0</c:v>
                      </c:pt>
                      <c:pt idx="1352">
                        <c:v>0</c:v>
                      </c:pt>
                      <c:pt idx="1353">
                        <c:v>0</c:v>
                      </c:pt>
                      <c:pt idx="1354">
                        <c:v>0</c:v>
                      </c:pt>
                      <c:pt idx="1355">
                        <c:v>0</c:v>
                      </c:pt>
                      <c:pt idx="1356">
                        <c:v>0</c:v>
                      </c:pt>
                      <c:pt idx="1357">
                        <c:v>0</c:v>
                      </c:pt>
                      <c:pt idx="1358">
                        <c:v>0</c:v>
                      </c:pt>
                      <c:pt idx="1359">
                        <c:v>0</c:v>
                      </c:pt>
                      <c:pt idx="1360">
                        <c:v>0</c:v>
                      </c:pt>
                      <c:pt idx="1361">
                        <c:v>0</c:v>
                      </c:pt>
                      <c:pt idx="1362">
                        <c:v>0</c:v>
                      </c:pt>
                      <c:pt idx="1363">
                        <c:v>0</c:v>
                      </c:pt>
                      <c:pt idx="1364">
                        <c:v>0</c:v>
                      </c:pt>
                      <c:pt idx="1365">
                        <c:v>0</c:v>
                      </c:pt>
                      <c:pt idx="1366">
                        <c:v>0</c:v>
                      </c:pt>
                      <c:pt idx="1367">
                        <c:v>0</c:v>
                      </c:pt>
                      <c:pt idx="1368">
                        <c:v>0</c:v>
                      </c:pt>
                      <c:pt idx="1369">
                        <c:v>0</c:v>
                      </c:pt>
                      <c:pt idx="1370">
                        <c:v>0</c:v>
                      </c:pt>
                      <c:pt idx="1371">
                        <c:v>0</c:v>
                      </c:pt>
                      <c:pt idx="1372">
                        <c:v>0</c:v>
                      </c:pt>
                      <c:pt idx="1373">
                        <c:v>0</c:v>
                      </c:pt>
                      <c:pt idx="1374">
                        <c:v>0</c:v>
                      </c:pt>
                      <c:pt idx="1375">
                        <c:v>0</c:v>
                      </c:pt>
                      <c:pt idx="1376">
                        <c:v>0</c:v>
                      </c:pt>
                      <c:pt idx="1377">
                        <c:v>0</c:v>
                      </c:pt>
                      <c:pt idx="1378">
                        <c:v>0</c:v>
                      </c:pt>
                      <c:pt idx="1379">
                        <c:v>0</c:v>
                      </c:pt>
                      <c:pt idx="1380">
                        <c:v>0</c:v>
                      </c:pt>
                      <c:pt idx="1381">
                        <c:v>0</c:v>
                      </c:pt>
                      <c:pt idx="1382">
                        <c:v>0</c:v>
                      </c:pt>
                      <c:pt idx="1383">
                        <c:v>0</c:v>
                      </c:pt>
                      <c:pt idx="1384">
                        <c:v>0</c:v>
                      </c:pt>
                      <c:pt idx="1385">
                        <c:v>0</c:v>
                      </c:pt>
                      <c:pt idx="1386">
                        <c:v>0</c:v>
                      </c:pt>
                      <c:pt idx="1387">
                        <c:v>0</c:v>
                      </c:pt>
                      <c:pt idx="1388">
                        <c:v>0</c:v>
                      </c:pt>
                      <c:pt idx="1389">
                        <c:v>0</c:v>
                      </c:pt>
                      <c:pt idx="1390">
                        <c:v>0</c:v>
                      </c:pt>
                      <c:pt idx="1391">
                        <c:v>0</c:v>
                      </c:pt>
                      <c:pt idx="1392">
                        <c:v>0</c:v>
                      </c:pt>
                      <c:pt idx="1393">
                        <c:v>0</c:v>
                      </c:pt>
                      <c:pt idx="1394">
                        <c:v>0</c:v>
                      </c:pt>
                      <c:pt idx="1395">
                        <c:v>0</c:v>
                      </c:pt>
                      <c:pt idx="1396">
                        <c:v>0</c:v>
                      </c:pt>
                      <c:pt idx="1397">
                        <c:v>0</c:v>
                      </c:pt>
                      <c:pt idx="1398">
                        <c:v>0</c:v>
                      </c:pt>
                      <c:pt idx="1399">
                        <c:v>0</c:v>
                      </c:pt>
                      <c:pt idx="1400">
                        <c:v>0</c:v>
                      </c:pt>
                      <c:pt idx="1401">
                        <c:v>0</c:v>
                      </c:pt>
                      <c:pt idx="1402">
                        <c:v>0</c:v>
                      </c:pt>
                      <c:pt idx="1403">
                        <c:v>0</c:v>
                      </c:pt>
                      <c:pt idx="1404">
                        <c:v>0</c:v>
                      </c:pt>
                      <c:pt idx="1405">
                        <c:v>0</c:v>
                      </c:pt>
                      <c:pt idx="1406">
                        <c:v>0</c:v>
                      </c:pt>
                      <c:pt idx="1407">
                        <c:v>0</c:v>
                      </c:pt>
                      <c:pt idx="1408">
                        <c:v>0</c:v>
                      </c:pt>
                      <c:pt idx="1409">
                        <c:v>0</c:v>
                      </c:pt>
                      <c:pt idx="1410">
                        <c:v>0</c:v>
                      </c:pt>
                      <c:pt idx="1411">
                        <c:v>0</c:v>
                      </c:pt>
                      <c:pt idx="1412">
                        <c:v>0</c:v>
                      </c:pt>
                      <c:pt idx="1413">
                        <c:v>0</c:v>
                      </c:pt>
                      <c:pt idx="1414">
                        <c:v>0</c:v>
                      </c:pt>
                      <c:pt idx="1415">
                        <c:v>0</c:v>
                      </c:pt>
                      <c:pt idx="1416">
                        <c:v>0</c:v>
                      </c:pt>
                      <c:pt idx="1417">
                        <c:v>0</c:v>
                      </c:pt>
                      <c:pt idx="1418">
                        <c:v>0</c:v>
                      </c:pt>
                      <c:pt idx="1419">
                        <c:v>0</c:v>
                      </c:pt>
                      <c:pt idx="1420">
                        <c:v>0</c:v>
                      </c:pt>
                      <c:pt idx="1421">
                        <c:v>0</c:v>
                      </c:pt>
                      <c:pt idx="1422">
                        <c:v>0</c:v>
                      </c:pt>
                      <c:pt idx="1423">
                        <c:v>0</c:v>
                      </c:pt>
                      <c:pt idx="1424">
                        <c:v>0</c:v>
                      </c:pt>
                      <c:pt idx="1425">
                        <c:v>0</c:v>
                      </c:pt>
                      <c:pt idx="1426">
                        <c:v>0</c:v>
                      </c:pt>
                      <c:pt idx="1427">
                        <c:v>0</c:v>
                      </c:pt>
                      <c:pt idx="1428">
                        <c:v>0</c:v>
                      </c:pt>
                      <c:pt idx="1429">
                        <c:v>0</c:v>
                      </c:pt>
                      <c:pt idx="1430">
                        <c:v>0</c:v>
                      </c:pt>
                      <c:pt idx="1431">
                        <c:v>0</c:v>
                      </c:pt>
                      <c:pt idx="1432">
                        <c:v>0</c:v>
                      </c:pt>
                      <c:pt idx="1433">
                        <c:v>0</c:v>
                      </c:pt>
                      <c:pt idx="1434">
                        <c:v>0</c:v>
                      </c:pt>
                      <c:pt idx="1435">
                        <c:v>0</c:v>
                      </c:pt>
                      <c:pt idx="1436">
                        <c:v>0</c:v>
                      </c:pt>
                      <c:pt idx="1437">
                        <c:v>0</c:v>
                      </c:pt>
                      <c:pt idx="1438">
                        <c:v>0</c:v>
                      </c:pt>
                      <c:pt idx="1439">
                        <c:v>0</c:v>
                      </c:pt>
                      <c:pt idx="1440">
                        <c:v>0</c:v>
                      </c:pt>
                      <c:pt idx="1441">
                        <c:v>0</c:v>
                      </c:pt>
                      <c:pt idx="1442">
                        <c:v>0</c:v>
                      </c:pt>
                      <c:pt idx="1443">
                        <c:v>0</c:v>
                      </c:pt>
                      <c:pt idx="1444">
                        <c:v>0</c:v>
                      </c:pt>
                      <c:pt idx="1445">
                        <c:v>0</c:v>
                      </c:pt>
                      <c:pt idx="1446">
                        <c:v>0</c:v>
                      </c:pt>
                      <c:pt idx="1447">
                        <c:v>0</c:v>
                      </c:pt>
                      <c:pt idx="1448">
                        <c:v>0</c:v>
                      </c:pt>
                      <c:pt idx="1449">
                        <c:v>0</c:v>
                      </c:pt>
                      <c:pt idx="1450">
                        <c:v>7.8950158300894177E-2</c:v>
                      </c:pt>
                      <c:pt idx="1451">
                        <c:v>0</c:v>
                      </c:pt>
                      <c:pt idx="1452">
                        <c:v>0</c:v>
                      </c:pt>
                      <c:pt idx="1453">
                        <c:v>0</c:v>
                      </c:pt>
                      <c:pt idx="1454">
                        <c:v>0</c:v>
                      </c:pt>
                      <c:pt idx="1455">
                        <c:v>0</c:v>
                      </c:pt>
                      <c:pt idx="1456">
                        <c:v>0</c:v>
                      </c:pt>
                      <c:pt idx="1457">
                        <c:v>0</c:v>
                      </c:pt>
                      <c:pt idx="1458">
                        <c:v>0</c:v>
                      </c:pt>
                      <c:pt idx="1459">
                        <c:v>0</c:v>
                      </c:pt>
                      <c:pt idx="1460">
                        <c:v>0</c:v>
                      </c:pt>
                      <c:pt idx="1461">
                        <c:v>0</c:v>
                      </c:pt>
                      <c:pt idx="1462">
                        <c:v>0</c:v>
                      </c:pt>
                      <c:pt idx="1463">
                        <c:v>0</c:v>
                      </c:pt>
                      <c:pt idx="1464">
                        <c:v>0</c:v>
                      </c:pt>
                      <c:pt idx="1465">
                        <c:v>0</c:v>
                      </c:pt>
                      <c:pt idx="1466">
                        <c:v>0</c:v>
                      </c:pt>
                      <c:pt idx="1467">
                        <c:v>0</c:v>
                      </c:pt>
                      <c:pt idx="1468">
                        <c:v>0</c:v>
                      </c:pt>
                      <c:pt idx="1469">
                        <c:v>0</c:v>
                      </c:pt>
                      <c:pt idx="1470">
                        <c:v>0</c:v>
                      </c:pt>
                      <c:pt idx="1471">
                        <c:v>0</c:v>
                      </c:pt>
                      <c:pt idx="1472">
                        <c:v>0</c:v>
                      </c:pt>
                      <c:pt idx="1473">
                        <c:v>0</c:v>
                      </c:pt>
                      <c:pt idx="1474">
                        <c:v>0</c:v>
                      </c:pt>
                      <c:pt idx="1475">
                        <c:v>0</c:v>
                      </c:pt>
                      <c:pt idx="1476">
                        <c:v>0</c:v>
                      </c:pt>
                      <c:pt idx="1477">
                        <c:v>0</c:v>
                      </c:pt>
                      <c:pt idx="1478">
                        <c:v>0</c:v>
                      </c:pt>
                      <c:pt idx="1479">
                        <c:v>0</c:v>
                      </c:pt>
                      <c:pt idx="1480">
                        <c:v>0</c:v>
                      </c:pt>
                      <c:pt idx="1481">
                        <c:v>0</c:v>
                      </c:pt>
                      <c:pt idx="1482">
                        <c:v>0</c:v>
                      </c:pt>
                      <c:pt idx="1483">
                        <c:v>0</c:v>
                      </c:pt>
                      <c:pt idx="1484">
                        <c:v>0</c:v>
                      </c:pt>
                      <c:pt idx="1485">
                        <c:v>0</c:v>
                      </c:pt>
                      <c:pt idx="1486">
                        <c:v>0</c:v>
                      </c:pt>
                      <c:pt idx="1487">
                        <c:v>0</c:v>
                      </c:pt>
                      <c:pt idx="1488">
                        <c:v>0</c:v>
                      </c:pt>
                      <c:pt idx="1489">
                        <c:v>0</c:v>
                      </c:pt>
                      <c:pt idx="1490">
                        <c:v>0</c:v>
                      </c:pt>
                      <c:pt idx="1491">
                        <c:v>0</c:v>
                      </c:pt>
                      <c:pt idx="1492">
                        <c:v>0</c:v>
                      </c:pt>
                      <c:pt idx="1493">
                        <c:v>0</c:v>
                      </c:pt>
                      <c:pt idx="1494">
                        <c:v>0</c:v>
                      </c:pt>
                      <c:pt idx="1495">
                        <c:v>0</c:v>
                      </c:pt>
                      <c:pt idx="1496">
                        <c:v>0</c:v>
                      </c:pt>
                      <c:pt idx="1497">
                        <c:v>0</c:v>
                      </c:pt>
                      <c:pt idx="1498">
                        <c:v>0</c:v>
                      </c:pt>
                      <c:pt idx="1499">
                        <c:v>0</c:v>
                      </c:pt>
                      <c:pt idx="1500">
                        <c:v>0</c:v>
                      </c:pt>
                      <c:pt idx="1501">
                        <c:v>0</c:v>
                      </c:pt>
                      <c:pt idx="1502">
                        <c:v>0</c:v>
                      </c:pt>
                      <c:pt idx="1503">
                        <c:v>0</c:v>
                      </c:pt>
                      <c:pt idx="1504">
                        <c:v>0</c:v>
                      </c:pt>
                      <c:pt idx="1505">
                        <c:v>0</c:v>
                      </c:pt>
                      <c:pt idx="1506">
                        <c:v>0</c:v>
                      </c:pt>
                      <c:pt idx="1507">
                        <c:v>0</c:v>
                      </c:pt>
                      <c:pt idx="1508">
                        <c:v>0</c:v>
                      </c:pt>
                      <c:pt idx="1509">
                        <c:v>0</c:v>
                      </c:pt>
                      <c:pt idx="1510">
                        <c:v>0</c:v>
                      </c:pt>
                      <c:pt idx="1511">
                        <c:v>0</c:v>
                      </c:pt>
                      <c:pt idx="1512">
                        <c:v>0</c:v>
                      </c:pt>
                      <c:pt idx="1513">
                        <c:v>0</c:v>
                      </c:pt>
                      <c:pt idx="1514">
                        <c:v>0</c:v>
                      </c:pt>
                      <c:pt idx="1515">
                        <c:v>0</c:v>
                      </c:pt>
                      <c:pt idx="1516">
                        <c:v>0</c:v>
                      </c:pt>
                      <c:pt idx="1517">
                        <c:v>0</c:v>
                      </c:pt>
                      <c:pt idx="1518">
                        <c:v>0</c:v>
                      </c:pt>
                      <c:pt idx="1519">
                        <c:v>0</c:v>
                      </c:pt>
                      <c:pt idx="1520">
                        <c:v>0</c:v>
                      </c:pt>
                      <c:pt idx="1521">
                        <c:v>0</c:v>
                      </c:pt>
                      <c:pt idx="1522">
                        <c:v>0</c:v>
                      </c:pt>
                      <c:pt idx="1523">
                        <c:v>0</c:v>
                      </c:pt>
                      <c:pt idx="1524">
                        <c:v>0</c:v>
                      </c:pt>
                      <c:pt idx="1525">
                        <c:v>0</c:v>
                      </c:pt>
                      <c:pt idx="1526">
                        <c:v>0</c:v>
                      </c:pt>
                      <c:pt idx="1527">
                        <c:v>0</c:v>
                      </c:pt>
                      <c:pt idx="1528">
                        <c:v>0</c:v>
                      </c:pt>
                      <c:pt idx="1529">
                        <c:v>0</c:v>
                      </c:pt>
                      <c:pt idx="1530">
                        <c:v>0</c:v>
                      </c:pt>
                      <c:pt idx="1531">
                        <c:v>0</c:v>
                      </c:pt>
                      <c:pt idx="1532">
                        <c:v>0</c:v>
                      </c:pt>
                      <c:pt idx="1533">
                        <c:v>0</c:v>
                      </c:pt>
                      <c:pt idx="1534">
                        <c:v>0</c:v>
                      </c:pt>
                      <c:pt idx="1535">
                        <c:v>0</c:v>
                      </c:pt>
                      <c:pt idx="1536">
                        <c:v>0</c:v>
                      </c:pt>
                      <c:pt idx="1537">
                        <c:v>0</c:v>
                      </c:pt>
                      <c:pt idx="1538">
                        <c:v>0</c:v>
                      </c:pt>
                      <c:pt idx="1539">
                        <c:v>0</c:v>
                      </c:pt>
                      <c:pt idx="1540">
                        <c:v>0</c:v>
                      </c:pt>
                      <c:pt idx="1541">
                        <c:v>0</c:v>
                      </c:pt>
                      <c:pt idx="1542">
                        <c:v>0</c:v>
                      </c:pt>
                      <c:pt idx="1543">
                        <c:v>0</c:v>
                      </c:pt>
                      <c:pt idx="1544">
                        <c:v>0</c:v>
                      </c:pt>
                      <c:pt idx="1545">
                        <c:v>0</c:v>
                      </c:pt>
                      <c:pt idx="1546">
                        <c:v>0</c:v>
                      </c:pt>
                      <c:pt idx="1547">
                        <c:v>0</c:v>
                      </c:pt>
                      <c:pt idx="1548">
                        <c:v>0</c:v>
                      </c:pt>
                      <c:pt idx="1549">
                        <c:v>0</c:v>
                      </c:pt>
                      <c:pt idx="1550">
                        <c:v>0</c:v>
                      </c:pt>
                      <c:pt idx="1551">
                        <c:v>0</c:v>
                      </c:pt>
                      <c:pt idx="1552">
                        <c:v>0</c:v>
                      </c:pt>
                      <c:pt idx="1553">
                        <c:v>0</c:v>
                      </c:pt>
                      <c:pt idx="1554">
                        <c:v>0</c:v>
                      </c:pt>
                      <c:pt idx="1555">
                        <c:v>0</c:v>
                      </c:pt>
                      <c:pt idx="1556">
                        <c:v>0</c:v>
                      </c:pt>
                      <c:pt idx="1557">
                        <c:v>0</c:v>
                      </c:pt>
                      <c:pt idx="1558">
                        <c:v>0</c:v>
                      </c:pt>
                      <c:pt idx="1559">
                        <c:v>0</c:v>
                      </c:pt>
                      <c:pt idx="1560">
                        <c:v>0</c:v>
                      </c:pt>
                      <c:pt idx="1561">
                        <c:v>0</c:v>
                      </c:pt>
                      <c:pt idx="1562">
                        <c:v>0</c:v>
                      </c:pt>
                      <c:pt idx="1563">
                        <c:v>0</c:v>
                      </c:pt>
                      <c:pt idx="1564">
                        <c:v>0</c:v>
                      </c:pt>
                      <c:pt idx="1565">
                        <c:v>0</c:v>
                      </c:pt>
                      <c:pt idx="1566">
                        <c:v>0</c:v>
                      </c:pt>
                      <c:pt idx="1567">
                        <c:v>0</c:v>
                      </c:pt>
                      <c:pt idx="1568">
                        <c:v>0</c:v>
                      </c:pt>
                      <c:pt idx="1569">
                        <c:v>0</c:v>
                      </c:pt>
                      <c:pt idx="1570">
                        <c:v>0</c:v>
                      </c:pt>
                      <c:pt idx="1571">
                        <c:v>0</c:v>
                      </c:pt>
                      <c:pt idx="1572">
                        <c:v>0</c:v>
                      </c:pt>
                      <c:pt idx="1573">
                        <c:v>0</c:v>
                      </c:pt>
                      <c:pt idx="1574">
                        <c:v>0</c:v>
                      </c:pt>
                      <c:pt idx="1575">
                        <c:v>0</c:v>
                      </c:pt>
                      <c:pt idx="1576">
                        <c:v>0</c:v>
                      </c:pt>
                      <c:pt idx="1577">
                        <c:v>0</c:v>
                      </c:pt>
                      <c:pt idx="1578">
                        <c:v>0</c:v>
                      </c:pt>
                      <c:pt idx="1579">
                        <c:v>0</c:v>
                      </c:pt>
                      <c:pt idx="1580">
                        <c:v>0</c:v>
                      </c:pt>
                      <c:pt idx="1581">
                        <c:v>0</c:v>
                      </c:pt>
                      <c:pt idx="1582">
                        <c:v>0</c:v>
                      </c:pt>
                      <c:pt idx="1583">
                        <c:v>0</c:v>
                      </c:pt>
                      <c:pt idx="1584">
                        <c:v>0</c:v>
                      </c:pt>
                      <c:pt idx="1585">
                        <c:v>0</c:v>
                      </c:pt>
                      <c:pt idx="1586">
                        <c:v>0</c:v>
                      </c:pt>
                      <c:pt idx="1587">
                        <c:v>0</c:v>
                      </c:pt>
                      <c:pt idx="1588">
                        <c:v>0</c:v>
                      </c:pt>
                      <c:pt idx="1589">
                        <c:v>0</c:v>
                      </c:pt>
                      <c:pt idx="1590">
                        <c:v>0</c:v>
                      </c:pt>
                      <c:pt idx="1591">
                        <c:v>0</c:v>
                      </c:pt>
                      <c:pt idx="1592">
                        <c:v>0</c:v>
                      </c:pt>
                      <c:pt idx="1593">
                        <c:v>0</c:v>
                      </c:pt>
                      <c:pt idx="1594">
                        <c:v>0</c:v>
                      </c:pt>
                      <c:pt idx="1595">
                        <c:v>0</c:v>
                      </c:pt>
                      <c:pt idx="1596">
                        <c:v>0</c:v>
                      </c:pt>
                      <c:pt idx="1597">
                        <c:v>0</c:v>
                      </c:pt>
                      <c:pt idx="1598">
                        <c:v>0</c:v>
                      </c:pt>
                      <c:pt idx="1599">
                        <c:v>0</c:v>
                      </c:pt>
                      <c:pt idx="1600">
                        <c:v>0</c:v>
                      </c:pt>
                      <c:pt idx="1601">
                        <c:v>0</c:v>
                      </c:pt>
                      <c:pt idx="1602">
                        <c:v>0</c:v>
                      </c:pt>
                      <c:pt idx="1603">
                        <c:v>0</c:v>
                      </c:pt>
                      <c:pt idx="1604">
                        <c:v>0</c:v>
                      </c:pt>
                      <c:pt idx="1605">
                        <c:v>0</c:v>
                      </c:pt>
                      <c:pt idx="1606">
                        <c:v>0</c:v>
                      </c:pt>
                      <c:pt idx="1607">
                        <c:v>0</c:v>
                      </c:pt>
                      <c:pt idx="1608">
                        <c:v>0</c:v>
                      </c:pt>
                      <c:pt idx="1609">
                        <c:v>0</c:v>
                      </c:pt>
                      <c:pt idx="1610">
                        <c:v>0</c:v>
                      </c:pt>
                      <c:pt idx="1611">
                        <c:v>0</c:v>
                      </c:pt>
                      <c:pt idx="1612">
                        <c:v>0</c:v>
                      </c:pt>
                      <c:pt idx="1613">
                        <c:v>0</c:v>
                      </c:pt>
                      <c:pt idx="1614">
                        <c:v>0</c:v>
                      </c:pt>
                      <c:pt idx="1615">
                        <c:v>0</c:v>
                      </c:pt>
                      <c:pt idx="1616">
                        <c:v>0</c:v>
                      </c:pt>
                      <c:pt idx="1617">
                        <c:v>0</c:v>
                      </c:pt>
                      <c:pt idx="1618">
                        <c:v>0</c:v>
                      </c:pt>
                      <c:pt idx="1619">
                        <c:v>0</c:v>
                      </c:pt>
                      <c:pt idx="1620">
                        <c:v>0</c:v>
                      </c:pt>
                      <c:pt idx="1621">
                        <c:v>0</c:v>
                      </c:pt>
                      <c:pt idx="1622">
                        <c:v>0</c:v>
                      </c:pt>
                      <c:pt idx="1623">
                        <c:v>0</c:v>
                      </c:pt>
                      <c:pt idx="1624">
                        <c:v>0</c:v>
                      </c:pt>
                      <c:pt idx="1625">
                        <c:v>0</c:v>
                      </c:pt>
                      <c:pt idx="1626">
                        <c:v>0</c:v>
                      </c:pt>
                      <c:pt idx="1627">
                        <c:v>0</c:v>
                      </c:pt>
                      <c:pt idx="1628">
                        <c:v>0</c:v>
                      </c:pt>
                      <c:pt idx="1629">
                        <c:v>0</c:v>
                      </c:pt>
                      <c:pt idx="1630">
                        <c:v>0</c:v>
                      </c:pt>
                      <c:pt idx="1631">
                        <c:v>0</c:v>
                      </c:pt>
                      <c:pt idx="1632">
                        <c:v>0</c:v>
                      </c:pt>
                      <c:pt idx="1633">
                        <c:v>0</c:v>
                      </c:pt>
                      <c:pt idx="1634">
                        <c:v>0</c:v>
                      </c:pt>
                      <c:pt idx="1635">
                        <c:v>0</c:v>
                      </c:pt>
                      <c:pt idx="1636">
                        <c:v>0</c:v>
                      </c:pt>
                      <c:pt idx="1637">
                        <c:v>0</c:v>
                      </c:pt>
                      <c:pt idx="1638">
                        <c:v>0</c:v>
                      </c:pt>
                      <c:pt idx="1639">
                        <c:v>0</c:v>
                      </c:pt>
                      <c:pt idx="1640">
                        <c:v>0</c:v>
                      </c:pt>
                      <c:pt idx="1641">
                        <c:v>0</c:v>
                      </c:pt>
                      <c:pt idx="1642">
                        <c:v>0</c:v>
                      </c:pt>
                      <c:pt idx="1643">
                        <c:v>0</c:v>
                      </c:pt>
                      <c:pt idx="1644">
                        <c:v>0</c:v>
                      </c:pt>
                      <c:pt idx="1645">
                        <c:v>0</c:v>
                      </c:pt>
                      <c:pt idx="1646">
                        <c:v>0</c:v>
                      </c:pt>
                      <c:pt idx="1647">
                        <c:v>0</c:v>
                      </c:pt>
                      <c:pt idx="1648">
                        <c:v>0</c:v>
                      </c:pt>
                      <c:pt idx="1649">
                        <c:v>0</c:v>
                      </c:pt>
                      <c:pt idx="1650">
                        <c:v>0</c:v>
                      </c:pt>
                      <c:pt idx="1651">
                        <c:v>0</c:v>
                      </c:pt>
                      <c:pt idx="1652">
                        <c:v>0</c:v>
                      </c:pt>
                      <c:pt idx="1653">
                        <c:v>0</c:v>
                      </c:pt>
                      <c:pt idx="1654">
                        <c:v>0</c:v>
                      </c:pt>
                      <c:pt idx="1655">
                        <c:v>0</c:v>
                      </c:pt>
                      <c:pt idx="1656">
                        <c:v>0</c:v>
                      </c:pt>
                      <c:pt idx="1657">
                        <c:v>0</c:v>
                      </c:pt>
                      <c:pt idx="1658">
                        <c:v>0</c:v>
                      </c:pt>
                      <c:pt idx="1659">
                        <c:v>0</c:v>
                      </c:pt>
                      <c:pt idx="1660">
                        <c:v>0</c:v>
                      </c:pt>
                      <c:pt idx="1661">
                        <c:v>0</c:v>
                      </c:pt>
                      <c:pt idx="1662">
                        <c:v>0</c:v>
                      </c:pt>
                      <c:pt idx="1663">
                        <c:v>0</c:v>
                      </c:pt>
                      <c:pt idx="1664">
                        <c:v>0</c:v>
                      </c:pt>
                      <c:pt idx="1665">
                        <c:v>0</c:v>
                      </c:pt>
                      <c:pt idx="1666">
                        <c:v>0</c:v>
                      </c:pt>
                      <c:pt idx="1667">
                        <c:v>0</c:v>
                      </c:pt>
                      <c:pt idx="1668">
                        <c:v>0</c:v>
                      </c:pt>
                      <c:pt idx="1669">
                        <c:v>0</c:v>
                      </c:pt>
                      <c:pt idx="1670">
                        <c:v>0</c:v>
                      </c:pt>
                      <c:pt idx="1671">
                        <c:v>0</c:v>
                      </c:pt>
                      <c:pt idx="1672">
                        <c:v>0</c:v>
                      </c:pt>
                      <c:pt idx="1673">
                        <c:v>0</c:v>
                      </c:pt>
                      <c:pt idx="1674">
                        <c:v>0</c:v>
                      </c:pt>
                      <c:pt idx="1675">
                        <c:v>0</c:v>
                      </c:pt>
                      <c:pt idx="1676">
                        <c:v>0</c:v>
                      </c:pt>
                      <c:pt idx="1677">
                        <c:v>0</c:v>
                      </c:pt>
                      <c:pt idx="1678">
                        <c:v>0</c:v>
                      </c:pt>
                      <c:pt idx="1679">
                        <c:v>0</c:v>
                      </c:pt>
                      <c:pt idx="1680">
                        <c:v>0</c:v>
                      </c:pt>
                      <c:pt idx="1681">
                        <c:v>0</c:v>
                      </c:pt>
                      <c:pt idx="1682">
                        <c:v>0</c:v>
                      </c:pt>
                      <c:pt idx="1683">
                        <c:v>0</c:v>
                      </c:pt>
                      <c:pt idx="1684">
                        <c:v>0</c:v>
                      </c:pt>
                      <c:pt idx="1685">
                        <c:v>0</c:v>
                      </c:pt>
                      <c:pt idx="1686">
                        <c:v>0</c:v>
                      </c:pt>
                      <c:pt idx="1687">
                        <c:v>0</c:v>
                      </c:pt>
                      <c:pt idx="1688">
                        <c:v>0</c:v>
                      </c:pt>
                      <c:pt idx="1689">
                        <c:v>0</c:v>
                      </c:pt>
                      <c:pt idx="1690">
                        <c:v>0</c:v>
                      </c:pt>
                      <c:pt idx="1691">
                        <c:v>0</c:v>
                      </c:pt>
                      <c:pt idx="1692">
                        <c:v>0</c:v>
                      </c:pt>
                      <c:pt idx="1693">
                        <c:v>0</c:v>
                      </c:pt>
                      <c:pt idx="1694">
                        <c:v>0</c:v>
                      </c:pt>
                      <c:pt idx="1695">
                        <c:v>0</c:v>
                      </c:pt>
                      <c:pt idx="1696">
                        <c:v>0</c:v>
                      </c:pt>
                      <c:pt idx="1697">
                        <c:v>0</c:v>
                      </c:pt>
                      <c:pt idx="1698">
                        <c:v>0</c:v>
                      </c:pt>
                      <c:pt idx="1699">
                        <c:v>0</c:v>
                      </c:pt>
                      <c:pt idx="1700">
                        <c:v>0</c:v>
                      </c:pt>
                      <c:pt idx="1701">
                        <c:v>0</c:v>
                      </c:pt>
                      <c:pt idx="1702">
                        <c:v>0</c:v>
                      </c:pt>
                      <c:pt idx="1703">
                        <c:v>0</c:v>
                      </c:pt>
                      <c:pt idx="1704">
                        <c:v>0</c:v>
                      </c:pt>
                      <c:pt idx="1705">
                        <c:v>0</c:v>
                      </c:pt>
                      <c:pt idx="1706">
                        <c:v>0</c:v>
                      </c:pt>
                      <c:pt idx="1707">
                        <c:v>0</c:v>
                      </c:pt>
                      <c:pt idx="1708">
                        <c:v>0</c:v>
                      </c:pt>
                      <c:pt idx="1709">
                        <c:v>0</c:v>
                      </c:pt>
                      <c:pt idx="1710">
                        <c:v>0</c:v>
                      </c:pt>
                      <c:pt idx="1711">
                        <c:v>0</c:v>
                      </c:pt>
                      <c:pt idx="1712">
                        <c:v>0</c:v>
                      </c:pt>
                      <c:pt idx="1713">
                        <c:v>0</c:v>
                      </c:pt>
                      <c:pt idx="1714">
                        <c:v>0</c:v>
                      </c:pt>
                      <c:pt idx="1715">
                        <c:v>0</c:v>
                      </c:pt>
                      <c:pt idx="1716">
                        <c:v>0</c:v>
                      </c:pt>
                      <c:pt idx="1717">
                        <c:v>0</c:v>
                      </c:pt>
                      <c:pt idx="1718">
                        <c:v>0</c:v>
                      </c:pt>
                      <c:pt idx="1719">
                        <c:v>0</c:v>
                      </c:pt>
                      <c:pt idx="1720">
                        <c:v>0</c:v>
                      </c:pt>
                      <c:pt idx="1721">
                        <c:v>0</c:v>
                      </c:pt>
                      <c:pt idx="1722">
                        <c:v>0</c:v>
                      </c:pt>
                      <c:pt idx="1723">
                        <c:v>0</c:v>
                      </c:pt>
                      <c:pt idx="1724">
                        <c:v>0</c:v>
                      </c:pt>
                      <c:pt idx="1725">
                        <c:v>0</c:v>
                      </c:pt>
                      <c:pt idx="1726">
                        <c:v>0</c:v>
                      </c:pt>
                      <c:pt idx="1727">
                        <c:v>0</c:v>
                      </c:pt>
                      <c:pt idx="1728">
                        <c:v>0</c:v>
                      </c:pt>
                      <c:pt idx="1729">
                        <c:v>0</c:v>
                      </c:pt>
                      <c:pt idx="1730">
                        <c:v>0</c:v>
                      </c:pt>
                      <c:pt idx="1731">
                        <c:v>0</c:v>
                      </c:pt>
                      <c:pt idx="1732">
                        <c:v>0</c:v>
                      </c:pt>
                      <c:pt idx="1733">
                        <c:v>0</c:v>
                      </c:pt>
                      <c:pt idx="1734">
                        <c:v>0</c:v>
                      </c:pt>
                      <c:pt idx="1735">
                        <c:v>0</c:v>
                      </c:pt>
                      <c:pt idx="1736">
                        <c:v>0</c:v>
                      </c:pt>
                      <c:pt idx="1737">
                        <c:v>0</c:v>
                      </c:pt>
                      <c:pt idx="1738">
                        <c:v>0</c:v>
                      </c:pt>
                      <c:pt idx="1739">
                        <c:v>0</c:v>
                      </c:pt>
                      <c:pt idx="1740">
                        <c:v>0</c:v>
                      </c:pt>
                      <c:pt idx="1741">
                        <c:v>0</c:v>
                      </c:pt>
                      <c:pt idx="1742">
                        <c:v>0</c:v>
                      </c:pt>
                      <c:pt idx="1743">
                        <c:v>0</c:v>
                      </c:pt>
                      <c:pt idx="1744">
                        <c:v>0</c:v>
                      </c:pt>
                      <c:pt idx="1745">
                        <c:v>0</c:v>
                      </c:pt>
                      <c:pt idx="1746">
                        <c:v>0</c:v>
                      </c:pt>
                      <c:pt idx="1747">
                        <c:v>0</c:v>
                      </c:pt>
                      <c:pt idx="1748">
                        <c:v>0</c:v>
                      </c:pt>
                      <c:pt idx="1749">
                        <c:v>0</c:v>
                      </c:pt>
                      <c:pt idx="1750">
                        <c:v>0</c:v>
                      </c:pt>
                      <c:pt idx="1751">
                        <c:v>0</c:v>
                      </c:pt>
                      <c:pt idx="1752">
                        <c:v>0</c:v>
                      </c:pt>
                      <c:pt idx="1753">
                        <c:v>0</c:v>
                      </c:pt>
                      <c:pt idx="1754">
                        <c:v>0</c:v>
                      </c:pt>
                      <c:pt idx="1755">
                        <c:v>0</c:v>
                      </c:pt>
                      <c:pt idx="1756">
                        <c:v>0</c:v>
                      </c:pt>
                      <c:pt idx="1757">
                        <c:v>0</c:v>
                      </c:pt>
                      <c:pt idx="1758">
                        <c:v>0</c:v>
                      </c:pt>
                      <c:pt idx="1759">
                        <c:v>0</c:v>
                      </c:pt>
                      <c:pt idx="1760">
                        <c:v>0</c:v>
                      </c:pt>
                      <c:pt idx="1761">
                        <c:v>0</c:v>
                      </c:pt>
                      <c:pt idx="1762">
                        <c:v>0</c:v>
                      </c:pt>
                      <c:pt idx="1763">
                        <c:v>0</c:v>
                      </c:pt>
                      <c:pt idx="1764">
                        <c:v>0</c:v>
                      </c:pt>
                      <c:pt idx="1765">
                        <c:v>0</c:v>
                      </c:pt>
                      <c:pt idx="1766">
                        <c:v>0</c:v>
                      </c:pt>
                      <c:pt idx="1767">
                        <c:v>0</c:v>
                      </c:pt>
                      <c:pt idx="1768">
                        <c:v>0</c:v>
                      </c:pt>
                      <c:pt idx="1769">
                        <c:v>0</c:v>
                      </c:pt>
                      <c:pt idx="1770">
                        <c:v>0</c:v>
                      </c:pt>
                      <c:pt idx="1771">
                        <c:v>0</c:v>
                      </c:pt>
                      <c:pt idx="1772">
                        <c:v>0</c:v>
                      </c:pt>
                      <c:pt idx="1773">
                        <c:v>0</c:v>
                      </c:pt>
                      <c:pt idx="1774">
                        <c:v>0</c:v>
                      </c:pt>
                      <c:pt idx="1775">
                        <c:v>0</c:v>
                      </c:pt>
                      <c:pt idx="1776">
                        <c:v>0</c:v>
                      </c:pt>
                      <c:pt idx="1777">
                        <c:v>0</c:v>
                      </c:pt>
                      <c:pt idx="1778">
                        <c:v>0</c:v>
                      </c:pt>
                      <c:pt idx="1779">
                        <c:v>0</c:v>
                      </c:pt>
                      <c:pt idx="1780">
                        <c:v>0</c:v>
                      </c:pt>
                      <c:pt idx="1781">
                        <c:v>0</c:v>
                      </c:pt>
                      <c:pt idx="1782">
                        <c:v>0</c:v>
                      </c:pt>
                      <c:pt idx="1783">
                        <c:v>0</c:v>
                      </c:pt>
                      <c:pt idx="1784">
                        <c:v>0</c:v>
                      </c:pt>
                      <c:pt idx="1785">
                        <c:v>0</c:v>
                      </c:pt>
                      <c:pt idx="1786">
                        <c:v>0</c:v>
                      </c:pt>
                      <c:pt idx="1787">
                        <c:v>0</c:v>
                      </c:pt>
                      <c:pt idx="1788">
                        <c:v>0</c:v>
                      </c:pt>
                      <c:pt idx="1789">
                        <c:v>0</c:v>
                      </c:pt>
                      <c:pt idx="1790">
                        <c:v>0</c:v>
                      </c:pt>
                      <c:pt idx="1791">
                        <c:v>0</c:v>
                      </c:pt>
                      <c:pt idx="1792">
                        <c:v>0</c:v>
                      </c:pt>
                      <c:pt idx="1793">
                        <c:v>0</c:v>
                      </c:pt>
                      <c:pt idx="1794">
                        <c:v>0</c:v>
                      </c:pt>
                      <c:pt idx="1795">
                        <c:v>0</c:v>
                      </c:pt>
                      <c:pt idx="1796">
                        <c:v>0</c:v>
                      </c:pt>
                      <c:pt idx="1797">
                        <c:v>0</c:v>
                      </c:pt>
                      <c:pt idx="1798">
                        <c:v>0</c:v>
                      </c:pt>
                      <c:pt idx="1799">
                        <c:v>0</c:v>
                      </c:pt>
                      <c:pt idx="1800">
                        <c:v>0</c:v>
                      </c:pt>
                      <c:pt idx="1801">
                        <c:v>0</c:v>
                      </c:pt>
                      <c:pt idx="1802">
                        <c:v>0</c:v>
                      </c:pt>
                      <c:pt idx="1803">
                        <c:v>0</c:v>
                      </c:pt>
                      <c:pt idx="1804">
                        <c:v>0</c:v>
                      </c:pt>
                      <c:pt idx="1805">
                        <c:v>0</c:v>
                      </c:pt>
                      <c:pt idx="1806">
                        <c:v>0</c:v>
                      </c:pt>
                      <c:pt idx="1807">
                        <c:v>0</c:v>
                      </c:pt>
                      <c:pt idx="1808">
                        <c:v>0</c:v>
                      </c:pt>
                      <c:pt idx="1809">
                        <c:v>0</c:v>
                      </c:pt>
                      <c:pt idx="1810">
                        <c:v>0</c:v>
                      </c:pt>
                      <c:pt idx="1811">
                        <c:v>0</c:v>
                      </c:pt>
                      <c:pt idx="1812">
                        <c:v>0</c:v>
                      </c:pt>
                      <c:pt idx="1813">
                        <c:v>0</c:v>
                      </c:pt>
                      <c:pt idx="1814">
                        <c:v>0</c:v>
                      </c:pt>
                      <c:pt idx="1815">
                        <c:v>0</c:v>
                      </c:pt>
                      <c:pt idx="1816">
                        <c:v>0</c:v>
                      </c:pt>
                      <c:pt idx="1817">
                        <c:v>0</c:v>
                      </c:pt>
                      <c:pt idx="1818">
                        <c:v>0</c:v>
                      </c:pt>
                      <c:pt idx="1819">
                        <c:v>0</c:v>
                      </c:pt>
                      <c:pt idx="1820">
                        <c:v>0</c:v>
                      </c:pt>
                      <c:pt idx="1821">
                        <c:v>0</c:v>
                      </c:pt>
                      <c:pt idx="1822">
                        <c:v>0</c:v>
                      </c:pt>
                      <c:pt idx="1823">
                        <c:v>0</c:v>
                      </c:pt>
                      <c:pt idx="1824">
                        <c:v>0</c:v>
                      </c:pt>
                      <c:pt idx="1825">
                        <c:v>0</c:v>
                      </c:pt>
                      <c:pt idx="1826">
                        <c:v>0</c:v>
                      </c:pt>
                      <c:pt idx="1827">
                        <c:v>0</c:v>
                      </c:pt>
                      <c:pt idx="1828">
                        <c:v>0</c:v>
                      </c:pt>
                      <c:pt idx="1829">
                        <c:v>0</c:v>
                      </c:pt>
                      <c:pt idx="1830">
                        <c:v>0</c:v>
                      </c:pt>
                      <c:pt idx="1831">
                        <c:v>0</c:v>
                      </c:pt>
                      <c:pt idx="1832">
                        <c:v>0</c:v>
                      </c:pt>
                      <c:pt idx="1833">
                        <c:v>0</c:v>
                      </c:pt>
                      <c:pt idx="1834">
                        <c:v>0</c:v>
                      </c:pt>
                      <c:pt idx="1835">
                        <c:v>0</c:v>
                      </c:pt>
                      <c:pt idx="1836">
                        <c:v>0</c:v>
                      </c:pt>
                      <c:pt idx="1837">
                        <c:v>0</c:v>
                      </c:pt>
                      <c:pt idx="1838">
                        <c:v>0</c:v>
                      </c:pt>
                      <c:pt idx="1839">
                        <c:v>0</c:v>
                      </c:pt>
                      <c:pt idx="1840">
                        <c:v>0</c:v>
                      </c:pt>
                      <c:pt idx="1841">
                        <c:v>0</c:v>
                      </c:pt>
                      <c:pt idx="1842">
                        <c:v>0</c:v>
                      </c:pt>
                      <c:pt idx="1843">
                        <c:v>0</c:v>
                      </c:pt>
                      <c:pt idx="1844">
                        <c:v>0</c:v>
                      </c:pt>
                      <c:pt idx="1845">
                        <c:v>0</c:v>
                      </c:pt>
                      <c:pt idx="1846">
                        <c:v>0</c:v>
                      </c:pt>
                      <c:pt idx="1847">
                        <c:v>0</c:v>
                      </c:pt>
                      <c:pt idx="1848">
                        <c:v>0</c:v>
                      </c:pt>
                      <c:pt idx="1849">
                        <c:v>0</c:v>
                      </c:pt>
                      <c:pt idx="1850">
                        <c:v>0</c:v>
                      </c:pt>
                      <c:pt idx="1851">
                        <c:v>0</c:v>
                      </c:pt>
                      <c:pt idx="1852">
                        <c:v>0</c:v>
                      </c:pt>
                      <c:pt idx="1853">
                        <c:v>0</c:v>
                      </c:pt>
                      <c:pt idx="1854">
                        <c:v>0</c:v>
                      </c:pt>
                      <c:pt idx="1855">
                        <c:v>0</c:v>
                      </c:pt>
                      <c:pt idx="1856">
                        <c:v>0</c:v>
                      </c:pt>
                      <c:pt idx="1857">
                        <c:v>0</c:v>
                      </c:pt>
                      <c:pt idx="1858">
                        <c:v>0</c:v>
                      </c:pt>
                      <c:pt idx="1859">
                        <c:v>0</c:v>
                      </c:pt>
                      <c:pt idx="1860">
                        <c:v>0</c:v>
                      </c:pt>
                      <c:pt idx="1861">
                        <c:v>0</c:v>
                      </c:pt>
                      <c:pt idx="1862">
                        <c:v>0</c:v>
                      </c:pt>
                      <c:pt idx="1863">
                        <c:v>0</c:v>
                      </c:pt>
                      <c:pt idx="1864">
                        <c:v>0</c:v>
                      </c:pt>
                      <c:pt idx="1865">
                        <c:v>0</c:v>
                      </c:pt>
                      <c:pt idx="1866">
                        <c:v>0</c:v>
                      </c:pt>
                      <c:pt idx="1867">
                        <c:v>0</c:v>
                      </c:pt>
                      <c:pt idx="1868">
                        <c:v>0</c:v>
                      </c:pt>
                      <c:pt idx="1869">
                        <c:v>0</c:v>
                      </c:pt>
                      <c:pt idx="1870">
                        <c:v>0</c:v>
                      </c:pt>
                      <c:pt idx="1871">
                        <c:v>0</c:v>
                      </c:pt>
                      <c:pt idx="1872">
                        <c:v>0</c:v>
                      </c:pt>
                      <c:pt idx="1873">
                        <c:v>0</c:v>
                      </c:pt>
                      <c:pt idx="1874">
                        <c:v>0</c:v>
                      </c:pt>
                      <c:pt idx="1875">
                        <c:v>0</c:v>
                      </c:pt>
                      <c:pt idx="1876">
                        <c:v>0</c:v>
                      </c:pt>
                      <c:pt idx="1877">
                        <c:v>0</c:v>
                      </c:pt>
                      <c:pt idx="1878">
                        <c:v>0</c:v>
                      </c:pt>
                      <c:pt idx="1879">
                        <c:v>0</c:v>
                      </c:pt>
                      <c:pt idx="1880">
                        <c:v>0</c:v>
                      </c:pt>
                      <c:pt idx="1881">
                        <c:v>0</c:v>
                      </c:pt>
                      <c:pt idx="1882">
                        <c:v>0</c:v>
                      </c:pt>
                      <c:pt idx="1883">
                        <c:v>0</c:v>
                      </c:pt>
                      <c:pt idx="1884">
                        <c:v>0</c:v>
                      </c:pt>
                      <c:pt idx="1885">
                        <c:v>0</c:v>
                      </c:pt>
                      <c:pt idx="1886">
                        <c:v>0</c:v>
                      </c:pt>
                      <c:pt idx="1887">
                        <c:v>0</c:v>
                      </c:pt>
                      <c:pt idx="1888">
                        <c:v>0</c:v>
                      </c:pt>
                      <c:pt idx="1889">
                        <c:v>0</c:v>
                      </c:pt>
                      <c:pt idx="1890">
                        <c:v>0</c:v>
                      </c:pt>
                      <c:pt idx="1891">
                        <c:v>0</c:v>
                      </c:pt>
                      <c:pt idx="1892">
                        <c:v>0</c:v>
                      </c:pt>
                      <c:pt idx="1893">
                        <c:v>0</c:v>
                      </c:pt>
                      <c:pt idx="1894">
                        <c:v>0</c:v>
                      </c:pt>
                      <c:pt idx="1895">
                        <c:v>0</c:v>
                      </c:pt>
                      <c:pt idx="1896">
                        <c:v>0</c:v>
                      </c:pt>
                      <c:pt idx="1897">
                        <c:v>0</c:v>
                      </c:pt>
                      <c:pt idx="1898">
                        <c:v>0</c:v>
                      </c:pt>
                      <c:pt idx="1899">
                        <c:v>0</c:v>
                      </c:pt>
                      <c:pt idx="1900">
                        <c:v>0</c:v>
                      </c:pt>
                      <c:pt idx="1901">
                        <c:v>0</c:v>
                      </c:pt>
                      <c:pt idx="1902">
                        <c:v>0</c:v>
                      </c:pt>
                      <c:pt idx="1903">
                        <c:v>0</c:v>
                      </c:pt>
                      <c:pt idx="1904">
                        <c:v>0</c:v>
                      </c:pt>
                      <c:pt idx="1905">
                        <c:v>0</c:v>
                      </c:pt>
                      <c:pt idx="1906">
                        <c:v>0</c:v>
                      </c:pt>
                      <c:pt idx="1907">
                        <c:v>0</c:v>
                      </c:pt>
                      <c:pt idx="1908">
                        <c:v>0</c:v>
                      </c:pt>
                      <c:pt idx="1909">
                        <c:v>0</c:v>
                      </c:pt>
                      <c:pt idx="1910">
                        <c:v>0</c:v>
                      </c:pt>
                      <c:pt idx="1911">
                        <c:v>0</c:v>
                      </c:pt>
                      <c:pt idx="1912">
                        <c:v>0</c:v>
                      </c:pt>
                      <c:pt idx="1913">
                        <c:v>0</c:v>
                      </c:pt>
                      <c:pt idx="1914">
                        <c:v>0</c:v>
                      </c:pt>
                      <c:pt idx="1915">
                        <c:v>0</c:v>
                      </c:pt>
                      <c:pt idx="1916">
                        <c:v>0</c:v>
                      </c:pt>
                      <c:pt idx="1917">
                        <c:v>0</c:v>
                      </c:pt>
                      <c:pt idx="1918">
                        <c:v>0</c:v>
                      </c:pt>
                      <c:pt idx="1919">
                        <c:v>0</c:v>
                      </c:pt>
                      <c:pt idx="1920">
                        <c:v>0</c:v>
                      </c:pt>
                      <c:pt idx="1921">
                        <c:v>0</c:v>
                      </c:pt>
                      <c:pt idx="1922">
                        <c:v>0</c:v>
                      </c:pt>
                      <c:pt idx="1923">
                        <c:v>0</c:v>
                      </c:pt>
                      <c:pt idx="1924">
                        <c:v>0</c:v>
                      </c:pt>
                      <c:pt idx="1925">
                        <c:v>0</c:v>
                      </c:pt>
                      <c:pt idx="1926">
                        <c:v>0</c:v>
                      </c:pt>
                      <c:pt idx="1927">
                        <c:v>0</c:v>
                      </c:pt>
                      <c:pt idx="1928">
                        <c:v>0</c:v>
                      </c:pt>
                      <c:pt idx="1929">
                        <c:v>0</c:v>
                      </c:pt>
                      <c:pt idx="1930">
                        <c:v>0</c:v>
                      </c:pt>
                      <c:pt idx="1931">
                        <c:v>0</c:v>
                      </c:pt>
                      <c:pt idx="1932">
                        <c:v>0</c:v>
                      </c:pt>
                      <c:pt idx="1933">
                        <c:v>0</c:v>
                      </c:pt>
                      <c:pt idx="1934">
                        <c:v>0</c:v>
                      </c:pt>
                      <c:pt idx="1935">
                        <c:v>0</c:v>
                      </c:pt>
                      <c:pt idx="1936">
                        <c:v>0</c:v>
                      </c:pt>
                      <c:pt idx="1937">
                        <c:v>0</c:v>
                      </c:pt>
                      <c:pt idx="1938">
                        <c:v>0</c:v>
                      </c:pt>
                      <c:pt idx="1939">
                        <c:v>0</c:v>
                      </c:pt>
                      <c:pt idx="1940">
                        <c:v>0</c:v>
                      </c:pt>
                      <c:pt idx="1941">
                        <c:v>0</c:v>
                      </c:pt>
                      <c:pt idx="1942">
                        <c:v>0</c:v>
                      </c:pt>
                      <c:pt idx="1943">
                        <c:v>0</c:v>
                      </c:pt>
                      <c:pt idx="1944">
                        <c:v>0</c:v>
                      </c:pt>
                      <c:pt idx="1945">
                        <c:v>0</c:v>
                      </c:pt>
                      <c:pt idx="1946">
                        <c:v>0</c:v>
                      </c:pt>
                      <c:pt idx="1947">
                        <c:v>0</c:v>
                      </c:pt>
                      <c:pt idx="1948">
                        <c:v>0</c:v>
                      </c:pt>
                      <c:pt idx="1949">
                        <c:v>0</c:v>
                      </c:pt>
                      <c:pt idx="1950">
                        <c:v>0</c:v>
                      </c:pt>
                      <c:pt idx="1951">
                        <c:v>0</c:v>
                      </c:pt>
                      <c:pt idx="1952">
                        <c:v>0</c:v>
                      </c:pt>
                      <c:pt idx="1953">
                        <c:v>0</c:v>
                      </c:pt>
                      <c:pt idx="1954">
                        <c:v>0</c:v>
                      </c:pt>
                      <c:pt idx="1955">
                        <c:v>0</c:v>
                      </c:pt>
                      <c:pt idx="1956">
                        <c:v>0</c:v>
                      </c:pt>
                      <c:pt idx="1957">
                        <c:v>0</c:v>
                      </c:pt>
                      <c:pt idx="1958">
                        <c:v>0</c:v>
                      </c:pt>
                      <c:pt idx="1959">
                        <c:v>0</c:v>
                      </c:pt>
                      <c:pt idx="1960">
                        <c:v>0</c:v>
                      </c:pt>
                      <c:pt idx="1961">
                        <c:v>0</c:v>
                      </c:pt>
                      <c:pt idx="1962">
                        <c:v>0</c:v>
                      </c:pt>
                      <c:pt idx="1963">
                        <c:v>0</c:v>
                      </c:pt>
                      <c:pt idx="1964">
                        <c:v>0</c:v>
                      </c:pt>
                      <c:pt idx="1965">
                        <c:v>0</c:v>
                      </c:pt>
                      <c:pt idx="1966">
                        <c:v>0</c:v>
                      </c:pt>
                      <c:pt idx="1967">
                        <c:v>0</c:v>
                      </c:pt>
                      <c:pt idx="1968">
                        <c:v>0</c:v>
                      </c:pt>
                      <c:pt idx="1969">
                        <c:v>0</c:v>
                      </c:pt>
                      <c:pt idx="1970">
                        <c:v>0</c:v>
                      </c:pt>
                      <c:pt idx="1971">
                        <c:v>0</c:v>
                      </c:pt>
                      <c:pt idx="1972">
                        <c:v>0</c:v>
                      </c:pt>
                      <c:pt idx="1973">
                        <c:v>0</c:v>
                      </c:pt>
                      <c:pt idx="1974">
                        <c:v>0</c:v>
                      </c:pt>
                      <c:pt idx="1975">
                        <c:v>0</c:v>
                      </c:pt>
                      <c:pt idx="1976">
                        <c:v>0</c:v>
                      </c:pt>
                      <c:pt idx="1977">
                        <c:v>0</c:v>
                      </c:pt>
                      <c:pt idx="1978">
                        <c:v>0</c:v>
                      </c:pt>
                      <c:pt idx="1979">
                        <c:v>0</c:v>
                      </c:pt>
                      <c:pt idx="1980">
                        <c:v>0</c:v>
                      </c:pt>
                      <c:pt idx="1981">
                        <c:v>0</c:v>
                      </c:pt>
                      <c:pt idx="1982">
                        <c:v>0</c:v>
                      </c:pt>
                      <c:pt idx="1983">
                        <c:v>0</c:v>
                      </c:pt>
                      <c:pt idx="1984">
                        <c:v>0</c:v>
                      </c:pt>
                      <c:pt idx="1985">
                        <c:v>0</c:v>
                      </c:pt>
                      <c:pt idx="1986">
                        <c:v>0</c:v>
                      </c:pt>
                      <c:pt idx="1987">
                        <c:v>0</c:v>
                      </c:pt>
                      <c:pt idx="1988">
                        <c:v>0</c:v>
                      </c:pt>
                      <c:pt idx="1989">
                        <c:v>0</c:v>
                      </c:pt>
                      <c:pt idx="1990">
                        <c:v>0</c:v>
                      </c:pt>
                      <c:pt idx="1991">
                        <c:v>0</c:v>
                      </c:pt>
                      <c:pt idx="1992">
                        <c:v>0</c:v>
                      </c:pt>
                      <c:pt idx="1993">
                        <c:v>0</c:v>
                      </c:pt>
                      <c:pt idx="1994">
                        <c:v>0</c:v>
                      </c:pt>
                      <c:pt idx="1995">
                        <c:v>0</c:v>
                      </c:pt>
                      <c:pt idx="1996">
                        <c:v>0</c:v>
                      </c:pt>
                      <c:pt idx="1997">
                        <c:v>0</c:v>
                      </c:pt>
                      <c:pt idx="1998">
                        <c:v>0</c:v>
                      </c:pt>
                      <c:pt idx="1999">
                        <c:v>0</c:v>
                      </c:pt>
                      <c:pt idx="2000">
                        <c:v>0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04-9AC8-4B6B-87C6-C4FA26981234}"/>
                  </c:ext>
                </c:extLst>
              </c15:ser>
            </c15:filteredBarSeries>
          </c:ext>
        </c:extLst>
      </c:barChart>
      <c:catAx>
        <c:axId val="1908174816"/>
        <c:scaling>
          <c:orientation val="minMax"/>
        </c:scaling>
        <c:delete val="1"/>
        <c:axPos val="b"/>
        <c:numFmt formatCode="#,##0_ ;\-#,##0\ " sourceLinked="0"/>
        <c:majorTickMark val="none"/>
        <c:minorTickMark val="none"/>
        <c:tickLblPos val="nextTo"/>
        <c:crossAx val="1908168096"/>
        <c:crosses val="autoZero"/>
        <c:auto val="1"/>
        <c:lblAlgn val="ctr"/>
        <c:lblOffset val="100"/>
        <c:noMultiLvlLbl val="0"/>
      </c:catAx>
      <c:valAx>
        <c:axId val="1908168096"/>
        <c:scaling>
          <c:orientation val="minMax"/>
        </c:scaling>
        <c:delete val="1"/>
        <c:axPos val="l"/>
        <c:numFmt formatCode="#,##0.000000000_ ;\-#,##0.000000000\ " sourceLinked="1"/>
        <c:majorTickMark val="out"/>
        <c:minorTickMark val="none"/>
        <c:tickLblPos val="nextTo"/>
        <c:crossAx val="1908174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 b="1"/>
              <a:t>Nível de significância máximo para a rejeição</a:t>
            </a:r>
            <a:r>
              <a:rPr lang="pt-BR" sz="1050" b="1" baseline="0"/>
              <a:t> da hipótese nula do modelo</a:t>
            </a:r>
            <a:endParaRPr lang="pt-BR" sz="105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Região de aceitação da hipótese nula</c:v>
          </c:tx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val>
            <c:numRef>
              <c:f>'REGRESSÃO LINEAR MÚLTIPLA'!$AQ$658:$AQ$5658</c:f>
              <c:numCache>
                <c:formatCode>#,##0.00000000000000_ ;\-#,##0.00000000000000\ </c:formatCode>
                <c:ptCount val="5001"/>
                <c:pt idx="0">
                  <c:v>1.585278575078064E-10</c:v>
                </c:pt>
                <c:pt idx="1">
                  <c:v>1.630556134557537E-9</c:v>
                </c:pt>
                <c:pt idx="2">
                  <c:v>5.5877571458751163E-9</c:v>
                </c:pt>
                <c:pt idx="3">
                  <c:v>1.2763945900218232E-8</c:v>
                </c:pt>
                <c:pt idx="4">
                  <c:v>2.3730668985422199E-8</c:v>
                </c:pt>
                <c:pt idx="5">
                  <c:v>3.8967976956350014E-8</c:v>
                </c:pt>
                <c:pt idx="6">
                  <c:v>5.8893811383242678E-8</c:v>
                </c:pt>
                <c:pt idx="7">
                  <c:v>8.387996863756797E-8</c:v>
                </c:pt>
                <c:pt idx="8">
                  <c:v>1.1426199519881663E-7</c:v>
                </c:pt>
                <c:pt idx="9">
                  <c:v>1.5034585931772426E-7</c:v>
                </c:pt>
                <c:pt idx="10">
                  <c:v>1.9241271576042607E-7</c:v>
                </c:pt>
                <c:pt idx="11">
                  <c:v>2.4072245796702418E-7</c:v>
                </c:pt>
                <c:pt idx="12">
                  <c:v>2.9551645874814625E-7</c:v>
                </c:pt>
                <c:pt idx="13">
                  <c:v>3.5701973677415566E-7</c:v>
                </c:pt>
                <c:pt idx="14">
                  <c:v>4.2544271328104344E-7</c:v>
                </c:pt>
                <c:pt idx="15">
                  <c:v>5.0098265691467248E-7</c:v>
                </c:pt>
                <c:pt idx="16">
                  <c:v>5.8382489276365135E-7</c:v>
                </c:pt>
                <c:pt idx="17">
                  <c:v>6.741438290935875E-7</c:v>
                </c:pt>
                <c:pt idx="18">
                  <c:v>7.721038354224774E-7</c:v>
                </c:pt>
                <c:pt idx="19">
                  <c:v>8.7786000446676837E-7</c:v>
                </c:pt>
                <c:pt idx="20">
                  <c:v>9.9155881783108413E-7</c:v>
                </c:pt>
                <c:pt idx="21">
                  <c:v>1.1133387318729149E-6</c:v>
                </c:pt>
                <c:pt idx="22">
                  <c:v>1.243330696953926E-6</c:v>
                </c:pt>
                <c:pt idx="23">
                  <c:v>1.3816586221793159E-6</c:v>
                </c:pt>
                <c:pt idx="24">
                  <c:v>1.5284397912873615E-6</c:v>
                </c:pt>
                <c:pt idx="25">
                  <c:v>1.6837852383488894E-6</c:v>
                </c:pt>
                <c:pt idx="26">
                  <c:v>1.8478000890498336E-6</c:v>
                </c:pt>
                <c:pt idx="27">
                  <c:v>2.0205838698883483E-6</c:v>
                </c:pt>
                <c:pt idx="28">
                  <c:v>2.2022307928359908E-6</c:v>
                </c:pt>
                <c:pt idx="29">
                  <c:v>2.3928300147968429E-6</c:v>
                </c:pt>
                <c:pt idx="30">
                  <c:v>2.59246587819284E-6</c:v>
                </c:pt>
                <c:pt idx="31">
                  <c:v>2.8012181310099749E-6</c:v>
                </c:pt>
                <c:pt idx="32">
                  <c:v>3.0191621334108021E-6</c:v>
                </c:pt>
                <c:pt idx="33">
                  <c:v>3.2463690468054196E-6</c:v>
                </c:pt>
                <c:pt idx="34">
                  <c:v>3.4829060123753308E-6</c:v>
                </c:pt>
                <c:pt idx="35">
                  <c:v>3.728836316385653E-6</c:v>
                </c:pt>
                <c:pt idx="36">
                  <c:v>3.9842195449502071E-6</c:v>
                </c:pt>
                <c:pt idx="37">
                  <c:v>4.2491117298038006E-6</c:v>
                </c:pt>
                <c:pt idx="38">
                  <c:v>4.5235654847486373E-6</c:v>
                </c:pt>
                <c:pt idx="39">
                  <c:v>4.8076301336630323E-6</c:v>
                </c:pt>
                <c:pt idx="40">
                  <c:v>5.1013518329590113E-6</c:v>
                </c:pt>
                <c:pt idx="41">
                  <c:v>5.4047736848250594E-6</c:v>
                </c:pt>
                <c:pt idx="42">
                  <c:v>5.7179358463610441E-6</c:v>
                </c:pt>
                <c:pt idx="43">
                  <c:v>6.0408756319407786E-6</c:v>
                </c:pt>
                <c:pt idx="44">
                  <c:v>6.3736276108006251E-6</c:v>
                </c:pt>
                <c:pt idx="45">
                  <c:v>6.7162236988549395E-6</c:v>
                </c:pt>
                <c:pt idx="46">
                  <c:v>7.0686932479580022E-6</c:v>
                </c:pt>
                <c:pt idx="47">
                  <c:v>7.4310631286156337E-6</c:v>
                </c:pt>
                <c:pt idx="48">
                  <c:v>7.8033578105873858E-6</c:v>
                </c:pt>
                <c:pt idx="49">
                  <c:v>8.1855994391588638E-6</c:v>
                </c:pt>
                <c:pt idx="50">
                  <c:v>8.5778079075282676E-6</c:v>
                </c:pt>
                <c:pt idx="51">
                  <c:v>8.9800009275275983E-6</c:v>
                </c:pt>
                <c:pt idx="52">
                  <c:v>9.3921940953478611E-6</c:v>
                </c:pt>
                <c:pt idx="53">
                  <c:v>9.8144009565981349E-6</c:v>
                </c:pt>
                <c:pt idx="54">
                  <c:v>1.0246633067145794E-5</c:v>
                </c:pt>
                <c:pt idx="55">
                  <c:v>1.0688900051736283E-5</c:v>
                </c:pt>
                <c:pt idx="56">
                  <c:v>1.1141209662168805E-5</c:v>
                </c:pt>
                <c:pt idx="57">
                  <c:v>1.1603567829476802E-5</c:v>
                </c:pt>
                <c:pt idx="58">
                  <c:v>1.2075978718439906E-5</c:v>
                </c:pt>
                <c:pt idx="59">
                  <c:v>1.2558444776655797E-5</c:v>
                </c:pt>
                <c:pt idx="60">
                  <c:v>1.3050966784611262E-5</c:v>
                </c:pt>
                <c:pt idx="61">
                  <c:v>1.3553543900535203E-5</c:v>
                </c:pt>
                <c:pt idx="62">
                  <c:v>1.4066173707916185E-5</c:v>
                </c:pt>
                <c:pt idx="63">
                  <c:v>1.4588852257468865E-5</c:v>
                </c:pt>
                <c:pt idx="64">
                  <c:v>1.5121574110543712E-5</c:v>
                </c:pt>
                <c:pt idx="65">
                  <c:v>1.5664332378650947E-5</c:v>
                </c:pt>
                <c:pt idx="66">
                  <c:v>1.6217118764427774E-5</c:v>
                </c:pt>
                <c:pt idx="67">
                  <c:v>1.6779923598719826E-5</c:v>
                </c:pt>
                <c:pt idx="68">
                  <c:v>1.735273587732955E-5</c:v>
                </c:pt>
                <c:pt idx="69">
                  <c:v>1.7935543298652767E-5</c:v>
                </c:pt>
                <c:pt idx="70">
                  <c:v>1.8528332295431049E-5</c:v>
                </c:pt>
                <c:pt idx="71">
                  <c:v>1.913108807138908E-5</c:v>
                </c:pt>
                <c:pt idx="72">
                  <c:v>1.9743794631321698E-5</c:v>
                </c:pt>
                <c:pt idx="73">
                  <c:v>2.0366434814622636E-5</c:v>
                </c:pt>
                <c:pt idx="74">
                  <c:v>2.0998990324705424E-5</c:v>
                </c:pt>
                <c:pt idx="75">
                  <c:v>2.1641441759756574E-5</c:v>
                </c:pt>
                <c:pt idx="76">
                  <c:v>2.2293768640935241E-5</c:v>
                </c:pt>
                <c:pt idx="77">
                  <c:v>2.2955949441016976E-5</c:v>
                </c:pt>
                <c:pt idx="78">
                  <c:v>2.3627961611261128E-5</c:v>
                </c:pt>
                <c:pt idx="79">
                  <c:v>2.4309781609055392E-5</c:v>
                </c:pt>
                <c:pt idx="80">
                  <c:v>2.5001384922118675E-5</c:v>
                </c:pt>
                <c:pt idx="81">
                  <c:v>2.5702746095701556E-5</c:v>
                </c:pt>
                <c:pt idx="82">
                  <c:v>2.6413838755234842E-5</c:v>
                </c:pt>
                <c:pt idx="83">
                  <c:v>2.7134635631087534E-5</c:v>
                </c:pt>
                <c:pt idx="84">
                  <c:v>2.7865108582103559E-5</c:v>
                </c:pt>
                <c:pt idx="85">
                  <c:v>2.8605228617695211E-5</c:v>
                </c:pt>
                <c:pt idx="86">
                  <c:v>2.9354965919936582E-5</c:v>
                </c:pt>
                <c:pt idx="87">
                  <c:v>3.0114289865434962E-5</c:v>
                </c:pt>
                <c:pt idx="88">
                  <c:v>3.0883169045647918E-5</c:v>
                </c:pt>
                <c:pt idx="89">
                  <c:v>3.1661571288310597E-5</c:v>
                </c:pt>
                <c:pt idx="90">
                  <c:v>3.2449463676753609E-5</c:v>
                </c:pt>
                <c:pt idx="91">
                  <c:v>3.3246812568776818E-5</c:v>
                </c:pt>
                <c:pt idx="92">
                  <c:v>3.4053583617188465E-5</c:v>
                </c:pt>
                <c:pt idx="93">
                  <c:v>3.4869741786791586E-5</c:v>
                </c:pt>
                <c:pt idx="94">
                  <c:v>3.5695251373701886E-5</c:v>
                </c:pt>
                <c:pt idx="95">
                  <c:v>3.6530076021890068E-5</c:v>
                </c:pt>
                <c:pt idx="96">
                  <c:v>3.737417874161153E-5</c:v>
                </c:pt>
                <c:pt idx="97">
                  <c:v>3.8227521925171537E-5</c:v>
                </c:pt>
                <c:pt idx="98">
                  <c:v>3.9090067364244696E-5</c:v>
                </c:pt>
                <c:pt idx="99">
                  <c:v>3.9961776265640125E-5</c:v>
                </c:pt>
                <c:pt idx="100">
                  <c:v>4.0842609266844576E-5</c:v>
                </c:pt>
                <c:pt idx="101">
                  <c:v>4.1732526451676577E-5</c:v>
                </c:pt>
                <c:pt idx="102">
                  <c:v>4.2631487365607512E-5</c:v>
                </c:pt>
                <c:pt idx="103">
                  <c:v>4.3539451029639409E-5</c:v>
                </c:pt>
                <c:pt idx="104">
                  <c:v>4.4456375955403971E-5</c:v>
                </c:pt>
                <c:pt idx="105">
                  <c:v>4.5382220159373432E-5</c:v>
                </c:pt>
                <c:pt idx="106">
                  <c:v>4.6316941175628124E-5</c:v>
                </c:pt>
                <c:pt idx="107">
                  <c:v>4.7260496070511415E-5</c:v>
                </c:pt>
                <c:pt idx="108">
                  <c:v>4.8212841455175237E-5</c:v>
                </c:pt>
                <c:pt idx="109">
                  <c:v>4.9173933498569689E-5</c:v>
                </c:pt>
                <c:pt idx="110">
                  <c:v>5.0143727940099581E-5</c:v>
                </c:pt>
                <c:pt idx="111">
                  <c:v>5.1122180102169956E-5</c:v>
                </c:pt>
                <c:pt idx="112">
                  <c:v>5.2109244902287521E-5</c:v>
                </c:pt>
                <c:pt idx="113">
                  <c:v>5.3104876864162875E-5</c:v>
                </c:pt>
                <c:pt idx="114">
                  <c:v>5.4109030130811142E-5</c:v>
                </c:pt>
                <c:pt idx="115">
                  <c:v>5.5121658474543977E-5</c:v>
                </c:pt>
                <c:pt idx="116">
                  <c:v>5.6142715308737934E-5</c:v>
                </c:pt>
                <c:pt idx="117">
                  <c:v>5.7172153699047712E-5</c:v>
                </c:pt>
                <c:pt idx="118">
                  <c:v>5.8209926373065102E-5</c:v>
                </c:pt>
                <c:pt idx="119">
                  <c:v>5.9255985732420413E-5</c:v>
                </c:pt>
                <c:pt idx="120">
                  <c:v>6.0310283860998126E-5</c:v>
                </c:pt>
                <c:pt idx="121">
                  <c:v>6.1372772537371389E-5</c:v>
                </c:pt>
                <c:pt idx="122">
                  <c:v>6.2443403242462558E-5</c:v>
                </c:pt>
                <c:pt idx="123">
                  <c:v>6.3522127170645426E-5</c:v>
                </c:pt>
                <c:pt idx="124">
                  <c:v>6.4608895238515984E-5</c:v>
                </c:pt>
                <c:pt idx="125">
                  <c:v>6.5703658095328521E-5</c:v>
                </c:pt>
                <c:pt idx="126">
                  <c:v>6.6806366129990025E-5</c:v>
                </c:pt>
                <c:pt idx="127">
                  <c:v>6.7916969482162415E-5</c:v>
                </c:pt>
                <c:pt idx="128">
                  <c:v>6.9035418050145125E-5</c:v>
                </c:pt>
                <c:pt idx="129">
                  <c:v>7.016166149886871E-5</c:v>
                </c:pt>
                <c:pt idx="130">
                  <c:v>7.1295649269664807E-5</c:v>
                </c:pt>
                <c:pt idx="131">
                  <c:v>7.2437330587371562E-5</c:v>
                </c:pt>
                <c:pt idx="132">
                  <c:v>7.3586654469104396E-5</c:v>
                </c:pt>
                <c:pt idx="133">
                  <c:v>7.4743569732138582E-5</c:v>
                </c:pt>
                <c:pt idx="134">
                  <c:v>7.5908025001347745E-5</c:v>
                </c:pt>
                <c:pt idx="135">
                  <c:v>7.7079968717086444E-5</c:v>
                </c:pt>
                <c:pt idx="136">
                  <c:v>7.8259349143516843E-5</c:v>
                </c:pt>
                <c:pt idx="137">
                  <c:v>7.9446114374048804E-5</c:v>
                </c:pt>
                <c:pt idx="138">
                  <c:v>8.064021234055474E-5</c:v>
                </c:pt>
                <c:pt idx="139">
                  <c:v>8.1841590819919929E-5</c:v>
                </c:pt>
                <c:pt idx="140">
                  <c:v>8.3050197440037721E-5</c:v>
                </c:pt>
                <c:pt idx="141">
                  <c:v>8.4265979687581094E-5</c:v>
                </c:pt>
                <c:pt idx="142">
                  <c:v>8.5488884915330132E-5</c:v>
                </c:pt>
                <c:pt idx="143">
                  <c:v>8.6718860347057003E-5</c:v>
                </c:pt>
                <c:pt idx="144">
                  <c:v>8.795585308485343E-5</c:v>
                </c:pt>
                <c:pt idx="145">
                  <c:v>8.9199810116902256E-5</c:v>
                </c:pt>
                <c:pt idx="146">
                  <c:v>9.045067832036402E-5</c:v>
                </c:pt>
                <c:pt idx="147">
                  <c:v>9.1708404471479987E-5</c:v>
                </c:pt>
                <c:pt idx="148">
                  <c:v>9.2972935248014643E-5</c:v>
                </c:pt>
                <c:pt idx="149">
                  <c:v>9.4244217237582362E-5</c:v>
                </c:pt>
                <c:pt idx="150">
                  <c:v>9.5522196942754434E-5</c:v>
                </c:pt>
                <c:pt idx="151">
                  <c:v>9.6806820785499959E-5</c:v>
                </c:pt>
                <c:pt idx="152">
                  <c:v>9.8098035115179449E-5</c:v>
                </c:pt>
                <c:pt idx="153">
                  <c:v>9.9395786211875503E-5</c:v>
                </c:pt>
                <c:pt idx="154">
                  <c:v>1.0070002029283209E-4</c:v>
                </c:pt>
                <c:pt idx="155">
                  <c:v>1.020106835175616E-4</c:v>
                </c:pt>
                <c:pt idx="156">
                  <c:v>1.0332772199250773E-4</c:v>
                </c:pt>
                <c:pt idx="157">
                  <c:v>1.0465108177748483E-4</c:v>
                </c:pt>
                <c:pt idx="158">
                  <c:v>1.0598070888878652E-4</c:v>
                </c:pt>
                <c:pt idx="159">
                  <c:v>1.07316549305847E-4</c:v>
                </c:pt>
                <c:pt idx="160">
                  <c:v>1.0865854897501581E-4</c:v>
                </c:pt>
                <c:pt idx="161">
                  <c:v>1.1000665381444286E-4</c:v>
                </c:pt>
                <c:pt idx="162">
                  <c:v>1.1136080971907436E-4</c:v>
                </c:pt>
                <c:pt idx="163">
                  <c:v>1.1272096256509379E-4</c:v>
                </c:pt>
                <c:pt idx="164">
                  <c:v>1.1408705821391862E-4</c:v>
                </c:pt>
                <c:pt idx="165">
                  <c:v>1.1545904251752948E-4</c:v>
                </c:pt>
                <c:pt idx="166">
                  <c:v>1.1683686132157867E-4</c:v>
                </c:pt>
                <c:pt idx="167">
                  <c:v>1.1822046047127444E-4</c:v>
                </c:pt>
                <c:pt idx="168">
                  <c:v>1.1960978581337933E-4</c:v>
                </c:pt>
                <c:pt idx="169">
                  <c:v>1.2100478320242747E-4</c:v>
                </c:pt>
                <c:pt idx="170">
                  <c:v>1.224053985036111E-4</c:v>
                </c:pt>
                <c:pt idx="171">
                  <c:v>1.2381157759666639E-4</c:v>
                </c:pt>
                <c:pt idx="172">
                  <c:v>1.2522326638009229E-4</c:v>
                </c:pt>
                <c:pt idx="173">
                  <c:v>1.2664041077503629E-4</c:v>
                </c:pt>
                <c:pt idx="174">
                  <c:v>1.2806295672884715E-4</c:v>
                </c:pt>
                <c:pt idx="175">
                  <c:v>1.2949085021818352E-4</c:v>
                </c:pt>
                <c:pt idx="176">
                  <c:v>1.3092403725412094E-4</c:v>
                </c:pt>
                <c:pt idx="177">
                  <c:v>1.3236246388381723E-4</c:v>
                </c:pt>
                <c:pt idx="178">
                  <c:v>1.3380607619550844E-4</c:v>
                </c:pt>
                <c:pt idx="179">
                  <c:v>1.3525482032095137E-4</c:v>
                </c:pt>
                <c:pt idx="180">
                  <c:v>1.3670864243942038E-4</c:v>
                </c:pt>
                <c:pt idx="181">
                  <c:v>1.3816748878014984E-4</c:v>
                </c:pt>
                <c:pt idx="182">
                  <c:v>1.3963130562677506E-4</c:v>
                </c:pt>
                <c:pt idx="183">
                  <c:v>1.4110003931921966E-4</c:v>
                </c:pt>
                <c:pt idx="184">
                  <c:v>1.4257363625758135E-4</c:v>
                </c:pt>
                <c:pt idx="185">
                  <c:v>1.4405204290512952E-4</c:v>
                </c:pt>
                <c:pt idx="186">
                  <c:v>1.4553520579085877E-4</c:v>
                </c:pt>
                <c:pt idx="187">
                  <c:v>1.4702307151281957E-4</c:v>
                </c:pt>
                <c:pt idx="188">
                  <c:v>1.4851558674122689E-4</c:v>
                </c:pt>
                <c:pt idx="189">
                  <c:v>1.5001269822001451E-4</c:v>
                </c:pt>
                <c:pt idx="190">
                  <c:v>1.5151435277171998E-4</c:v>
                </c:pt>
                <c:pt idx="191">
                  <c:v>1.5302049729792877E-4</c:v>
                </c:pt>
                <c:pt idx="192">
                  <c:v>1.5453107878404815E-4</c:v>
                </c:pt>
                <c:pt idx="193">
                  <c:v>1.5604604429986235E-4</c:v>
                </c:pt>
                <c:pt idx="194">
                  <c:v>1.5756534100408448E-4</c:v>
                </c:pt>
                <c:pt idx="195">
                  <c:v>1.590889161453557E-4</c:v>
                </c:pt>
                <c:pt idx="196">
                  <c:v>1.6061671706579794E-4</c:v>
                </c:pt>
                <c:pt idx="197">
                  <c:v>1.6214869120234621E-4</c:v>
                </c:pt>
                <c:pt idx="198">
                  <c:v>1.6368478609030124E-4</c:v>
                </c:pt>
                <c:pt idx="199">
                  <c:v>1.6522494936466181E-4</c:v>
                </c:pt>
                <c:pt idx="200">
                  <c:v>1.6676912876323335E-4</c:v>
                </c:pt>
                <c:pt idx="201">
                  <c:v>1.6831727212851533E-4</c:v>
                </c:pt>
                <c:pt idx="202">
                  <c:v>1.6986932740969962E-4</c:v>
                </c:pt>
                <c:pt idx="203">
                  <c:v>1.7142524266455794E-4</c:v>
                </c:pt>
                <c:pt idx="204">
                  <c:v>1.7298496606321656E-4</c:v>
                </c:pt>
                <c:pt idx="205">
                  <c:v>1.7454844588815632E-4</c:v>
                </c:pt>
                <c:pt idx="206">
                  <c:v>1.761156305369882E-4</c:v>
                </c:pt>
                <c:pt idx="207">
                  <c:v>1.7768646852533987E-4</c:v>
                </c:pt>
                <c:pt idx="208">
                  <c:v>1.7926090848785492E-4</c:v>
                </c:pt>
                <c:pt idx="209">
                  <c:v>1.8083889917952511E-4</c:v>
                </c:pt>
                <c:pt idx="210">
                  <c:v>1.8242038947968719E-4</c:v>
                </c:pt>
                <c:pt idx="211">
                  <c:v>1.8400532839157879E-4</c:v>
                </c:pt>
                <c:pt idx="212">
                  <c:v>1.8559366504544705E-4</c:v>
                </c:pt>
                <c:pt idx="213">
                  <c:v>1.8718534869999193E-4</c:v>
                </c:pt>
                <c:pt idx="214">
                  <c:v>1.8878032874414252E-4</c:v>
                </c:pt>
                <c:pt idx="215">
                  <c:v>1.9037855469872245E-4</c:v>
                </c:pt>
                <c:pt idx="216">
                  <c:v>1.9197997621767104E-4</c:v>
                </c:pt>
                <c:pt idx="217">
                  <c:v>1.9358454309092998E-4</c:v>
                </c:pt>
                <c:pt idx="218">
                  <c:v>1.9519220524444325E-4</c:v>
                </c:pt>
                <c:pt idx="219">
                  <c:v>1.9680291274271067E-4</c:v>
                </c:pt>
                <c:pt idx="220">
                  <c:v>1.984166157903422E-4</c:v>
                </c:pt>
                <c:pt idx="221">
                  <c:v>2.0003326473316818E-4</c:v>
                </c:pt>
                <c:pt idx="222">
                  <c:v>2.0165281005923852E-4</c:v>
                </c:pt>
                <c:pt idx="223">
                  <c:v>2.0327520240215335E-4</c:v>
                </c:pt>
                <c:pt idx="224">
                  <c:v>2.0490039253995285E-4</c:v>
                </c:pt>
                <c:pt idx="225">
                  <c:v>2.0652833139789273E-4</c:v>
                </c:pt>
                <c:pt idx="226">
                  <c:v>2.0815897005022066E-4</c:v>
                </c:pt>
                <c:pt idx="227">
                  <c:v>2.0979225972039828E-4</c:v>
                </c:pt>
                <c:pt idx="228">
                  <c:v>2.114281517826555E-4</c:v>
                </c:pt>
                <c:pt idx="229">
                  <c:v>2.1306659776398895E-4</c:v>
                </c:pt>
                <c:pt idx="230">
                  <c:v>2.1470754934438396E-4</c:v>
                </c:pt>
                <c:pt idx="231">
                  <c:v>2.1635095835836893E-4</c:v>
                </c:pt>
                <c:pt idx="232">
                  <c:v>2.1799677679679164E-4</c:v>
                </c:pt>
                <c:pt idx="233">
                  <c:v>2.1964495680681928E-4</c:v>
                </c:pt>
                <c:pt idx="234">
                  <c:v>2.2129545069438095E-4</c:v>
                </c:pt>
                <c:pt idx="235">
                  <c:v>2.2294821092372352E-4</c:v>
                </c:pt>
                <c:pt idx="236">
                  <c:v>2.2460319012018726E-4</c:v>
                </c:pt>
                <c:pt idx="237">
                  <c:v>2.2626034106953963E-4</c:v>
                </c:pt>
                <c:pt idx="238">
                  <c:v>2.2791961672019578E-4</c:v>
                </c:pt>
                <c:pt idx="239">
                  <c:v>2.2958097018410673E-4</c:v>
                </c:pt>
                <c:pt idx="240">
                  <c:v>2.3124435473698135E-4</c:v>
                </c:pt>
                <c:pt idx="241">
                  <c:v>2.3290972381984076E-4</c:v>
                </c:pt>
                <c:pt idx="242">
                  <c:v>2.3457703103968441E-4</c:v>
                </c:pt>
                <c:pt idx="243">
                  <c:v>2.3624623017082236E-4</c:v>
                </c:pt>
                <c:pt idx="244">
                  <c:v>2.3791727515498629E-4</c:v>
                </c:pt>
                <c:pt idx="245">
                  <c:v>2.3959012010266179E-4</c:v>
                </c:pt>
                <c:pt idx="246">
                  <c:v>2.4126471929442062E-4</c:v>
                </c:pt>
                <c:pt idx="247">
                  <c:v>2.4294102718003252E-4</c:v>
                </c:pt>
                <c:pt idx="248">
                  <c:v>2.4461899838157386E-4</c:v>
                </c:pt>
                <c:pt idx="249">
                  <c:v>2.4629858769198432E-4</c:v>
                </c:pt>
                <c:pt idx="250">
                  <c:v>2.4797975007739836E-4</c:v>
                </c:pt>
                <c:pt idx="251">
                  <c:v>2.4966244067725629E-4</c:v>
                </c:pt>
                <c:pt idx="252">
                  <c:v>2.5134661480441522E-4</c:v>
                </c:pt>
                <c:pt idx="253">
                  <c:v>2.5303222794714753E-4</c:v>
                </c:pt>
                <c:pt idx="254">
                  <c:v>2.5471923576869671E-4</c:v>
                </c:pt>
                <c:pt idx="255">
                  <c:v>2.5640759410838765E-4</c:v>
                </c:pt>
                <c:pt idx="256">
                  <c:v>2.580972589820707E-4</c:v>
                </c:pt>
                <c:pt idx="257">
                  <c:v>2.5978818658267677E-4</c:v>
                </c:pt>
                <c:pt idx="258">
                  <c:v>2.614803332814386E-4</c:v>
                </c:pt>
                <c:pt idx="259">
                  <c:v>2.6317365562722461E-4</c:v>
                </c:pt>
                <c:pt idx="260">
                  <c:v>2.6486811034842628E-4</c:v>
                </c:pt>
                <c:pt idx="261">
                  <c:v>2.6656365435240303E-4</c:v>
                </c:pt>
                <c:pt idx="262">
                  <c:v>2.6826024472659249E-4</c:v>
                </c:pt>
                <c:pt idx="263">
                  <c:v>2.6995783873906554E-4</c:v>
                </c:pt>
                <c:pt idx="264">
                  <c:v>2.7165639383830431E-4</c:v>
                </c:pt>
                <c:pt idx="265">
                  <c:v>2.733558676547565E-4</c:v>
                </c:pt>
                <c:pt idx="266">
                  <c:v>2.7505621799994717E-4</c:v>
                </c:pt>
                <c:pt idx="267">
                  <c:v>2.767574028681441E-4</c:v>
                </c:pt>
                <c:pt idx="268">
                  <c:v>2.7845938043635776E-4</c:v>
                </c:pt>
                <c:pt idx="269">
                  <c:v>2.8016210906378625E-4</c:v>
                </c:pt>
                <c:pt idx="270">
                  <c:v>2.8186554729403568E-4</c:v>
                </c:pt>
                <c:pt idx="271">
                  <c:v>2.8356965385367694E-4</c:v>
                </c:pt>
                <c:pt idx="272">
                  <c:v>2.85274387653911E-4</c:v>
                </c:pt>
                <c:pt idx="273">
                  <c:v>2.869797077900138E-4</c:v>
                </c:pt>
                <c:pt idx="274">
                  <c:v>2.8868557354211344E-4</c:v>
                </c:pt>
                <c:pt idx="275">
                  <c:v>2.9039194437552318E-4</c:v>
                </c:pt>
                <c:pt idx="276">
                  <c:v>2.9209877994040845E-4</c:v>
                </c:pt>
                <c:pt idx="277">
                  <c:v>2.9380604007345212E-4</c:v>
                </c:pt>
                <c:pt idx="278">
                  <c:v>2.9551368479596718E-4</c:v>
                </c:pt>
                <c:pt idx="279">
                  <c:v>2.9722167431645019E-4</c:v>
                </c:pt>
                <c:pt idx="280">
                  <c:v>2.9892996902913804E-4</c:v>
                </c:pt>
                <c:pt idx="281">
                  <c:v>3.0063852951511816E-4</c:v>
                </c:pt>
                <c:pt idx="282">
                  <c:v>3.0234731654177338E-4</c:v>
                </c:pt>
                <c:pt idx="283">
                  <c:v>3.040562910638922E-4</c:v>
                </c:pt>
                <c:pt idx="284">
                  <c:v>3.0576541422355774E-4</c:v>
                </c:pt>
                <c:pt idx="285">
                  <c:v>3.0747464734925956E-4</c:v>
                </c:pt>
                <c:pt idx="286">
                  <c:v>3.0918395195767001E-4</c:v>
                </c:pt>
                <c:pt idx="287">
                  <c:v>3.1089328975320019E-4</c:v>
                </c:pt>
                <c:pt idx="288">
                  <c:v>3.1260262262711169E-4</c:v>
                </c:pt>
                <c:pt idx="289">
                  <c:v>3.1431191265929304E-4</c:v>
                </c:pt>
                <c:pt idx="290">
                  <c:v>3.1602112211714939E-4</c:v>
                </c:pt>
                <c:pt idx="291">
                  <c:v>3.1773021345637975E-4</c:v>
                </c:pt>
                <c:pt idx="292">
                  <c:v>3.1943914932031081E-4</c:v>
                </c:pt>
                <c:pt idx="293">
                  <c:v>3.2114789254134024E-4</c:v>
                </c:pt>
                <c:pt idx="294">
                  <c:v>3.2285640613882727E-4</c:v>
                </c:pt>
                <c:pt idx="295">
                  <c:v>3.2456465332164619E-4</c:v>
                </c:pt>
                <c:pt idx="296">
                  <c:v>3.2627259748618798E-4</c:v>
                </c:pt>
                <c:pt idx="297">
                  <c:v>3.2798020221758151E-4</c:v>
                </c:pt>
                <c:pt idx="298">
                  <c:v>3.2968743128913847E-4</c:v>
                </c:pt>
                <c:pt idx="299">
                  <c:v>3.3139424866268641E-4</c:v>
                </c:pt>
                <c:pt idx="300">
                  <c:v>3.3310061848834671E-4</c:v>
                </c:pt>
                <c:pt idx="301">
                  <c:v>3.3480650510442356E-4</c:v>
                </c:pt>
                <c:pt idx="302">
                  <c:v>3.3651187303784802E-4</c:v>
                </c:pt>
                <c:pt idx="303">
                  <c:v>3.38216687003845E-4</c:v>
                </c:pt>
                <c:pt idx="304">
                  <c:v>3.399209119053781E-4</c:v>
                </c:pt>
                <c:pt idx="305">
                  <c:v>3.416245128343709E-4</c:v>
                </c:pt>
                <c:pt idx="306">
                  <c:v>3.4332745507026363E-4</c:v>
                </c:pt>
                <c:pt idx="307">
                  <c:v>3.4502970408101241E-4</c:v>
                </c:pt>
                <c:pt idx="308">
                  <c:v>3.4673122552231206E-4</c:v>
                </c:pt>
                <c:pt idx="309">
                  <c:v>3.4843198523770713E-4</c:v>
                </c:pt>
                <c:pt idx="310">
                  <c:v>3.5013194925870295E-4</c:v>
                </c:pt>
                <c:pt idx="311">
                  <c:v>3.5183108380465455E-4</c:v>
                </c:pt>
                <c:pt idx="312">
                  <c:v>3.5352935528198959E-4</c:v>
                </c:pt>
                <c:pt idx="313">
                  <c:v>3.5522673028498541E-4</c:v>
                </c:pt>
                <c:pt idx="314">
                  <c:v>3.5692317559543607E-4</c:v>
                </c:pt>
                <c:pt idx="315">
                  <c:v>3.5861865818165306E-4</c:v>
                </c:pt>
                <c:pt idx="316">
                  <c:v>3.6031314519979762E-4</c:v>
                </c:pt>
                <c:pt idx="317">
                  <c:v>3.6200660399232643E-4</c:v>
                </c:pt>
                <c:pt idx="318">
                  <c:v>3.6369900208865769E-4</c:v>
                </c:pt>
                <c:pt idx="319">
                  <c:v>3.6539030720461607E-4</c:v>
                </c:pt>
                <c:pt idx="320">
                  <c:v>3.6708048724276576E-4</c:v>
                </c:pt>
                <c:pt idx="321">
                  <c:v>3.687695102916333E-4</c:v>
                </c:pt>
                <c:pt idx="322">
                  <c:v>3.7045734462559654E-4</c:v>
                </c:pt>
                <c:pt idx="323">
                  <c:v>3.7214395870510675E-4</c:v>
                </c:pt>
                <c:pt idx="324">
                  <c:v>3.7382932117591139E-4</c:v>
                </c:pt>
                <c:pt idx="325">
                  <c:v>3.7551340086949825E-4</c:v>
                </c:pt>
                <c:pt idx="326">
                  <c:v>3.7719616680254031E-4</c:v>
                </c:pt>
                <c:pt idx="327">
                  <c:v>3.7887758817611861E-4</c:v>
                </c:pt>
                <c:pt idx="328">
                  <c:v>3.8055763437649937E-4</c:v>
                </c:pt>
                <c:pt idx="329">
                  <c:v>3.822362749745789E-4</c:v>
                </c:pt>
                <c:pt idx="330">
                  <c:v>3.8391347972477341E-4</c:v>
                </c:pt>
                <c:pt idx="331">
                  <c:v>3.8558921856601813E-4</c:v>
                </c:pt>
                <c:pt idx="332">
                  <c:v>3.8726346162087921E-4</c:v>
                </c:pt>
                <c:pt idx="333">
                  <c:v>3.8893617919533163E-4</c:v>
                </c:pt>
                <c:pt idx="334">
                  <c:v>3.9060734177853718E-4</c:v>
                </c:pt>
                <c:pt idx="335">
                  <c:v>3.9227692004240033E-4</c:v>
                </c:pt>
                <c:pt idx="336">
                  <c:v>3.9394488484190138E-4</c:v>
                </c:pt>
                <c:pt idx="337">
                  <c:v>3.9561120721354204E-4</c:v>
                </c:pt>
                <c:pt idx="338">
                  <c:v>3.9727585837656676E-4</c:v>
                </c:pt>
                <c:pt idx="339">
                  <c:v>3.9893880973207452E-4</c:v>
                </c:pt>
                <c:pt idx="340">
                  <c:v>4.0060003286168655E-4</c:v>
                </c:pt>
                <c:pt idx="341">
                  <c:v>4.0225949952910067E-4</c:v>
                </c:pt>
                <c:pt idx="342">
                  <c:v>4.0391718167831492E-4</c:v>
                </c:pt>
                <c:pt idx="343">
                  <c:v>4.0557305143407163E-4</c:v>
                </c:pt>
                <c:pt idx="344">
                  <c:v>4.0722708110096928E-4</c:v>
                </c:pt>
                <c:pt idx="345">
                  <c:v>4.0887924316379554E-4</c:v>
                </c:pt>
                <c:pt idx="346">
                  <c:v>4.1052951028663909E-4</c:v>
                </c:pt>
                <c:pt idx="347">
                  <c:v>4.121778553126676E-4</c:v>
                </c:pt>
                <c:pt idx="348">
                  <c:v>4.138242512641277E-4</c:v>
                </c:pt>
                <c:pt idx="349">
                  <c:v>4.1546867134145682E-4</c:v>
                </c:pt>
                <c:pt idx="350">
                  <c:v>4.1711108892350524E-4</c:v>
                </c:pt>
                <c:pt idx="351">
                  <c:v>4.1875147756642583E-4</c:v>
                </c:pt>
                <c:pt idx="352">
                  <c:v>4.2038981100434025E-4</c:v>
                </c:pt>
                <c:pt idx="353">
                  <c:v>4.2202606314800661E-4</c:v>
                </c:pt>
                <c:pt idx="354">
                  <c:v>4.236602080847085E-4</c:v>
                </c:pt>
                <c:pt idx="355">
                  <c:v>4.2529222007858802E-4</c:v>
                </c:pt>
                <c:pt idx="356">
                  <c:v>4.2692207356909151E-4</c:v>
                </c:pt>
                <c:pt idx="357">
                  <c:v>4.2854974317152461E-4</c:v>
                </c:pt>
                <c:pt idx="358">
                  <c:v>4.3017520367605311E-4</c:v>
                </c:pt>
                <c:pt idx="359">
                  <c:v>4.3179843004803597E-4</c:v>
                </c:pt>
                <c:pt idx="360">
                  <c:v>4.3341939742647106E-4</c:v>
                </c:pt>
                <c:pt idx="361">
                  <c:v>4.3503808112521636E-4</c:v>
                </c:pt>
                <c:pt idx="362">
                  <c:v>4.3665445663088054E-4</c:v>
                </c:pt>
                <c:pt idx="363">
                  <c:v>4.3826849960326708E-4</c:v>
                </c:pt>
                <c:pt idx="364">
                  <c:v>4.3988018587570732E-4</c:v>
                </c:pt>
                <c:pt idx="365">
                  <c:v>4.4148949145284E-4</c:v>
                </c:pt>
                <c:pt idx="366">
                  <c:v>4.430963925117215E-4</c:v>
                </c:pt>
                <c:pt idx="367">
                  <c:v>4.4470086540093767E-4</c:v>
                </c:pt>
                <c:pt idx="368">
                  <c:v>4.4630288663971562E-4</c:v>
                </c:pt>
                <c:pt idx="369">
                  <c:v>4.4790243291858989E-4</c:v>
                </c:pt>
                <c:pt idx="370">
                  <c:v>4.4949948109740401E-4</c:v>
                </c:pt>
                <c:pt idx="371">
                  <c:v>4.5109400820697587E-4</c:v>
                </c:pt>
                <c:pt idx="372">
                  <c:v>4.52685991445545E-4</c:v>
                </c:pt>
                <c:pt idx="373">
                  <c:v>4.5427540818276935E-4</c:v>
                </c:pt>
                <c:pt idx="374">
                  <c:v>4.5586223595461828E-4</c:v>
                </c:pt>
                <c:pt idx="375">
                  <c:v>4.5744645246581506E-4</c:v>
                </c:pt>
                <c:pt idx="376">
                  <c:v>4.5902803558917071E-4</c:v>
                </c:pt>
                <c:pt idx="377">
                  <c:v>4.6060696336391871E-4</c:v>
                </c:pt>
                <c:pt idx="378">
                  <c:v>4.6218321399593698E-4</c:v>
                </c:pt>
                <c:pt idx="379">
                  <c:v>4.6375676585785897E-4</c:v>
                </c:pt>
                <c:pt idx="380">
                  <c:v>4.6532759748763031E-4</c:v>
                </c:pt>
                <c:pt idx="381">
                  <c:v>4.6689568758850886E-4</c:v>
                </c:pt>
                <c:pt idx="382">
                  <c:v>4.6846101502862059E-4</c:v>
                </c:pt>
                <c:pt idx="383">
                  <c:v>4.7002355884073754E-4</c:v>
                </c:pt>
                <c:pt idx="384">
                  <c:v>4.7158329822094558E-4</c:v>
                </c:pt>
                <c:pt idx="385">
                  <c:v>4.7314021252931049E-4</c:v>
                </c:pt>
                <c:pt idx="386">
                  <c:v>4.7469428128865676E-4</c:v>
                </c:pt>
                <c:pt idx="387">
                  <c:v>4.7624548418390145E-4</c:v>
                </c:pt>
                <c:pt idx="388">
                  <c:v>4.7779380106260927E-4</c:v>
                </c:pt>
                <c:pt idx="389">
                  <c:v>4.7933921193343831E-4</c:v>
                </c:pt>
                <c:pt idx="390">
                  <c:v>4.8088169696614003E-4</c:v>
                </c:pt>
                <c:pt idx="391">
                  <c:v>4.8242123649122615E-4</c:v>
                </c:pt>
                <c:pt idx="392">
                  <c:v>4.8395781099919155E-4</c:v>
                </c:pt>
                <c:pt idx="393">
                  <c:v>4.8549140113984812E-4</c:v>
                </c:pt>
                <c:pt idx="394">
                  <c:v>4.8702198772254679E-4</c:v>
                </c:pt>
                <c:pt idx="395">
                  <c:v>4.8854955171484526E-4</c:v>
                </c:pt>
                <c:pt idx="396">
                  <c:v>4.9007407424284111E-4</c:v>
                </c:pt>
                <c:pt idx="397">
                  <c:v>4.9159553658983945E-4</c:v>
                </c:pt>
                <c:pt idx="398">
                  <c:v>4.9311392019646405E-4</c:v>
                </c:pt>
                <c:pt idx="399">
                  <c:v>4.9462920666010213E-4</c:v>
                </c:pt>
                <c:pt idx="400">
                  <c:v>4.9614137773412725E-4</c:v>
                </c:pt>
                <c:pt idx="401">
                  <c:v>4.9765041532767729E-4</c:v>
                </c:pt>
                <c:pt idx="402">
                  <c:v>4.9915630150443313E-4</c:v>
                </c:pt>
                <c:pt idx="403">
                  <c:v>5.00659018483951E-4</c:v>
                </c:pt>
                <c:pt idx="404">
                  <c:v>5.0215854863844278E-4</c:v>
                </c:pt>
                <c:pt idx="405">
                  <c:v>5.0365487449510749E-4</c:v>
                </c:pt>
                <c:pt idx="406">
                  <c:v>5.0514797873313366E-4</c:v>
                </c:pt>
                <c:pt idx="407">
                  <c:v>5.0663784418514268E-4</c:v>
                </c:pt>
                <c:pt idx="408">
                  <c:v>5.0812445383519034E-4</c:v>
                </c:pt>
                <c:pt idx="409">
                  <c:v>5.0960779081954399E-4</c:v>
                </c:pt>
                <c:pt idx="410">
                  <c:v>5.1108783842512828E-4</c:v>
                </c:pt>
                <c:pt idx="411">
                  <c:v>5.1256458008963612E-4</c:v>
                </c:pt>
                <c:pt idx="412">
                  <c:v>5.1403799940075157E-4</c:v>
                </c:pt>
                <c:pt idx="413">
                  <c:v>5.1550808009559468E-4</c:v>
                </c:pt>
                <c:pt idx="414">
                  <c:v>5.1697480606038848E-4</c:v>
                </c:pt>
                <c:pt idx="415">
                  <c:v>5.1843816133012588E-4</c:v>
                </c:pt>
                <c:pt idx="416">
                  <c:v>5.1989813008712638E-4</c:v>
                </c:pt>
                <c:pt idx="417">
                  <c:v>5.2135469666192424E-4</c:v>
                </c:pt>
                <c:pt idx="418">
                  <c:v>5.2280784553138115E-4</c:v>
                </c:pt>
                <c:pt idx="419">
                  <c:v>5.2425756131935231E-4</c:v>
                </c:pt>
                <c:pt idx="420">
                  <c:v>5.2570382879524313E-4</c:v>
                </c:pt>
                <c:pt idx="421">
                  <c:v>5.2714663287367625E-4</c:v>
                </c:pt>
                <c:pt idx="422">
                  <c:v>5.2858595861449142E-4</c:v>
                </c:pt>
                <c:pt idx="423">
                  <c:v>5.3002179122196846E-4</c:v>
                </c:pt>
                <c:pt idx="424">
                  <c:v>5.3145411604360593E-4</c:v>
                </c:pt>
                <c:pt idx="425">
                  <c:v>5.3288291857100933E-4</c:v>
                </c:pt>
                <c:pt idx="426">
                  <c:v>5.3430818443733763E-4</c:v>
                </c:pt>
                <c:pt idx="427">
                  <c:v>5.3572989941974569E-4</c:v>
                </c:pt>
                <c:pt idx="428">
                  <c:v>5.3714804943538752E-4</c:v>
                </c:pt>
                <c:pt idx="429">
                  <c:v>5.3856262054341464E-4</c:v>
                </c:pt>
                <c:pt idx="430">
                  <c:v>5.3997359894353281E-4</c:v>
                </c:pt>
                <c:pt idx="431">
                  <c:v>5.41380970975891E-4</c:v>
                </c:pt>
                <c:pt idx="432">
                  <c:v>5.4278472311952708E-4</c:v>
                </c:pt>
                <c:pt idx="433">
                  <c:v>5.4418484199292294E-4</c:v>
                </c:pt>
                <c:pt idx="434">
                  <c:v>5.4558131435356039E-4</c:v>
                </c:pt>
                <c:pt idx="435">
                  <c:v>5.4697412709581172E-4</c:v>
                </c:pt>
                <c:pt idx="436">
                  <c:v>5.4836326725260509E-4</c:v>
                </c:pt>
                <c:pt idx="437">
                  <c:v>5.4974872199342606E-4</c:v>
                </c:pt>
                <c:pt idx="438">
                  <c:v>5.5113047862376252E-4</c:v>
                </c:pt>
                <c:pt idx="439">
                  <c:v>5.5250852458610389E-4</c:v>
                </c:pt>
                <c:pt idx="440">
                  <c:v>5.5388284745661043E-4</c:v>
                </c:pt>
                <c:pt idx="441">
                  <c:v>5.5525343494788881E-4</c:v>
                </c:pt>
                <c:pt idx="442">
                  <c:v>5.5662027490599453E-4</c:v>
                </c:pt>
                <c:pt idx="443">
                  <c:v>5.5798335531076493E-4</c:v>
                </c:pt>
                <c:pt idx="444">
                  <c:v>5.5934266427581925E-4</c:v>
                </c:pt>
                <c:pt idx="445">
                  <c:v>5.6069819004633814E-4</c:v>
                </c:pt>
                <c:pt idx="446">
                  <c:v>5.6204992100128415E-4</c:v>
                </c:pt>
                <c:pt idx="447">
                  <c:v>5.6339784564940487E-4</c:v>
                </c:pt>
                <c:pt idx="448">
                  <c:v>5.6474195263234162E-4</c:v>
                </c:pt>
                <c:pt idx="449">
                  <c:v>5.6608223072085462E-4</c:v>
                </c:pt>
                <c:pt idx="450">
                  <c:v>5.6741866881648839E-4</c:v>
                </c:pt>
                <c:pt idx="451">
                  <c:v>5.687512559504615E-4</c:v>
                </c:pt>
                <c:pt idx="452">
                  <c:v>5.7007998128222326E-4</c:v>
                </c:pt>
                <c:pt idx="453">
                  <c:v>5.7140483410023091E-4</c:v>
                </c:pt>
                <c:pt idx="454">
                  <c:v>5.7272580382050631E-4</c:v>
                </c:pt>
                <c:pt idx="455">
                  <c:v>5.7404287998685799E-4</c:v>
                </c:pt>
                <c:pt idx="456">
                  <c:v>5.7535605226977093E-4</c:v>
                </c:pt>
                <c:pt idx="457">
                  <c:v>5.7666531046551839E-4</c:v>
                </c:pt>
                <c:pt idx="458">
                  <c:v>5.7797064449693902E-4</c:v>
                </c:pt>
                <c:pt idx="459">
                  <c:v>5.792720444117716E-4</c:v>
                </c:pt>
                <c:pt idx="460">
                  <c:v>5.8056950038232191E-4</c:v>
                </c:pt>
                <c:pt idx="461">
                  <c:v>5.8186300270535174E-4</c:v>
                </c:pt>
                <c:pt idx="462">
                  <c:v>5.8315254180107967E-4</c:v>
                </c:pt>
                <c:pt idx="463">
                  <c:v>5.8443810821295905E-4</c:v>
                </c:pt>
                <c:pt idx="464">
                  <c:v>5.8571969260690082E-4</c:v>
                </c:pt>
                <c:pt idx="465">
                  <c:v>5.8699728577105148E-4</c:v>
                </c:pt>
                <c:pt idx="466">
                  <c:v>5.8827087861534899E-4</c:v>
                </c:pt>
                <c:pt idx="467">
                  <c:v>5.895404621696354E-4</c:v>
                </c:pt>
                <c:pt idx="468">
                  <c:v>5.9080602758554424E-4</c:v>
                </c:pt>
                <c:pt idx="469">
                  <c:v>5.92067566134169E-4</c:v>
                </c:pt>
                <c:pt idx="470">
                  <c:v>5.9332506920584116E-4</c:v>
                </c:pt>
                <c:pt idx="471">
                  <c:v>5.9457852830957503E-4</c:v>
                </c:pt>
                <c:pt idx="472">
                  <c:v>5.9582793507373388E-4</c:v>
                </c:pt>
                <c:pt idx="473">
                  <c:v>5.9707328124325443E-4</c:v>
                </c:pt>
                <c:pt idx="474">
                  <c:v>5.9831455868153416E-4</c:v>
                </c:pt>
                <c:pt idx="475">
                  <c:v>5.9955175936787786E-4</c:v>
                </c:pt>
                <c:pt idx="476">
                  <c:v>6.0078487539838576E-4</c:v>
                </c:pt>
                <c:pt idx="477">
                  <c:v>6.0201389898462132E-4</c:v>
                </c:pt>
                <c:pt idx="478">
                  <c:v>6.0323882245350013E-4</c:v>
                </c:pt>
                <c:pt idx="479">
                  <c:v>6.0445963824673488E-4</c:v>
                </c:pt>
                <c:pt idx="480">
                  <c:v>6.0567633891961403E-4</c:v>
                </c:pt>
                <c:pt idx="481">
                  <c:v>6.0688891714244519E-4</c:v>
                </c:pt>
                <c:pt idx="482">
                  <c:v>6.0809736569655826E-4</c:v>
                </c:pt>
                <c:pt idx="483">
                  <c:v>6.0930167747819119E-4</c:v>
                </c:pt>
                <c:pt idx="484">
                  <c:v>6.1050184549371611E-4</c:v>
                </c:pt>
                <c:pt idx="485">
                  <c:v>6.1169786286241479E-4</c:v>
                </c:pt>
                <c:pt idx="486">
                  <c:v>6.1288972281392518E-4</c:v>
                </c:pt>
                <c:pt idx="487">
                  <c:v>6.1407741868846344E-4</c:v>
                </c:pt>
                <c:pt idx="488">
                  <c:v>6.1526094393671293E-4</c:v>
                </c:pt>
                <c:pt idx="489">
                  <c:v>6.1644029211826989E-4</c:v>
                </c:pt>
                <c:pt idx="490">
                  <c:v>6.1761545690208752E-4</c:v>
                </c:pt>
                <c:pt idx="491">
                  <c:v>6.1878643206536577E-4</c:v>
                </c:pt>
                <c:pt idx="492">
                  <c:v>6.1995321149332927E-4</c:v>
                </c:pt>
                <c:pt idx="493">
                  <c:v>6.211157891787833E-4</c:v>
                </c:pt>
                <c:pt idx="494">
                  <c:v>6.2227415922122553E-4</c:v>
                </c:pt>
                <c:pt idx="495">
                  <c:v>6.2342831582673508E-4</c:v>
                </c:pt>
                <c:pt idx="496">
                  <c:v>6.2457825330697325E-4</c:v>
                </c:pt>
                <c:pt idx="497">
                  <c:v>6.2572396607951664E-4</c:v>
                </c:pt>
                <c:pt idx="498">
                  <c:v>6.2686544866630278E-4</c:v>
                </c:pt>
                <c:pt idx="499">
                  <c:v>6.2800269569396328E-4</c:v>
                </c:pt>
                <c:pt idx="500">
                  <c:v>6.2913570189282453E-4</c:v>
                </c:pt>
                <c:pt idx="501">
                  <c:v>6.3026446209657472E-4</c:v>
                </c:pt>
                <c:pt idx="502">
                  <c:v>6.3138897124159765E-4</c:v>
                </c:pt>
                <c:pt idx="503">
                  <c:v>6.3250922436741686E-4</c:v>
                </c:pt>
                <c:pt idx="504">
                  <c:v>6.3362521661414206E-4</c:v>
                </c:pt>
                <c:pt idx="505">
                  <c:v>6.3473694322380148E-4</c:v>
                </c:pt>
                <c:pt idx="506">
                  <c:v>6.3584439954000871E-4</c:v>
                </c:pt>
                <c:pt idx="507">
                  <c:v>6.3694758100496518E-4</c:v>
                </c:pt>
                <c:pt idx="508">
                  <c:v>6.3804648316245771E-4</c:v>
                </c:pt>
                <c:pt idx="509">
                  <c:v>6.3914110165441684E-4</c:v>
                </c:pt>
                <c:pt idx="510">
                  <c:v>6.402314322222491E-4</c:v>
                </c:pt>
                <c:pt idx="511">
                  <c:v>6.4131747070517164E-4</c:v>
                </c:pt>
                <c:pt idx="512">
                  <c:v>6.4239921304087844E-4</c:v>
                </c:pt>
                <c:pt idx="513">
                  <c:v>6.4347665526331976E-4</c:v>
                </c:pt>
                <c:pt idx="514">
                  <c:v>6.445497935049227E-4</c:v>
                </c:pt>
                <c:pt idx="515">
                  <c:v>6.4561862399248326E-4</c:v>
                </c:pt>
                <c:pt idx="516">
                  <c:v>6.466831430503861E-4</c:v>
                </c:pt>
                <c:pt idx="517">
                  <c:v>6.4774334709727377E-4</c:v>
                </c:pt>
                <c:pt idx="518">
                  <c:v>6.4879923264693495E-4</c:v>
                </c:pt>
                <c:pt idx="519">
                  <c:v>6.4985079630786036E-4</c:v>
                </c:pt>
                <c:pt idx="520">
                  <c:v>6.5089803478202146E-4</c:v>
                </c:pt>
                <c:pt idx="521">
                  <c:v>6.5194094486453746E-4</c:v>
                </c:pt>
                <c:pt idx="522">
                  <c:v>6.5297952344445243E-4</c:v>
                </c:pt>
                <c:pt idx="523">
                  <c:v>6.5401376750218176E-4</c:v>
                </c:pt>
                <c:pt idx="524">
                  <c:v>6.5504367411017839E-4</c:v>
                </c:pt>
                <c:pt idx="525">
                  <c:v>6.5606924043315473E-4</c:v>
                </c:pt>
                <c:pt idx="526">
                  <c:v>6.5709046372597335E-4</c:v>
                </c:pt>
                <c:pt idx="527">
                  <c:v>6.5810734133431303E-4</c:v>
                </c:pt>
                <c:pt idx="528">
                  <c:v>6.5911987069333655E-4</c:v>
                </c:pt>
                <c:pt idx="529">
                  <c:v>6.6012804932902291E-4</c:v>
                </c:pt>
                <c:pt idx="530">
                  <c:v>6.6113187485483671E-4</c:v>
                </c:pt>
                <c:pt idx="531">
                  <c:v>6.6213134497350445E-4</c:v>
                </c:pt>
                <c:pt idx="532">
                  <c:v>6.6312645747634846E-4</c:v>
                </c:pt>
                <c:pt idx="533">
                  <c:v>6.6411721024128845E-4</c:v>
                </c:pt>
                <c:pt idx="534">
                  <c:v>6.6510360123372969E-4</c:v>
                </c:pt>
                <c:pt idx="535">
                  <c:v>6.6608562850656305E-4</c:v>
                </c:pt>
                <c:pt idx="536">
                  <c:v>6.6706329019761146E-4</c:v>
                </c:pt>
                <c:pt idx="537">
                  <c:v>6.6803658453085113E-4</c:v>
                </c:pt>
                <c:pt idx="538">
                  <c:v>6.6900550981618956E-4</c:v>
                </c:pt>
                <c:pt idx="539">
                  <c:v>6.6997006444713403E-4</c:v>
                </c:pt>
                <c:pt idx="540">
                  <c:v>6.70930246902679E-4</c:v>
                </c:pt>
                <c:pt idx="541">
                  <c:v>6.7188605574441951E-4</c:v>
                </c:pt>
                <c:pt idx="542">
                  <c:v>6.7283748961866063E-4</c:v>
                </c:pt>
                <c:pt idx="543">
                  <c:v>6.737845472536419E-4</c:v>
                </c:pt>
                <c:pt idx="544">
                  <c:v>6.7472722745998137E-4</c:v>
                </c:pt>
                <c:pt idx="545">
                  <c:v>6.7566552913167488E-4</c:v>
                </c:pt>
                <c:pt idx="546">
                  <c:v>6.7659945124209919E-4</c:v>
                </c:pt>
                <c:pt idx="547">
                  <c:v>6.7752899284745371E-4</c:v>
                </c:pt>
                <c:pt idx="548">
                  <c:v>6.7845415308387391E-4</c:v>
                </c:pt>
                <c:pt idx="549">
                  <c:v>6.7937493116743131E-4</c:v>
                </c:pt>
                <c:pt idx="550">
                  <c:v>6.8029132639435552E-4</c:v>
                </c:pt>
                <c:pt idx="551">
                  <c:v>6.8120333814014611E-4</c:v>
                </c:pt>
                <c:pt idx="552">
                  <c:v>6.8211096585801823E-4</c:v>
                </c:pt>
                <c:pt idx="553">
                  <c:v>6.8301420908145616E-4</c:v>
                </c:pt>
                <c:pt idx="554">
                  <c:v>6.8391306741977242E-4</c:v>
                </c:pt>
                <c:pt idx="555">
                  <c:v>6.8480754056132742E-4</c:v>
                </c:pt>
                <c:pt idx="556">
                  <c:v>6.8569762827019876E-4</c:v>
                </c:pt>
                <c:pt idx="557">
                  <c:v>6.8658333038817965E-4</c:v>
                </c:pt>
                <c:pt idx="558">
                  <c:v>6.8746464683222541E-4</c:v>
                </c:pt>
                <c:pt idx="559">
                  <c:v>6.8834157759534165E-4</c:v>
                </c:pt>
                <c:pt idx="560">
                  <c:v>6.8921412274580707E-4</c:v>
                </c:pt>
                <c:pt idx="561">
                  <c:v>6.9008228242606329E-4</c:v>
                </c:pt>
                <c:pt idx="562">
                  <c:v>6.9094605685415811E-4</c:v>
                </c:pt>
                <c:pt idx="563">
                  <c:v>6.9180544632041485E-4</c:v>
                </c:pt>
                <c:pt idx="564">
                  <c:v>6.9266045118954178E-4</c:v>
                </c:pt>
                <c:pt idx="565">
                  <c:v>6.9351107189952188E-4</c:v>
                </c:pt>
                <c:pt idx="566">
                  <c:v>6.9435730895983649E-4</c:v>
                </c:pt>
                <c:pt idx="567">
                  <c:v>6.9519916295313067E-4</c:v>
                </c:pt>
                <c:pt idx="568">
                  <c:v>6.9603663453343678E-4</c:v>
                </c:pt>
                <c:pt idx="569">
                  <c:v>6.9686972442517536E-4</c:v>
                </c:pt>
                <c:pt idx="570">
                  <c:v>6.9769843342548654E-4</c:v>
                </c:pt>
                <c:pt idx="571">
                  <c:v>6.9852276239978917E-4</c:v>
                </c:pt>
                <c:pt idx="572">
                  <c:v>6.9934271228500045E-4</c:v>
                </c:pt>
                <c:pt idx="573">
                  <c:v>7.0015828408698244E-4</c:v>
                </c:pt>
                <c:pt idx="574">
                  <c:v>7.0096947888109717E-4</c:v>
                </c:pt>
                <c:pt idx="575">
                  <c:v>7.0177629781020823E-4</c:v>
                </c:pt>
                <c:pt idx="576">
                  <c:v>7.0257874208734528E-4</c:v>
                </c:pt>
                <c:pt idx="577">
                  <c:v>7.0337681299204036E-4</c:v>
                </c:pt>
                <c:pt idx="578">
                  <c:v>7.0417051187110502E-4</c:v>
                </c:pt>
                <c:pt idx="579">
                  <c:v>7.049598401399626E-4</c:v>
                </c:pt>
                <c:pt idx="580">
                  <c:v>7.0574479927820732E-4</c:v>
                </c:pt>
                <c:pt idx="581">
                  <c:v>7.0652539083393417E-4</c:v>
                </c:pt>
                <c:pt idx="582">
                  <c:v>7.0730161641963107E-4</c:v>
                </c:pt>
                <c:pt idx="583">
                  <c:v>7.0807347771351115E-4</c:v>
                </c:pt>
                <c:pt idx="584">
                  <c:v>7.0884097645862454E-4</c:v>
                </c:pt>
                <c:pt idx="585">
                  <c:v>7.096041144627474E-4</c:v>
                </c:pt>
                <c:pt idx="586">
                  <c:v>7.1036289359771576E-4</c:v>
                </c:pt>
                <c:pt idx="587">
                  <c:v>7.1111731579853732E-4</c:v>
                </c:pt>
                <c:pt idx="588">
                  <c:v>7.1186738306461272E-4</c:v>
                </c:pt>
                <c:pt idx="589">
                  <c:v>7.1261309745718204E-4</c:v>
                </c:pt>
                <c:pt idx="590">
                  <c:v>7.1335446109987988E-4</c:v>
                </c:pt>
                <c:pt idx="591">
                  <c:v>7.1409147618006763E-4</c:v>
                </c:pt>
                <c:pt idx="592">
                  <c:v>7.1482414494494773E-4</c:v>
                </c:pt>
                <c:pt idx="593">
                  <c:v>7.1555246970345099E-4</c:v>
                </c:pt>
                <c:pt idx="594">
                  <c:v>7.1627645282568153E-4</c:v>
                </c:pt>
                <c:pt idx="595">
                  <c:v>7.1699609674269471E-4</c:v>
                </c:pt>
                <c:pt idx="596">
                  <c:v>7.1771140394427668E-4</c:v>
                </c:pt>
                <c:pt idx="597">
                  <c:v>7.1842237698138689E-4</c:v>
                </c:pt>
                <c:pt idx="598">
                  <c:v>7.191290184628274E-4</c:v>
                </c:pt>
                <c:pt idx="599">
                  <c:v>7.1983133105757435E-4</c:v>
                </c:pt>
                <c:pt idx="600">
                  <c:v>7.2052931749266858E-4</c:v>
                </c:pt>
                <c:pt idx="601">
                  <c:v>7.2122298055243839E-4</c:v>
                </c:pt>
                <c:pt idx="602">
                  <c:v>7.2191232308027597E-4</c:v>
                </c:pt>
                <c:pt idx="603">
                  <c:v>7.225973479761949E-4</c:v>
                </c:pt>
                <c:pt idx="604">
                  <c:v>7.2327805819683011E-4</c:v>
                </c:pt>
                <c:pt idx="605">
                  <c:v>7.2395445675654813E-4</c:v>
                </c:pt>
                <c:pt idx="606">
                  <c:v>7.2462654672411642E-4</c:v>
                </c:pt>
                <c:pt idx="607">
                  <c:v>7.2529433122614506E-4</c:v>
                </c:pt>
                <c:pt idx="608">
                  <c:v>7.2595781344275689E-4</c:v>
                </c:pt>
                <c:pt idx="609">
                  <c:v>7.2661699661047408E-4</c:v>
                </c:pt>
                <c:pt idx="610">
                  <c:v>7.2727188402010867E-4</c:v>
                </c:pt>
                <c:pt idx="611">
                  <c:v>7.279224790159855E-4</c:v>
                </c:pt>
                <c:pt idx="612">
                  <c:v>7.2856878499760747E-4</c:v>
                </c:pt>
                <c:pt idx="613">
                  <c:v>7.2921080541732408E-4</c:v>
                </c:pt>
                <c:pt idx="614">
                  <c:v>7.2984854377988739E-4</c:v>
                </c:pt>
                <c:pt idx="615">
                  <c:v>7.3048200364422833E-4</c:v>
                </c:pt>
                <c:pt idx="616">
                  <c:v>7.311111886214583E-4</c:v>
                </c:pt>
                <c:pt idx="617">
                  <c:v>7.3173610237364795E-4</c:v>
                </c:pt>
                <c:pt idx="618">
                  <c:v>7.3235674861538147E-4</c:v>
                </c:pt>
                <c:pt idx="619">
                  <c:v>7.3297313111264639E-4</c:v>
                </c:pt>
                <c:pt idx="620">
                  <c:v>7.335852536820564E-4</c:v>
                </c:pt>
                <c:pt idx="621">
                  <c:v>7.3419312019074034E-4</c:v>
                </c:pt>
                <c:pt idx="622">
                  <c:v>7.3479673455600913E-4</c:v>
                </c:pt>
                <c:pt idx="623">
                  <c:v>7.3539610074579986E-4</c:v>
                </c:pt>
                <c:pt idx="624">
                  <c:v>7.359912227762333E-4</c:v>
                </c:pt>
                <c:pt idx="625">
                  <c:v>7.3658210471372332E-4</c:v>
                </c:pt>
                <c:pt idx="626">
                  <c:v>7.3716875067297849E-4</c:v>
                </c:pt>
                <c:pt idx="627">
                  <c:v>7.3775116481678005E-4</c:v>
                </c:pt>
                <c:pt idx="628">
                  <c:v>7.3832935135675903E-4</c:v>
                </c:pt>
                <c:pt idx="629">
                  <c:v>7.3890331455161995E-4</c:v>
                </c:pt>
                <c:pt idx="630">
                  <c:v>7.3947305870725177E-4</c:v>
                </c:pt>
                <c:pt idx="631">
                  <c:v>7.4003858817806023E-4</c:v>
                </c:pt>
                <c:pt idx="632">
                  <c:v>7.4059990736263792E-4</c:v>
                </c:pt>
                <c:pt idx="633">
                  <c:v>7.4115702070831624E-4</c:v>
                </c:pt>
                <c:pt idx="634">
                  <c:v>7.4170993270650243E-4</c:v>
                </c:pt>
                <c:pt idx="635">
                  <c:v>7.4225864789578822E-4</c:v>
                </c:pt>
                <c:pt idx="636">
                  <c:v>7.4280317085828607E-4</c:v>
                </c:pt>
                <c:pt idx="637">
                  <c:v>7.4334350622307088E-4</c:v>
                </c:pt>
                <c:pt idx="638">
                  <c:v>7.4387965866229422E-4</c:v>
                </c:pt>
                <c:pt idx="639">
                  <c:v>7.4441163289262757E-4</c:v>
                </c:pt>
                <c:pt idx="640">
                  <c:v>7.4493943367515136E-4</c:v>
                </c:pt>
                <c:pt idx="641">
                  <c:v>7.4546306581391164E-4</c:v>
                </c:pt>
                <c:pt idx="642">
                  <c:v>7.4598253415703031E-4</c:v>
                </c:pt>
                <c:pt idx="643">
                  <c:v>7.4649784359426263E-4</c:v>
                </c:pt>
                <c:pt idx="644">
                  <c:v>7.4700899905910667E-4</c:v>
                </c:pt>
                <c:pt idx="645">
                  <c:v>7.4751600552669384E-4</c:v>
                </c:pt>
                <c:pt idx="646">
                  <c:v>7.4801886801423301E-4</c:v>
                </c:pt>
                <c:pt idx="647">
                  <c:v>7.4851759158056641E-4</c:v>
                </c:pt>
                <c:pt idx="648">
                  <c:v>7.4901218132550351E-4</c:v>
                </c:pt>
                <c:pt idx="649">
                  <c:v>7.4950264239004305E-4</c:v>
                </c:pt>
                <c:pt idx="650">
                  <c:v>7.4998897995548486E-4</c:v>
                </c:pt>
                <c:pt idx="651">
                  <c:v>7.5047119924376293E-4</c:v>
                </c:pt>
                <c:pt idx="652">
                  <c:v>7.5094930551655725E-4</c:v>
                </c:pt>
                <c:pt idx="653">
                  <c:v>7.5142330407507174E-4</c:v>
                </c:pt>
                <c:pt idx="654">
                  <c:v>7.5189320026003426E-4</c:v>
                </c:pt>
                <c:pt idx="655">
                  <c:v>7.5235899945125251E-4</c:v>
                </c:pt>
                <c:pt idx="656">
                  <c:v>7.5282070706617077E-4</c:v>
                </c:pt>
                <c:pt idx="657">
                  <c:v>7.5327832856197929E-4</c:v>
                </c:pt>
                <c:pt idx="658">
                  <c:v>7.5373186943328285E-4</c:v>
                </c:pt>
                <c:pt idx="659">
                  <c:v>7.5418133521254482E-4</c:v>
                </c:pt>
                <c:pt idx="660">
                  <c:v>7.5462673146886594E-4</c:v>
                </c:pt>
                <c:pt idx="661">
                  <c:v>7.5506806380953861E-4</c:v>
                </c:pt>
                <c:pt idx="662">
                  <c:v>7.5550533787804852E-4</c:v>
                </c:pt>
                <c:pt idx="663">
                  <c:v>7.5593855935407461E-4</c:v>
                </c:pt>
                <c:pt idx="664">
                  <c:v>7.5636773395471035E-4</c:v>
                </c:pt>
                <c:pt idx="665">
                  <c:v>7.5679286743113305E-4</c:v>
                </c:pt>
                <c:pt idx="666">
                  <c:v>7.5721396557104637E-4</c:v>
                </c:pt>
                <c:pt idx="667">
                  <c:v>7.5763103419823619E-4</c:v>
                </c:pt>
                <c:pt idx="668">
                  <c:v>7.580440791687959E-4</c:v>
                </c:pt>
                <c:pt idx="669">
                  <c:v>7.5845310637667751E-4</c:v>
                </c:pt>
                <c:pt idx="670">
                  <c:v>7.5885812174791845E-4</c:v>
                </c:pt>
                <c:pt idx="671">
                  <c:v>7.5925913124352817E-4</c:v>
                </c:pt>
                <c:pt idx="672">
                  <c:v>7.596561408576008E-4</c:v>
                </c:pt>
                <c:pt idx="673">
                  <c:v>7.6004915661864736E-4</c:v>
                </c:pt>
                <c:pt idx="674">
                  <c:v>7.6043818458759738E-4</c:v>
                </c:pt>
                <c:pt idx="675">
                  <c:v>7.6082323085824299E-4</c:v>
                </c:pt>
                <c:pt idx="676">
                  <c:v>7.6120430155768304E-4</c:v>
                </c:pt>
                <c:pt idx="677">
                  <c:v>7.6158140284365849E-4</c:v>
                </c:pt>
                <c:pt idx="678">
                  <c:v>7.6195454090799419E-4</c:v>
                </c:pt>
                <c:pt idx="679">
                  <c:v>7.6232372197215792E-4</c:v>
                </c:pt>
                <c:pt idx="680">
                  <c:v>7.6268895229136824E-4</c:v>
                </c:pt>
                <c:pt idx="681">
                  <c:v>7.6305023814948747E-4</c:v>
                </c:pt>
                <c:pt idx="682">
                  <c:v>7.6340758586235236E-4</c:v>
                </c:pt>
                <c:pt idx="683">
                  <c:v>7.6376100177666384E-4</c:v>
                </c:pt>
                <c:pt idx="684">
                  <c:v>7.6411049226909888E-4</c:v>
                </c:pt>
                <c:pt idx="685">
                  <c:v>7.6445606374586639E-4</c:v>
                </c:pt>
                <c:pt idx="686">
                  <c:v>7.6479772264359536E-4</c:v>
                </c:pt>
                <c:pt idx="687">
                  <c:v>7.6513547542755855E-4</c:v>
                </c:pt>
                <c:pt idx="688">
                  <c:v>7.6546932859300476E-4</c:v>
                </c:pt>
                <c:pt idx="689">
                  <c:v>7.6579928866360447E-4</c:v>
                </c:pt>
                <c:pt idx="690">
                  <c:v>7.6612536219122784E-4</c:v>
                </c:pt>
                <c:pt idx="691">
                  <c:v>7.6644755575683288E-4</c:v>
                </c:pt>
                <c:pt idx="692">
                  <c:v>7.6676587596913315E-4</c:v>
                </c:pt>
                <c:pt idx="693">
                  <c:v>7.6708032946415372E-4</c:v>
                </c:pt>
                <c:pt idx="694">
                  <c:v>7.6739092290611932E-4</c:v>
                </c:pt>
                <c:pt idx="695">
                  <c:v>7.6769766298590003E-4</c:v>
                </c:pt>
                <c:pt idx="696">
                  <c:v>7.6800055642167742E-4</c:v>
                </c:pt>
                <c:pt idx="697">
                  <c:v>7.6829960995850044E-4</c:v>
                </c:pt>
                <c:pt idx="698">
                  <c:v>7.6859483036728626E-4</c:v>
                </c:pt>
                <c:pt idx="699">
                  <c:v>7.6888622444504229E-4</c:v>
                </c:pt>
                <c:pt idx="700">
                  <c:v>7.6917379901564331E-4</c:v>
                </c:pt>
                <c:pt idx="701">
                  <c:v>7.694575609281662E-4</c:v>
                </c:pt>
                <c:pt idx="702">
                  <c:v>7.6973751705577964E-4</c:v>
                </c:pt>
                <c:pt idx="703">
                  <c:v>7.7001367429874179E-4</c:v>
                </c:pt>
                <c:pt idx="704">
                  <c:v>7.7028603958106956E-4</c:v>
                </c:pt>
                <c:pt idx="705">
                  <c:v>7.7055461985153784E-4</c:v>
                </c:pt>
                <c:pt idx="706">
                  <c:v>7.7081942208334642E-4</c:v>
                </c:pt>
                <c:pt idx="707">
                  <c:v>7.7108045327367591E-4</c:v>
                </c:pt>
                <c:pt idx="708">
                  <c:v>7.7133772044357674E-4</c:v>
                </c:pt>
                <c:pt idx="709">
                  <c:v>7.7159123063774704E-4</c:v>
                </c:pt>
                <c:pt idx="710">
                  <c:v>7.7184099092442171E-4</c:v>
                </c:pt>
                <c:pt idx="711">
                  <c:v>7.7208700839392908E-4</c:v>
                </c:pt>
                <c:pt idx="712">
                  <c:v>7.7232929016080032E-4</c:v>
                </c:pt>
                <c:pt idx="713">
                  <c:v>7.72567843361327E-4</c:v>
                </c:pt>
                <c:pt idx="714">
                  <c:v>7.7280267515400514E-4</c:v>
                </c:pt>
                <c:pt idx="715">
                  <c:v>7.7303379272009032E-4</c:v>
                </c:pt>
                <c:pt idx="716">
                  <c:v>7.7326120326159931E-4</c:v>
                </c:pt>
                <c:pt idx="717">
                  <c:v>7.7348491400419661E-4</c:v>
                </c:pt>
                <c:pt idx="718">
                  <c:v>7.7370493219164338E-4</c:v>
                </c:pt>
                <c:pt idx="719">
                  <c:v>7.7392126509190362E-4</c:v>
                </c:pt>
                <c:pt idx="720">
                  <c:v>7.7413391999248127E-4</c:v>
                </c:pt>
                <c:pt idx="721">
                  <c:v>7.743429042015304E-4</c:v>
                </c:pt>
                <c:pt idx="722">
                  <c:v>7.7454822504696708E-4</c:v>
                </c:pt>
                <c:pt idx="723">
                  <c:v>7.7474988987880078E-4</c:v>
                </c:pt>
                <c:pt idx="724">
                  <c:v>7.7494790606469355E-4</c:v>
                </c:pt>
                <c:pt idx="725">
                  <c:v>7.7514228099384574E-4</c:v>
                </c:pt>
                <c:pt idx="726">
                  <c:v>7.753330220732213E-4</c:v>
                </c:pt>
                <c:pt idx="727">
                  <c:v>7.7552013673054532E-4</c:v>
                </c:pt>
                <c:pt idx="728">
                  <c:v>7.7570363241175055E-4</c:v>
                </c:pt>
                <c:pt idx="729">
                  <c:v>7.7588351658142152E-4</c:v>
                </c:pt>
                <c:pt idx="730">
                  <c:v>7.7605979672290548E-4</c:v>
                </c:pt>
                <c:pt idx="731">
                  <c:v>7.7623248033797942E-4</c:v>
                </c:pt>
                <c:pt idx="732">
                  <c:v>7.7640157494607287E-4</c:v>
                </c:pt>
                <c:pt idx="733">
                  <c:v>7.7656708808504504E-4</c:v>
                </c:pt>
                <c:pt idx="734">
                  <c:v>7.7672902730951954E-4</c:v>
                </c:pt>
                <c:pt idx="735">
                  <c:v>7.7688740019277169E-4</c:v>
                </c:pt>
                <c:pt idx="736">
                  <c:v>7.7704221432417508E-4</c:v>
                </c:pt>
                <c:pt idx="737">
                  <c:v>7.7719347730997868E-4</c:v>
                </c:pt>
                <c:pt idx="738">
                  <c:v>7.77341196774195E-4</c:v>
                </c:pt>
                <c:pt idx="739">
                  <c:v>7.7748538035671277E-4</c:v>
                </c:pt>
                <c:pt idx="740">
                  <c:v>7.7762603571329691E-4</c:v>
                </c:pt>
                <c:pt idx="741">
                  <c:v>7.7776317051680977E-4</c:v>
                </c:pt>
                <c:pt idx="742">
                  <c:v>7.7789679245476862E-4</c:v>
                </c:pt>
                <c:pt idx="743">
                  <c:v>7.7802690923145512E-4</c:v>
                </c:pt>
                <c:pt idx="744">
                  <c:v>7.78153528566361E-4</c:v>
                </c:pt>
                <c:pt idx="745">
                  <c:v>7.7827665819296676E-4</c:v>
                </c:pt>
                <c:pt idx="746">
                  <c:v>7.7839630586173936E-4</c:v>
                </c:pt>
                <c:pt idx="747">
                  <c:v>7.7851247933646839E-4</c:v>
                </c:pt>
                <c:pt idx="748">
                  <c:v>7.7862518639593148E-4</c:v>
                </c:pt>
                <c:pt idx="749">
                  <c:v>7.787344348335612E-4</c:v>
                </c:pt>
                <c:pt idx="750">
                  <c:v>7.7884023245677891E-4</c:v>
                </c:pt>
                <c:pt idx="751">
                  <c:v>7.789425870868838E-4</c:v>
                </c:pt>
                <c:pt idx="752">
                  <c:v>7.7904150655894178E-4</c:v>
                </c:pt>
                <c:pt idx="753">
                  <c:v>7.7913699872200759E-4</c:v>
                </c:pt>
                <c:pt idx="754">
                  <c:v>7.7922907143745945E-4</c:v>
                </c:pt>
                <c:pt idx="755">
                  <c:v>7.7931773258099746E-4</c:v>
                </c:pt>
                <c:pt idx="756">
                  <c:v>7.7940299004042313E-4</c:v>
                </c:pt>
                <c:pt idx="757">
                  <c:v>7.7948485171708271E-4</c:v>
                </c:pt>
                <c:pt idx="758">
                  <c:v>7.7956332552420182E-4</c:v>
                </c:pt>
                <c:pt idx="759">
                  <c:v>7.7963841938699652E-4</c:v>
                </c:pt>
                <c:pt idx="760">
                  <c:v>7.7971014124478266E-4</c:v>
                </c:pt>
                <c:pt idx="761">
                  <c:v>7.7977849904564689E-4</c:v>
                </c:pt>
                <c:pt idx="762">
                  <c:v>7.7984350075299691E-4</c:v>
                </c:pt>
                <c:pt idx="763">
                  <c:v>7.7990515433867813E-4</c:v>
                </c:pt>
                <c:pt idx="764">
                  <c:v>7.7996346778841374E-4</c:v>
                </c:pt>
                <c:pt idx="765">
                  <c:v>7.8001844909703077E-4</c:v>
                </c:pt>
                <c:pt idx="766">
                  <c:v>7.8007010627234585E-4</c:v>
                </c:pt>
                <c:pt idx="767">
                  <c:v>7.8011844733050228E-4</c:v>
                </c:pt>
                <c:pt idx="768">
                  <c:v>7.8016348030118809E-4</c:v>
                </c:pt>
                <c:pt idx="769">
                  <c:v>7.8020521322241798E-4</c:v>
                </c:pt>
                <c:pt idx="770">
                  <c:v>7.8024365414264274E-4</c:v>
                </c:pt>
                <c:pt idx="771">
                  <c:v>7.8027881112141539E-4</c:v>
                </c:pt>
                <c:pt idx="772">
                  <c:v>7.8031069222750382E-4</c:v>
                </c:pt>
                <c:pt idx="773">
                  <c:v>7.803393055386687E-4</c:v>
                </c:pt>
                <c:pt idx="774">
                  <c:v>7.8036465914377295E-4</c:v>
                </c:pt>
                <c:pt idx="775">
                  <c:v>7.8038676113934002E-4</c:v>
                </c:pt>
                <c:pt idx="776">
                  <c:v>7.8040561963232946E-4</c:v>
                </c:pt>
                <c:pt idx="777">
                  <c:v>7.804212427375834E-4</c:v>
                </c:pt>
                <c:pt idx="778">
                  <c:v>7.8043363858038006E-4</c:v>
                </c:pt>
                <c:pt idx="779">
                  <c:v>7.8044281529177084E-4</c:v>
                </c:pt>
                <c:pt idx="780">
                  <c:v>7.8044878101446447E-4</c:v>
                </c:pt>
                <c:pt idx="781">
                  <c:v>7.8045154389716487E-4</c:v>
                </c:pt>
                <c:pt idx="782">
                  <c:v>7.804511120971247E-4</c:v>
                </c:pt>
                <c:pt idx="783">
                  <c:v>7.8044749378014533E-4</c:v>
                </c:pt>
                <c:pt idx="784">
                  <c:v>7.804406971193556E-4</c:v>
                </c:pt>
                <c:pt idx="785">
                  <c:v>7.8043073029521182E-4</c:v>
                </c:pt>
                <c:pt idx="786">
                  <c:v>7.8041760149583084E-4</c:v>
                </c:pt>
                <c:pt idx="787">
                  <c:v>7.8040131891654596E-4</c:v>
                </c:pt>
                <c:pt idx="788">
                  <c:v>7.8038189075935183E-4</c:v>
                </c:pt>
                <c:pt idx="789">
                  <c:v>7.8035932523390361E-4</c:v>
                </c:pt>
                <c:pt idx="790">
                  <c:v>7.8033363055496352E-4</c:v>
                </c:pt>
                <c:pt idx="791">
                  <c:v>7.8030481494639758E-4</c:v>
                </c:pt>
                <c:pt idx="792">
                  <c:v>7.8027288663595762E-4</c:v>
                </c:pt>
                <c:pt idx="793">
                  <c:v>7.8023785385861189E-4</c:v>
                </c:pt>
                <c:pt idx="794">
                  <c:v>7.8019972485576794E-4</c:v>
                </c:pt>
                <c:pt idx="795">
                  <c:v>7.8015850787438445E-4</c:v>
                </c:pt>
                <c:pt idx="796">
                  <c:v>7.8011421116619406E-4</c:v>
                </c:pt>
                <c:pt idx="797">
                  <c:v>7.8006684299014584E-4</c:v>
                </c:pt>
                <c:pt idx="798">
                  <c:v>7.8001641160962976E-4</c:v>
                </c:pt>
                <c:pt idx="799">
                  <c:v>7.7996292529292077E-4</c:v>
                </c:pt>
                <c:pt idx="800">
                  <c:v>7.7990639231417802E-4</c:v>
                </c:pt>
                <c:pt idx="801">
                  <c:v>7.798468209523346E-4</c:v>
                </c:pt>
                <c:pt idx="802">
                  <c:v>7.7978421949065346E-4</c:v>
                </c:pt>
                <c:pt idx="803">
                  <c:v>7.797185962169495E-4</c:v>
                </c:pt>
                <c:pt idx="804">
                  <c:v>7.7964995942436666E-4</c:v>
                </c:pt>
                <c:pt idx="805">
                  <c:v>7.7957831740915751E-4</c:v>
                </c:pt>
                <c:pt idx="806">
                  <c:v>7.7950367847301472E-4</c:v>
                </c:pt>
                <c:pt idx="807">
                  <c:v>7.7942605092018447E-4</c:v>
                </c:pt>
                <c:pt idx="808">
                  <c:v>7.7934544305957587E-4</c:v>
                </c:pt>
                <c:pt idx="809">
                  <c:v>7.7926186320409485E-4</c:v>
                </c:pt>
                <c:pt idx="810">
                  <c:v>7.7917531966942288E-4</c:v>
                </c:pt>
                <c:pt idx="811">
                  <c:v>7.7908582077490518E-4</c:v>
                </c:pt>
                <c:pt idx="812">
                  <c:v>7.7899337484343967E-4</c:v>
                </c:pt>
                <c:pt idx="813">
                  <c:v>7.7889799020047779E-4</c:v>
                </c:pt>
                <c:pt idx="814">
                  <c:v>7.7879967517513471E-4</c:v>
                </c:pt>
                <c:pt idx="815">
                  <c:v>7.7869843809819095E-4</c:v>
                </c:pt>
                <c:pt idx="816">
                  <c:v>7.7859428730420177E-4</c:v>
                </c:pt>
                <c:pt idx="817">
                  <c:v>7.7848723113016494E-4</c:v>
                </c:pt>
                <c:pt idx="818">
                  <c:v>7.7837727791441047E-4</c:v>
                </c:pt>
                <c:pt idx="819">
                  <c:v>7.78264435998266E-4</c:v>
                </c:pt>
                <c:pt idx="820">
                  <c:v>7.7814871372561267E-4</c:v>
                </c:pt>
                <c:pt idx="821">
                  <c:v>7.7803011944133083E-4</c:v>
                </c:pt>
                <c:pt idx="822">
                  <c:v>7.7790866149218818E-4</c:v>
                </c:pt>
                <c:pt idx="823">
                  <c:v>7.7778434822717291E-4</c:v>
                </c:pt>
                <c:pt idx="824">
                  <c:v>7.7765718799682748E-4</c:v>
                </c:pt>
                <c:pt idx="825">
                  <c:v>7.7752718915247154E-4</c:v>
                </c:pt>
                <c:pt idx="826">
                  <c:v>7.7739436004686802E-4</c:v>
                </c:pt>
                <c:pt idx="827">
                  <c:v>7.7725870903444516E-4</c:v>
                </c:pt>
                <c:pt idx="828">
                  <c:v>7.7712024446974226E-4</c:v>
                </c:pt>
                <c:pt idx="829">
                  <c:v>7.7697897470896393E-4</c:v>
                </c:pt>
                <c:pt idx="830">
                  <c:v>7.7683490810875888E-4</c:v>
                </c:pt>
                <c:pt idx="831">
                  <c:v>7.7668805302599786E-4</c:v>
                </c:pt>
                <c:pt idx="832">
                  <c:v>7.7653841781777366E-4</c:v>
                </c:pt>
                <c:pt idx="833">
                  <c:v>7.7638601084384362E-4</c:v>
                </c:pt>
                <c:pt idx="834">
                  <c:v>7.7623084046007929E-4</c:v>
                </c:pt>
                <c:pt idx="835">
                  <c:v>7.7607291502612696E-4</c:v>
                </c:pt>
                <c:pt idx="836">
                  <c:v>7.7591224289919047E-4</c:v>
                </c:pt>
                <c:pt idx="837">
                  <c:v>7.7574883243824999E-4</c:v>
                </c:pt>
                <c:pt idx="838">
                  <c:v>7.7558269199995422E-4</c:v>
                </c:pt>
                <c:pt idx="839">
                  <c:v>7.7541382994239516E-4</c:v>
                </c:pt>
                <c:pt idx="840">
                  <c:v>7.752422546206672E-4</c:v>
                </c:pt>
                <c:pt idx="841">
                  <c:v>7.7506797439286235E-4</c:v>
                </c:pt>
                <c:pt idx="842">
                  <c:v>7.748909976121876E-4</c:v>
                </c:pt>
                <c:pt idx="843">
                  <c:v>7.747113326334043E-4</c:v>
                </c:pt>
                <c:pt idx="844">
                  <c:v>7.7452898780960844E-4</c:v>
                </c:pt>
                <c:pt idx="845">
                  <c:v>7.7434397149300782E-4</c:v>
                </c:pt>
                <c:pt idx="846">
                  <c:v>7.7415629203403391E-4</c:v>
                </c:pt>
                <c:pt idx="847">
                  <c:v>7.7396595778156385E-4</c:v>
                </c:pt>
                <c:pt idx="848">
                  <c:v>7.7377297708325354E-4</c:v>
                </c:pt>
                <c:pt idx="849">
                  <c:v>7.7357735828598173E-4</c:v>
                </c:pt>
                <c:pt idx="850">
                  <c:v>7.7337910973263035E-4</c:v>
                </c:pt>
                <c:pt idx="851">
                  <c:v>7.7317823976619238E-4</c:v>
                </c:pt>
                <c:pt idx="852">
                  <c:v>7.7297475672755134E-4</c:v>
                </c:pt>
                <c:pt idx="853">
                  <c:v>7.7276866895359397E-4</c:v>
                </c:pt>
                <c:pt idx="854">
                  <c:v>7.7255998478142907E-4</c:v>
                </c:pt>
                <c:pt idx="855">
                  <c:v>7.723487125437245E-4</c:v>
                </c:pt>
                <c:pt idx="856">
                  <c:v>7.7213486057181591E-4</c:v>
                </c:pt>
                <c:pt idx="857">
                  <c:v>7.7191843719548459E-4</c:v>
                </c:pt>
                <c:pt idx="858">
                  <c:v>7.7169945073851665E-4</c:v>
                </c:pt>
                <c:pt idx="859">
                  <c:v>7.7147790952536432E-4</c:v>
                </c:pt>
                <c:pt idx="860">
                  <c:v>7.7125382187592795E-4</c:v>
                </c:pt>
                <c:pt idx="861">
                  <c:v>7.7102719610711024E-4</c:v>
                </c:pt>
                <c:pt idx="862">
                  <c:v>7.7079804053314938E-4</c:v>
                </c:pt>
                <c:pt idx="863">
                  <c:v>7.7056636346473084E-4</c:v>
                </c:pt>
                <c:pt idx="864">
                  <c:v>7.7033217320909841E-4</c:v>
                </c:pt>
                <c:pt idx="865">
                  <c:v>7.7009547807049827E-4</c:v>
                </c:pt>
                <c:pt idx="866">
                  <c:v>7.6985628634906877E-4</c:v>
                </c:pt>
                <c:pt idx="867">
                  <c:v>7.6961460634195067E-4</c:v>
                </c:pt>
                <c:pt idx="868">
                  <c:v>7.6937044634173279E-4</c:v>
                </c:pt>
                <c:pt idx="869">
                  <c:v>7.6912381463811741E-4</c:v>
                </c:pt>
                <c:pt idx="870">
                  <c:v>7.6887471951592179E-4</c:v>
                </c:pt>
                <c:pt idx="871">
                  <c:v>7.686231692554113E-4</c:v>
                </c:pt>
                <c:pt idx="872">
                  <c:v>7.6836917213540801E-4</c:v>
                </c:pt>
                <c:pt idx="873">
                  <c:v>7.6811273642718447E-4</c:v>
                </c:pt>
                <c:pt idx="874">
                  <c:v>7.6785387039923769E-4</c:v>
                </c:pt>
                <c:pt idx="875">
                  <c:v>7.6759258231517968E-4</c:v>
                </c:pt>
                <c:pt idx="876">
                  <c:v>7.6732888043462566E-4</c:v>
                </c:pt>
                <c:pt idx="877">
                  <c:v>7.6706277301230585E-4</c:v>
                </c:pt>
                <c:pt idx="878">
                  <c:v>7.6679426829773245E-4</c:v>
                </c:pt>
                <c:pt idx="879">
                  <c:v>7.6652337453542163E-4</c:v>
                </c:pt>
                <c:pt idx="880">
                  <c:v>7.6625009996611482E-4</c:v>
                </c:pt>
                <c:pt idx="881">
                  <c:v>7.6597445282444721E-4</c:v>
                </c:pt>
                <c:pt idx="882">
                  <c:v>7.656964413396139E-4</c:v>
                </c:pt>
                <c:pt idx="883">
                  <c:v>7.6541607373725729E-4</c:v>
                </c:pt>
                <c:pt idx="884">
                  <c:v>7.6513335823569228E-4</c:v>
                </c:pt>
                <c:pt idx="885">
                  <c:v>7.648483030486819E-4</c:v>
                </c:pt>
                <c:pt idx="886">
                  <c:v>7.6456091638466006E-4</c:v>
                </c:pt>
                <c:pt idx="887">
                  <c:v>7.6427120644673163E-4</c:v>
                </c:pt>
                <c:pt idx="888">
                  <c:v>7.6397918143100707E-4</c:v>
                </c:pt>
                <c:pt idx="889">
                  <c:v>7.6368484952871185E-4</c:v>
                </c:pt>
                <c:pt idx="890">
                  <c:v>7.6338821892596442E-4</c:v>
                </c:pt>
                <c:pt idx="891">
                  <c:v>7.6308929780100065E-4</c:v>
                </c:pt>
                <c:pt idx="892">
                  <c:v>7.6278809432706041E-4</c:v>
                </c:pt>
                <c:pt idx="893">
                  <c:v>7.6248461667205447E-4</c:v>
                </c:pt>
                <c:pt idx="894">
                  <c:v>7.6217887299612208E-4</c:v>
                </c:pt>
                <c:pt idx="895">
                  <c:v>7.6187087145396237E-4</c:v>
                </c:pt>
                <c:pt idx="896">
                  <c:v>7.6156062019328008E-4</c:v>
                </c:pt>
                <c:pt idx="897">
                  <c:v>7.6124812735645087E-4</c:v>
                </c:pt>
                <c:pt idx="898">
                  <c:v>7.6093340107763474E-4</c:v>
                </c:pt>
                <c:pt idx="899">
                  <c:v>7.6061644948588469E-4</c:v>
                </c:pt>
                <c:pt idx="900">
                  <c:v>7.6029728070248215E-4</c:v>
                </c:pt>
                <c:pt idx="901">
                  <c:v>7.5997590284293537E-4</c:v>
                </c:pt>
                <c:pt idx="902">
                  <c:v>7.5965232401320471E-4</c:v>
                </c:pt>
                <c:pt idx="903">
                  <c:v>7.5932655231647495E-4</c:v>
                </c:pt>
                <c:pt idx="904">
                  <c:v>7.5899859584516172E-4</c:v>
                </c:pt>
                <c:pt idx="905">
                  <c:v>7.5866846268612953E-4</c:v>
                </c:pt>
                <c:pt idx="906">
                  <c:v>7.5833616091947054E-4</c:v>
                </c:pt>
                <c:pt idx="907">
                  <c:v>7.5800169861672817E-4</c:v>
                </c:pt>
                <c:pt idx="908">
                  <c:v>7.5766508384256248E-4</c:v>
                </c:pt>
                <c:pt idx="909">
                  <c:v>7.5732632465452809E-4</c:v>
                </c:pt>
                <c:pt idx="910">
                  <c:v>7.5698542910318523E-4</c:v>
                </c:pt>
                <c:pt idx="911">
                  <c:v>7.5664240522899107E-4</c:v>
                </c:pt>
                <c:pt idx="912">
                  <c:v>7.5629726106685169E-4</c:v>
                </c:pt>
                <c:pt idx="913">
                  <c:v>7.5595000464467876E-4</c:v>
                </c:pt>
                <c:pt idx="914">
                  <c:v>7.5560064398028093E-4</c:v>
                </c:pt>
                <c:pt idx="915">
                  <c:v>7.552491870843614E-4</c:v>
                </c:pt>
                <c:pt idx="916">
                  <c:v>7.5489564196007386E-4</c:v>
                </c:pt>
                <c:pt idx="917">
                  <c:v>7.5454001660268943E-4</c:v>
                </c:pt>
                <c:pt idx="918">
                  <c:v>7.5418231899859745E-4</c:v>
                </c:pt>
                <c:pt idx="919">
                  <c:v>7.5382255712619362E-4</c:v>
                </c:pt>
                <c:pt idx="920">
                  <c:v>7.5346073895532495E-4</c:v>
                </c:pt>
                <c:pt idx="921">
                  <c:v>7.5309687244917711E-4</c:v>
                </c:pt>
                <c:pt idx="922">
                  <c:v>7.527309655596115E-4</c:v>
                </c:pt>
                <c:pt idx="923">
                  <c:v>7.5236302623293838E-4</c:v>
                </c:pt>
                <c:pt idx="924">
                  <c:v>7.5199306240392172E-4</c:v>
                </c:pt>
                <c:pt idx="925">
                  <c:v>7.5162108200266253E-4</c:v>
                </c:pt>
                <c:pt idx="926">
                  <c:v>7.5124709294582814E-4</c:v>
                </c:pt>
                <c:pt idx="927">
                  <c:v>7.5087110314531191E-4</c:v>
                </c:pt>
                <c:pt idx="928">
                  <c:v>7.5049312050212702E-4</c:v>
                </c:pt>
                <c:pt idx="929">
                  <c:v>7.501131529086269E-4</c:v>
                </c:pt>
                <c:pt idx="930">
                  <c:v>7.4973120824861628E-4</c:v>
                </c:pt>
                <c:pt idx="931">
                  <c:v>7.4934729439657399E-4</c:v>
                </c:pt>
                <c:pt idx="932">
                  <c:v>7.489614192185412E-4</c:v>
                </c:pt>
                <c:pt idx="933">
                  <c:v>7.4857359056978989E-4</c:v>
                </c:pt>
                <c:pt idx="934">
                  <c:v>7.481838162983756E-4</c:v>
                </c:pt>
                <c:pt idx="935">
                  <c:v>7.4779210424180675E-4</c:v>
                </c:pt>
                <c:pt idx="936">
                  <c:v>7.4739846222859896E-4</c:v>
                </c:pt>
                <c:pt idx="937">
                  <c:v>7.4700289807794196E-4</c:v>
                </c:pt>
                <c:pt idx="938">
                  <c:v>7.466054195991445E-4</c:v>
                </c:pt>
                <c:pt idx="939">
                  <c:v>7.4620603459218948E-4</c:v>
                </c:pt>
                <c:pt idx="940">
                  <c:v>7.458047508477339E-4</c:v>
                </c:pt>
                <c:pt idx="941">
                  <c:v>7.4540157614744196E-4</c:v>
                </c:pt>
                <c:pt idx="942">
                  <c:v>7.4499651826143154E-4</c:v>
                </c:pt>
                <c:pt idx="943">
                  <c:v>7.4458958495060568E-4</c:v>
                </c:pt>
                <c:pt idx="944">
                  <c:v>7.4418078396787379E-4</c:v>
                </c:pt>
                <c:pt idx="945">
                  <c:v>7.4377012305426593E-4</c:v>
                </c:pt>
                <c:pt idx="946">
                  <c:v>7.4335760994082012E-4</c:v>
                </c:pt>
                <c:pt idx="947">
                  <c:v>7.4294325235058079E-4</c:v>
                </c:pt>
                <c:pt idx="948">
                  <c:v>7.4252705799360275E-4</c:v>
                </c:pt>
                <c:pt idx="949">
                  <c:v>7.4210903457272437E-4</c:v>
                </c:pt>
                <c:pt idx="950">
                  <c:v>7.4168918977868259E-4</c:v>
                </c:pt>
                <c:pt idx="951">
                  <c:v>7.4126753129277745E-4</c:v>
                </c:pt>
                <c:pt idx="952">
                  <c:v>7.4084406678565085E-4</c:v>
                </c:pt>
                <c:pt idx="953">
                  <c:v>7.4041880391806369E-4</c:v>
                </c:pt>
                <c:pt idx="954">
                  <c:v>7.3999175033967468E-4</c:v>
                </c:pt>
                <c:pt idx="955">
                  <c:v>7.3956291369159377E-4</c:v>
                </c:pt>
                <c:pt idx="956">
                  <c:v>7.3913230160116417E-4</c:v>
                </c:pt>
                <c:pt idx="957">
                  <c:v>7.3869992168784648E-4</c:v>
                </c:pt>
                <c:pt idx="958">
                  <c:v>7.3826578156011013E-4</c:v>
                </c:pt>
                <c:pt idx="959">
                  <c:v>7.3782988881487821E-4</c:v>
                </c:pt>
                <c:pt idx="960">
                  <c:v>7.3739225103919281E-4</c:v>
                </c:pt>
                <c:pt idx="961">
                  <c:v>7.3695287580832769E-4</c:v>
                </c:pt>
                <c:pt idx="962">
                  <c:v>7.3651177068878582E-4</c:v>
                </c:pt>
                <c:pt idx="963">
                  <c:v>7.3606894323363647E-4</c:v>
                </c:pt>
                <c:pt idx="964">
                  <c:v>7.3562440098662307E-4</c:v>
                </c:pt>
                <c:pt idx="965">
                  <c:v>7.3517815148127497E-4</c:v>
                </c:pt>
                <c:pt idx="966">
                  <c:v>7.3473020223691066E-4</c:v>
                </c:pt>
                <c:pt idx="967">
                  <c:v>7.3428056076674242E-4</c:v>
                </c:pt>
                <c:pt idx="968">
                  <c:v>7.3382923456810634E-4</c:v>
                </c:pt>
                <c:pt idx="969">
                  <c:v>7.333762311299008E-4</c:v>
                </c:pt>
                <c:pt idx="970">
                  <c:v>7.3292155792969993E-4</c:v>
                </c:pt>
                <c:pt idx="971">
                  <c:v>7.3246522243231027E-4</c:v>
                </c:pt>
                <c:pt idx="972">
                  <c:v>7.3200723209354557E-4</c:v>
                </c:pt>
                <c:pt idx="973">
                  <c:v>7.3154759435567485E-4</c:v>
                </c:pt>
                <c:pt idx="974">
                  <c:v>7.3108631665119717E-4</c:v>
                </c:pt>
                <c:pt idx="975">
                  <c:v>7.3062340640039913E-4</c:v>
                </c:pt>
                <c:pt idx="976">
                  <c:v>7.3015887101246513E-4</c:v>
                </c:pt>
                <c:pt idx="977">
                  <c:v>7.296927178850332E-4</c:v>
                </c:pt>
                <c:pt idx="978">
                  <c:v>7.2922495440430612E-4</c:v>
                </c:pt>
                <c:pt idx="979">
                  <c:v>7.2875558794394113E-4</c:v>
                </c:pt>
                <c:pt idx="980">
                  <c:v>7.2828462586838061E-4</c:v>
                </c:pt>
                <c:pt idx="981">
                  <c:v>7.2781207552718996E-4</c:v>
                </c:pt>
                <c:pt idx="982">
                  <c:v>7.2733794426071974E-4</c:v>
                </c:pt>
                <c:pt idx="983">
                  <c:v>7.2686223939777417E-4</c:v>
                </c:pt>
                <c:pt idx="984">
                  <c:v>7.2638496825216947E-4</c:v>
                </c:pt>
                <c:pt idx="985">
                  <c:v>7.2590613812983928E-4</c:v>
                </c:pt>
                <c:pt idx="986">
                  <c:v>7.2542575632217332E-4</c:v>
                </c:pt>
                <c:pt idx="987">
                  <c:v>7.2494383011079133E-4</c:v>
                </c:pt>
                <c:pt idx="988">
                  <c:v>7.2446036676276915E-4</c:v>
                </c:pt>
                <c:pt idx="989">
                  <c:v>7.2397537353596775E-4</c:v>
                </c:pt>
                <c:pt idx="990">
                  <c:v>7.2348885767437032E-4</c:v>
                </c:pt>
                <c:pt idx="991">
                  <c:v>7.230008264101917E-4</c:v>
                </c:pt>
                <c:pt idx="992">
                  <c:v>7.2251128696498856E-4</c:v>
                </c:pt>
                <c:pt idx="993">
                  <c:v>7.2202024654510755E-4</c:v>
                </c:pt>
                <c:pt idx="994">
                  <c:v>7.2152771234923474E-4</c:v>
                </c:pt>
                <c:pt idx="995">
                  <c:v>7.2103369155951391E-4</c:v>
                </c:pt>
                <c:pt idx="996">
                  <c:v>7.2053819134854091E-4</c:v>
                </c:pt>
                <c:pt idx="997">
                  <c:v>7.200412188754779E-4</c:v>
                </c:pt>
                <c:pt idx="998">
                  <c:v>7.1954278128782967E-4</c:v>
                </c:pt>
                <c:pt idx="999">
                  <c:v>7.1904288572000041E-4</c:v>
                </c:pt>
                <c:pt idx="1000">
                  <c:v>7.1854153929529208E-4</c:v>
                </c:pt>
                <c:pt idx="1001">
                  <c:v>7.1803874912368393E-4</c:v>
                </c:pt>
                <c:pt idx="1002">
                  <c:v>7.1753452230227666E-4</c:v>
                </c:pt>
                <c:pt idx="1003">
                  <c:v>7.1702886591740178E-4</c:v>
                </c:pt>
                <c:pt idx="1004">
                  <c:v>7.1652178704051384E-4</c:v>
                </c:pt>
                <c:pt idx="1005">
                  <c:v>7.1601329273307535E-4</c:v>
                </c:pt>
                <c:pt idx="1006">
                  <c:v>7.1550339004244901E-4</c:v>
                </c:pt>
                <c:pt idx="1007">
                  <c:v>7.1499208600322994E-4</c:v>
                </c:pt>
                <c:pt idx="1008">
                  <c:v>7.1447938763880003E-4</c:v>
                </c:pt>
                <c:pt idx="1009">
                  <c:v>7.1396530195877439E-4</c:v>
                </c:pt>
                <c:pt idx="1010">
                  <c:v>7.1344983596055567E-4</c:v>
                </c:pt>
                <c:pt idx="1011">
                  <c:v>7.1293299662744669E-4</c:v>
                </c:pt>
                <c:pt idx="1012">
                  <c:v>7.1241479093309135E-4</c:v>
                </c:pt>
                <c:pt idx="1013">
                  <c:v>7.1189522583525733E-4</c:v>
                </c:pt>
                <c:pt idx="1014">
                  <c:v>7.1137430828049908E-4</c:v>
                </c:pt>
                <c:pt idx="1015">
                  <c:v>7.1085204520293654E-4</c:v>
                </c:pt>
                <c:pt idx="1016">
                  <c:v>7.103284435219237E-4</c:v>
                </c:pt>
                <c:pt idx="1017">
                  <c:v>7.0980351014582332E-4</c:v>
                </c:pt>
                <c:pt idx="1018">
                  <c:v>7.0927725197011959E-4</c:v>
                </c:pt>
                <c:pt idx="1019">
                  <c:v>7.0874967587586379E-4</c:v>
                </c:pt>
                <c:pt idx="1020">
                  <c:v>7.0822078873200578E-4</c:v>
                </c:pt>
                <c:pt idx="1021">
                  <c:v>7.0769059739483886E-4</c:v>
                </c:pt>
                <c:pt idx="1022">
                  <c:v>7.0715910870822185E-4</c:v>
                </c:pt>
                <c:pt idx="1023">
                  <c:v>7.0662632950002635E-4</c:v>
                </c:pt>
                <c:pt idx="1024">
                  <c:v>7.0609226658913116E-4</c:v>
                </c:pt>
                <c:pt idx="1025">
                  <c:v>7.0555692677831683E-4</c:v>
                </c:pt>
                <c:pt idx="1026">
                  <c:v>7.0502031685915068E-4</c:v>
                </c:pt>
                <c:pt idx="1027">
                  <c:v>7.0448244360865608E-4</c:v>
                </c:pt>
                <c:pt idx="1028">
                  <c:v>7.039433137911999E-4</c:v>
                </c:pt>
                <c:pt idx="1029">
                  <c:v>7.0340293415871447E-4</c:v>
                </c:pt>
                <c:pt idx="1030">
                  <c:v>7.0286131144892128E-4</c:v>
                </c:pt>
                <c:pt idx="1031">
                  <c:v>7.0231845238710733E-4</c:v>
                </c:pt>
                <c:pt idx="1032">
                  <c:v>7.017743636845708E-4</c:v>
                </c:pt>
                <c:pt idx="1033">
                  <c:v>7.0122905203995334E-4</c:v>
                </c:pt>
                <c:pt idx="1034">
                  <c:v>7.0068252413824084E-4</c:v>
                </c:pt>
                <c:pt idx="1035">
                  <c:v>7.001347866519847E-4</c:v>
                </c:pt>
                <c:pt idx="1036">
                  <c:v>6.9958584623874831E-4</c:v>
                </c:pt>
                <c:pt idx="1037">
                  <c:v>6.9903570954454874E-4</c:v>
                </c:pt>
                <c:pt idx="1038">
                  <c:v>6.984843832006371E-4</c:v>
                </c:pt>
                <c:pt idx="1039">
                  <c:v>6.9793187382605204E-4</c:v>
                </c:pt>
                <c:pt idx="1040">
                  <c:v>6.9737818802573237E-4</c:v>
                </c:pt>
                <c:pt idx="1041">
                  <c:v>6.9682333239107219E-4</c:v>
                </c:pt>
                <c:pt idx="1042">
                  <c:v>6.9626731350025395E-4</c:v>
                </c:pt>
                <c:pt idx="1043">
                  <c:v>6.9571013791880354E-4</c:v>
                </c:pt>
                <c:pt idx="1044">
                  <c:v>6.951518121974809E-4</c:v>
                </c:pt>
                <c:pt idx="1045">
                  <c:v>6.9459234287339022E-4</c:v>
                </c:pt>
                <c:pt idx="1046">
                  <c:v>6.9403173647264449E-4</c:v>
                </c:pt>
                <c:pt idx="1047">
                  <c:v>6.9346999950425925E-4</c:v>
                </c:pt>
                <c:pt idx="1048">
                  <c:v>6.9290713846681395E-4</c:v>
                </c:pt>
                <c:pt idx="1049">
                  <c:v>6.9234315984256778E-4</c:v>
                </c:pt>
                <c:pt idx="1050">
                  <c:v>6.917780701033438E-4</c:v>
                </c:pt>
                <c:pt idx="1051">
                  <c:v>6.9121187570431175E-4</c:v>
                </c:pt>
                <c:pt idx="1052">
                  <c:v>6.9064458308942811E-4</c:v>
                </c:pt>
                <c:pt idx="1053">
                  <c:v>6.9007619868666215E-4</c:v>
                </c:pt>
                <c:pt idx="1054">
                  <c:v>6.895067289128809E-4</c:v>
                </c:pt>
                <c:pt idx="1055">
                  <c:v>6.8893618016996339E-4</c:v>
                </c:pt>
                <c:pt idx="1056">
                  <c:v>6.8836455884591086E-4</c:v>
                </c:pt>
                <c:pt idx="1057">
                  <c:v>6.8779187131517983E-4</c:v>
                </c:pt>
                <c:pt idx="1058">
                  <c:v>6.8721812393890414E-4</c:v>
                </c:pt>
                <c:pt idx="1059">
                  <c:v>6.8664332306500597E-4</c:v>
                </c:pt>
                <c:pt idx="1060">
                  <c:v>6.8606747502597543E-4</c:v>
                </c:pt>
                <c:pt idx="1061">
                  <c:v>6.8549058614286729E-4</c:v>
                </c:pt>
                <c:pt idx="1062">
                  <c:v>6.8491266272074913E-4</c:v>
                </c:pt>
                <c:pt idx="1063">
                  <c:v>6.84333711052032E-4</c:v>
                </c:pt>
                <c:pt idx="1064">
                  <c:v>6.8375373741558221E-4</c:v>
                </c:pt>
                <c:pt idx="1065">
                  <c:v>6.8317274807561112E-4</c:v>
                </c:pt>
                <c:pt idx="1066">
                  <c:v>6.8259074928433972E-4</c:v>
                </c:pt>
                <c:pt idx="1067">
                  <c:v>6.8200774727700253E-4</c:v>
                </c:pt>
                <c:pt idx="1068">
                  <c:v>6.8142374827873109E-4</c:v>
                </c:pt>
                <c:pt idx="1069">
                  <c:v>6.8083875849800357E-4</c:v>
                </c:pt>
                <c:pt idx="1070">
                  <c:v>6.8025278413053059E-4</c:v>
                </c:pt>
                <c:pt idx="1071">
                  <c:v>6.7966583135847802E-4</c:v>
                </c:pt>
                <c:pt idx="1072">
                  <c:v>6.7907790634991194E-4</c:v>
                </c:pt>
                <c:pt idx="1073">
                  <c:v>6.7848901525813243E-4</c:v>
                </c:pt>
                <c:pt idx="1074">
                  <c:v>6.7789916422433816E-4</c:v>
                </c:pt>
                <c:pt idx="1075">
                  <c:v>6.7730835937374056E-4</c:v>
                </c:pt>
                <c:pt idx="1076">
                  <c:v>6.7671660681944967E-4</c:v>
                </c:pt>
                <c:pt idx="1077">
                  <c:v>6.7612391266025362E-4</c:v>
                </c:pt>
                <c:pt idx="1078">
                  <c:v>6.7553028297984152E-4</c:v>
                </c:pt>
                <c:pt idx="1079">
                  <c:v>6.7493572384946798E-4</c:v>
                </c:pt>
                <c:pt idx="1080">
                  <c:v>6.7434024132606574E-4</c:v>
                </c:pt>
                <c:pt idx="1081">
                  <c:v>6.7374384145146848E-4</c:v>
                </c:pt>
                <c:pt idx="1082">
                  <c:v>6.7314653025574156E-4</c:v>
                </c:pt>
                <c:pt idx="1083">
                  <c:v>6.7254831375274104E-4</c:v>
                </c:pt>
                <c:pt idx="1084">
                  <c:v>6.719491979437775E-4</c:v>
                </c:pt>
                <c:pt idx="1085">
                  <c:v>6.7134918881550654E-4</c:v>
                </c:pt>
                <c:pt idx="1086">
                  <c:v>6.7074829234237132E-4</c:v>
                </c:pt>
                <c:pt idx="1087">
                  <c:v>6.7014651448094043E-4</c:v>
                </c:pt>
                <c:pt idx="1088">
                  <c:v>6.6954386117779041E-4</c:v>
                </c:pt>
                <c:pt idx="1089">
                  <c:v>6.6894033836351063E-4</c:v>
                </c:pt>
                <c:pt idx="1090">
                  <c:v>6.6833595195536777E-4</c:v>
                </c:pt>
                <c:pt idx="1091">
                  <c:v>6.6773070785641764E-4</c:v>
                </c:pt>
                <c:pt idx="1092">
                  <c:v>6.671246119549501E-4</c:v>
                </c:pt>
                <c:pt idx="1093">
                  <c:v>6.6651767012626539E-4</c:v>
                </c:pt>
                <c:pt idx="1094">
                  <c:v>6.6590988823195252E-4</c:v>
                </c:pt>
                <c:pt idx="1095">
                  <c:v>6.6530127211794632E-4</c:v>
                </c:pt>
                <c:pt idx="1096">
                  <c:v>6.6469182761763612E-4</c:v>
                </c:pt>
                <c:pt idx="1097">
                  <c:v>6.6408156055025591E-4</c:v>
                </c:pt>
                <c:pt idx="1098">
                  <c:v>6.6347047671944104E-4</c:v>
                </c:pt>
                <c:pt idx="1099">
                  <c:v>6.6285858191733604E-4</c:v>
                </c:pt>
                <c:pt idx="1100">
                  <c:v>6.6224588192020928E-4</c:v>
                </c:pt>
                <c:pt idx="1101">
                  <c:v>6.6163238248984069E-4</c:v>
                </c:pt>
                <c:pt idx="1102">
                  <c:v>6.6101808937640838E-4</c:v>
                </c:pt>
                <c:pt idx="1103">
                  <c:v>6.6040300831377019E-4</c:v>
                </c:pt>
                <c:pt idx="1104">
                  <c:v>6.5978714502162861E-4</c:v>
                </c:pt>
                <c:pt idx="1105">
                  <c:v>6.5917050520825082E-4</c:v>
                </c:pt>
                <c:pt idx="1106">
                  <c:v>6.5855309456402944E-4</c:v>
                </c:pt>
                <c:pt idx="1107">
                  <c:v>6.5793491876947607E-4</c:v>
                </c:pt>
                <c:pt idx="1108">
                  <c:v>6.5731598348667264E-4</c:v>
                </c:pt>
                <c:pt idx="1109">
                  <c:v>6.566962943679866E-4</c:v>
                </c:pt>
                <c:pt idx="1110">
                  <c:v>6.5607585704702265E-4</c:v>
                </c:pt>
                <c:pt idx="1111">
                  <c:v>6.5545467714872574E-4</c:v>
                </c:pt>
                <c:pt idx="1112">
                  <c:v>6.5483276027938908E-4</c:v>
                </c:pt>
                <c:pt idx="1113">
                  <c:v>6.5421011203281587E-4</c:v>
                </c:pt>
                <c:pt idx="1114">
                  <c:v>6.5358673798987521E-4</c:v>
                </c:pt>
                <c:pt idx="1115">
                  <c:v>6.529626437160041E-4</c:v>
                </c:pt>
                <c:pt idx="1116">
                  <c:v>6.5233783476215113E-4</c:v>
                </c:pt>
                <c:pt idx="1117">
                  <c:v>6.5171231666727447E-4</c:v>
                </c:pt>
                <c:pt idx="1118">
                  <c:v>6.510860949542896E-4</c:v>
                </c:pt>
                <c:pt idx="1119">
                  <c:v>6.5045917513234519E-4</c:v>
                </c:pt>
                <c:pt idx="1120">
                  <c:v>6.4983156269821096E-4</c:v>
                </c:pt>
                <c:pt idx="1121">
                  <c:v>6.4920326313216981E-4</c:v>
                </c:pt>
                <c:pt idx="1122">
                  <c:v>6.4857428190190358E-4</c:v>
                </c:pt>
                <c:pt idx="1123">
                  <c:v>6.4794462446049472E-4</c:v>
                </c:pt>
                <c:pt idx="1124">
                  <c:v>6.473142962473144E-4</c:v>
                </c:pt>
                <c:pt idx="1125">
                  <c:v>6.4668330268774499E-4</c:v>
                </c:pt>
                <c:pt idx="1126">
                  <c:v>6.460516491930135E-4</c:v>
                </c:pt>
                <c:pt idx="1127">
                  <c:v>6.4541934115908139E-4</c:v>
                </c:pt>
                <c:pt idx="1128">
                  <c:v>6.4478638397053034E-4</c:v>
                </c:pt>
                <c:pt idx="1129">
                  <c:v>6.4415278299484457E-4</c:v>
                </c:pt>
                <c:pt idx="1130">
                  <c:v>6.4351854358768446E-4</c:v>
                </c:pt>
                <c:pt idx="1131">
                  <c:v>6.4288367109011091E-4</c:v>
                </c:pt>
                <c:pt idx="1132">
                  <c:v>6.4224817082847441E-4</c:v>
                </c:pt>
                <c:pt idx="1133">
                  <c:v>6.4161204811552519E-4</c:v>
                </c:pt>
                <c:pt idx="1134">
                  <c:v>6.4097530825024673E-4</c:v>
                </c:pt>
                <c:pt idx="1135">
                  <c:v>6.4033795651702308E-4</c:v>
                </c:pt>
                <c:pt idx="1136">
                  <c:v>6.3969999818686007E-4</c:v>
                </c:pt>
                <c:pt idx="1137">
                  <c:v>6.3906143851633068E-4</c:v>
                </c:pt>
                <c:pt idx="1138">
                  <c:v>6.3842228274801904E-4</c:v>
                </c:pt>
                <c:pt idx="1139">
                  <c:v>6.3778253611063151E-4</c:v>
                </c:pt>
                <c:pt idx="1140">
                  <c:v>6.3714220381827502E-4</c:v>
                </c:pt>
                <c:pt idx="1141">
                  <c:v>6.365012910726775E-4</c:v>
                </c:pt>
                <c:pt idx="1142">
                  <c:v>6.3585980305913559E-4</c:v>
                </c:pt>
                <c:pt idx="1143">
                  <c:v>6.3521774495056693E-4</c:v>
                </c:pt>
                <c:pt idx="1144">
                  <c:v>6.3457512190673304E-4</c:v>
                </c:pt>
                <c:pt idx="1145">
                  <c:v>6.3393193907057555E-4</c:v>
                </c:pt>
                <c:pt idx="1146">
                  <c:v>6.3328820157387833E-4</c:v>
                </c:pt>
                <c:pt idx="1147">
                  <c:v>6.3264391453304869E-4</c:v>
                </c:pt>
                <c:pt idx="1148">
                  <c:v>6.3199908305022756E-4</c:v>
                </c:pt>
                <c:pt idx="1149">
                  <c:v>6.3135371221495484E-4</c:v>
                </c:pt>
                <c:pt idx="1150">
                  <c:v>6.3070780710178243E-4</c:v>
                </c:pt>
                <c:pt idx="1151">
                  <c:v>6.3006137277138441E-4</c:v>
                </c:pt>
                <c:pt idx="1152">
                  <c:v>6.2941441427033507E-4</c:v>
                </c:pt>
                <c:pt idx="1153">
                  <c:v>6.2876693663271865E-4</c:v>
                </c:pt>
                <c:pt idx="1154">
                  <c:v>6.2811894487613262E-4</c:v>
                </c:pt>
                <c:pt idx="1155">
                  <c:v>6.274704440061285E-4</c:v>
                </c:pt>
                <c:pt idx="1156">
                  <c:v>6.2682143901476861E-4</c:v>
                </c:pt>
                <c:pt idx="1157">
                  <c:v>6.2617193487857215E-4</c:v>
                </c:pt>
                <c:pt idx="1158">
                  <c:v>6.2552193656073563E-4</c:v>
                </c:pt>
                <c:pt idx="1159">
                  <c:v>6.2487144901052227E-4</c:v>
                </c:pt>
                <c:pt idx="1160">
                  <c:v>6.2422047716492735E-4</c:v>
                </c:pt>
                <c:pt idx="1161">
                  <c:v>6.2356902594423724E-4</c:v>
                </c:pt>
                <c:pt idx="1162">
                  <c:v>6.2291710025674796E-4</c:v>
                </c:pt>
                <c:pt idx="1163">
                  <c:v>6.222647049969332E-4</c:v>
                </c:pt>
                <c:pt idx="1164">
                  <c:v>6.2161184504377909E-4</c:v>
                </c:pt>
                <c:pt idx="1165">
                  <c:v>6.209585252647809E-4</c:v>
                </c:pt>
                <c:pt idx="1166">
                  <c:v>6.2030475051155776E-4</c:v>
                </c:pt>
                <c:pt idx="1167">
                  <c:v>6.1965052562312772E-4</c:v>
                </c:pt>
                <c:pt idx="1168">
                  <c:v>6.1899585542435354E-4</c:v>
                </c:pt>
                <c:pt idx="1169">
                  <c:v>6.1834074472616463E-4</c:v>
                </c:pt>
                <c:pt idx="1170">
                  <c:v>6.1768519832500202E-4</c:v>
                </c:pt>
                <c:pt idx="1171">
                  <c:v>6.1702922100592694E-4</c:v>
                </c:pt>
                <c:pt idx="1172">
                  <c:v>6.1637281753662565E-4</c:v>
                </c:pt>
                <c:pt idx="1173">
                  <c:v>6.1571599267434829E-4</c:v>
                </c:pt>
                <c:pt idx="1174">
                  <c:v>6.1505875116046882E-4</c:v>
                </c:pt>
                <c:pt idx="1175">
                  <c:v>6.1440109772398221E-4</c:v>
                </c:pt>
                <c:pt idx="1176">
                  <c:v>6.1374303707900646E-4</c:v>
                </c:pt>
                <c:pt idx="1177">
                  <c:v>6.1308457392572624E-4</c:v>
                </c:pt>
                <c:pt idx="1178">
                  <c:v>6.1242571295277992E-4</c:v>
                </c:pt>
                <c:pt idx="1179">
                  <c:v>6.1176645883215253E-4</c:v>
                </c:pt>
                <c:pt idx="1180">
                  <c:v>6.1110681622483787E-4</c:v>
                </c:pt>
                <c:pt idx="1181">
                  <c:v>6.1044678977567601E-4</c:v>
                </c:pt>
                <c:pt idx="1182">
                  <c:v>6.0978638411801622E-4</c:v>
                </c:pt>
                <c:pt idx="1183">
                  <c:v>6.0912560386983117E-4</c:v>
                </c:pt>
                <c:pt idx="1184">
                  <c:v>6.0846445363688106E-4</c:v>
                </c:pt>
                <c:pt idx="1185">
                  <c:v>6.0780293800938301E-4</c:v>
                </c:pt>
                <c:pt idx="1186">
                  <c:v>6.0714106156634084E-4</c:v>
                </c:pt>
                <c:pt idx="1187">
                  <c:v>6.0647882887104876E-4</c:v>
                </c:pt>
                <c:pt idx="1188">
                  <c:v>6.0581624447442195E-4</c:v>
                </c:pt>
                <c:pt idx="1189">
                  <c:v>6.0515331291305374E-4</c:v>
                </c:pt>
                <c:pt idx="1190">
                  <c:v>6.0449003871060336E-4</c:v>
                </c:pt>
                <c:pt idx="1191">
                  <c:v>6.038264263766302E-4</c:v>
                </c:pt>
                <c:pt idx="1192">
                  <c:v>6.0316248040725995E-4</c:v>
                </c:pt>
                <c:pt idx="1193">
                  <c:v>6.0249820528496256E-4</c:v>
                </c:pt>
                <c:pt idx="1194">
                  <c:v>6.018336054793294E-4</c:v>
                </c:pt>
                <c:pt idx="1195">
                  <c:v>6.0116868544579649E-4</c:v>
                </c:pt>
                <c:pt idx="1196">
                  <c:v>6.0050344962575553E-4</c:v>
                </c:pt>
                <c:pt idx="1197">
                  <c:v>5.9983790244838575E-4</c:v>
                </c:pt>
                <c:pt idx="1198">
                  <c:v>5.9917204832871107E-4</c:v>
                </c:pt>
                <c:pt idx="1199">
                  <c:v>5.9850589166804413E-4</c:v>
                </c:pt>
                <c:pt idx="1200">
                  <c:v>5.9783943685493002E-4</c:v>
                </c:pt>
                <c:pt idx="1201">
                  <c:v>5.9717268826287029E-4</c:v>
                </c:pt>
                <c:pt idx="1202">
                  <c:v>5.9650565025476388E-4</c:v>
                </c:pt>
                <c:pt idx="1203">
                  <c:v>5.9583832717735596E-4</c:v>
                </c:pt>
                <c:pt idx="1204">
                  <c:v>5.9517072336440213E-4</c:v>
                </c:pt>
                <c:pt idx="1205">
                  <c:v>5.9450284313911084E-4</c:v>
                </c:pt>
                <c:pt idx="1206">
                  <c:v>5.9383469080653839E-4</c:v>
                </c:pt>
                <c:pt idx="1207">
                  <c:v>5.9316627066235972E-4</c:v>
                </c:pt>
                <c:pt idx="1208">
                  <c:v>5.924975869870952E-4</c:v>
                </c:pt>
                <c:pt idx="1209">
                  <c:v>5.9182864404833113E-4</c:v>
                </c:pt>
                <c:pt idx="1210">
                  <c:v>5.9115944610022009E-4</c:v>
                </c:pt>
                <c:pt idx="1211">
                  <c:v>5.9048999738359198E-4</c:v>
                </c:pt>
                <c:pt idx="1212">
                  <c:v>5.8982030212606507E-4</c:v>
                </c:pt>
                <c:pt idx="1213">
                  <c:v>5.8915036454221248E-4</c:v>
                </c:pt>
                <c:pt idx="1214">
                  <c:v>5.884801888323965E-4</c:v>
                </c:pt>
                <c:pt idx="1215">
                  <c:v>5.8780977918493349E-4</c:v>
                </c:pt>
                <c:pt idx="1216">
                  <c:v>5.8713913977426202E-4</c:v>
                </c:pt>
                <c:pt idx="1217">
                  <c:v>5.8646827476149799E-4</c:v>
                </c:pt>
                <c:pt idx="1218">
                  <c:v>5.8579718829521177E-4</c:v>
                </c:pt>
                <c:pt idx="1219">
                  <c:v>5.8512588450909675E-4</c:v>
                </c:pt>
                <c:pt idx="1220">
                  <c:v>5.844543675262992E-4</c:v>
                </c:pt>
                <c:pt idx="1221">
                  <c:v>5.8378264145475534E-4</c:v>
                </c:pt>
                <c:pt idx="1222">
                  <c:v>5.8311071038935625E-4</c:v>
                </c:pt>
                <c:pt idx="1223">
                  <c:v>5.8243857841316915E-4</c:v>
                </c:pt>
                <c:pt idx="1224">
                  <c:v>5.8176624959493939E-4</c:v>
                </c:pt>
                <c:pt idx="1225">
                  <c:v>5.8109372799025616E-4</c:v>
                </c:pt>
                <c:pt idx="1226">
                  <c:v>5.8042101764249621E-4</c:v>
                </c:pt>
                <c:pt idx="1227">
                  <c:v>5.7974812258199115E-4</c:v>
                </c:pt>
                <c:pt idx="1228">
                  <c:v>5.7907504682463973E-4</c:v>
                </c:pt>
                <c:pt idx="1229">
                  <c:v>5.7840179437484984E-4</c:v>
                </c:pt>
                <c:pt idx="1230">
                  <c:v>5.7772836922215243E-4</c:v>
                </c:pt>
                <c:pt idx="1231">
                  <c:v>5.7705477534603089E-4</c:v>
                </c:pt>
                <c:pt idx="1232">
                  <c:v>5.7638101670975939E-4</c:v>
                </c:pt>
                <c:pt idx="1233">
                  <c:v>5.7570709726606495E-4</c:v>
                </c:pt>
                <c:pt idx="1234">
                  <c:v>5.7503302095263109E-4</c:v>
                </c:pt>
                <c:pt idx="1235">
                  <c:v>5.7435879169626114E-4</c:v>
                </c:pt>
                <c:pt idx="1236">
                  <c:v>5.7368441340915899E-4</c:v>
                </c:pt>
                <c:pt idx="1237">
                  <c:v>5.7300988999176017E-4</c:v>
                </c:pt>
                <c:pt idx="1238">
                  <c:v>5.7233522533062242E-4</c:v>
                </c:pt>
                <c:pt idx="1239">
                  <c:v>5.7166042330075717E-4</c:v>
                </c:pt>
                <c:pt idx="1240">
                  <c:v>5.7098548776263192E-4</c:v>
                </c:pt>
                <c:pt idx="1241">
                  <c:v>5.7031042256516784E-4</c:v>
                </c:pt>
                <c:pt idx="1242">
                  <c:v>5.6963523154401896E-4</c:v>
                </c:pt>
                <c:pt idx="1243">
                  <c:v>5.6895991852146111E-4</c:v>
                </c:pt>
                <c:pt idx="1244">
                  <c:v>5.6828448730866787E-4</c:v>
                </c:pt>
                <c:pt idx="1245">
                  <c:v>5.6760894170115872E-4</c:v>
                </c:pt>
                <c:pt idx="1246">
                  <c:v>5.6693328548557131E-4</c:v>
                </c:pt>
                <c:pt idx="1247">
                  <c:v>5.6625752243194549E-4</c:v>
                </c:pt>
                <c:pt idx="1248">
                  <c:v>5.6558165629988499E-4</c:v>
                </c:pt>
                <c:pt idx="1249">
                  <c:v>5.6490569083589293E-4</c:v>
                </c:pt>
                <c:pt idx="1250">
                  <c:v>5.6422962977342728E-4</c:v>
                </c:pt>
                <c:pt idx="1251">
                  <c:v>5.6355347683328949E-4</c:v>
                </c:pt>
                <c:pt idx="1252">
                  <c:v>5.6287723572356896E-4</c:v>
                </c:pt>
                <c:pt idx="1253">
                  <c:v>5.6220091014080875E-4</c:v>
                </c:pt>
                <c:pt idx="1254">
                  <c:v>5.61524503766897E-4</c:v>
                </c:pt>
                <c:pt idx="1255">
                  <c:v>5.6084802027295266E-4</c:v>
                </c:pt>
                <c:pt idx="1256">
                  <c:v>5.6017146331682754E-4</c:v>
                </c:pt>
                <c:pt idx="1257">
                  <c:v>5.5949483654332832E-4</c:v>
                </c:pt>
                <c:pt idx="1258">
                  <c:v>5.5881814358538229E-4</c:v>
                </c:pt>
                <c:pt idx="1259">
                  <c:v>5.5814138806353775E-4</c:v>
                </c:pt>
                <c:pt idx="1260">
                  <c:v>5.5746457358479828E-4</c:v>
                </c:pt>
                <c:pt idx="1261">
                  <c:v>5.5678770374439912E-4</c:v>
                </c:pt>
                <c:pt idx="1262">
                  <c:v>5.561107821257516E-4</c:v>
                </c:pt>
                <c:pt idx="1263">
                  <c:v>5.5543381229872235E-4</c:v>
                </c:pt>
                <c:pt idx="1264">
                  <c:v>5.5475679782041043E-4</c:v>
                </c:pt>
                <c:pt idx="1265">
                  <c:v>5.5407974223692369E-4</c:v>
                </c:pt>
                <c:pt idx="1266">
                  <c:v>5.5340264908149139E-4</c:v>
                </c:pt>
                <c:pt idx="1267">
                  <c:v>5.5272552187363155E-4</c:v>
                </c:pt>
                <c:pt idx="1268">
                  <c:v>5.5204836412231506E-4</c:v>
                </c:pt>
                <c:pt idx="1269">
                  <c:v>5.5137117932341217E-4</c:v>
                </c:pt>
                <c:pt idx="1270">
                  <c:v>5.5069397096024764E-4</c:v>
                </c:pt>
                <c:pt idx="1271">
                  <c:v>5.5001674250393373E-4</c:v>
                </c:pt>
                <c:pt idx="1272">
                  <c:v>5.4933949741375887E-4</c:v>
                </c:pt>
                <c:pt idx="1273">
                  <c:v>5.4866223913602186E-4</c:v>
                </c:pt>
                <c:pt idx="1274">
                  <c:v>5.4798497110553068E-4</c:v>
                </c:pt>
                <c:pt idx="1275">
                  <c:v>5.4730769674371516E-4</c:v>
                </c:pt>
                <c:pt idx="1276">
                  <c:v>5.4663041946123592E-4</c:v>
                </c:pt>
                <c:pt idx="1277">
                  <c:v>5.4595314265570849E-4</c:v>
                </c:pt>
                <c:pt idx="1278">
                  <c:v>5.4527586971264697E-4</c:v>
                </c:pt>
                <c:pt idx="1279">
                  <c:v>5.44598604005464E-4</c:v>
                </c:pt>
                <c:pt idx="1280">
                  <c:v>5.4392134889508226E-4</c:v>
                </c:pt>
                <c:pt idx="1281">
                  <c:v>5.4324410773143317E-4</c:v>
                </c:pt>
                <c:pt idx="1282">
                  <c:v>5.4256688385118101E-4</c:v>
                </c:pt>
                <c:pt idx="1283">
                  <c:v>5.4188968057888864E-4</c:v>
                </c:pt>
                <c:pt idx="1284">
                  <c:v>5.4121250122801667E-4</c:v>
                </c:pt>
                <c:pt idx="1285">
                  <c:v>5.4053534909981327E-4</c:v>
                </c:pt>
                <c:pt idx="1286">
                  <c:v>5.3985822748192636E-4</c:v>
                </c:pt>
                <c:pt idx="1287">
                  <c:v>5.3918113965234493E-4</c:v>
                </c:pt>
                <c:pt idx="1288">
                  <c:v>5.3850408887556878E-4</c:v>
                </c:pt>
                <c:pt idx="1289">
                  <c:v>5.3782707840449584E-4</c:v>
                </c:pt>
                <c:pt idx="1290">
                  <c:v>5.3715011148008918E-4</c:v>
                </c:pt>
                <c:pt idx="1291">
                  <c:v>5.3647319133121041E-4</c:v>
                </c:pt>
                <c:pt idx="1292">
                  <c:v>5.3579632117517484E-4</c:v>
                </c:pt>
                <c:pt idx="1293">
                  <c:v>5.3511950421769594E-4</c:v>
                </c:pt>
                <c:pt idx="1294">
                  <c:v>5.3444274365149758E-4</c:v>
                </c:pt>
                <c:pt idx="1295">
                  <c:v>5.3376604265875649E-4</c:v>
                </c:pt>
                <c:pt idx="1296">
                  <c:v>5.3308940440838226E-4</c:v>
                </c:pt>
                <c:pt idx="1297">
                  <c:v>5.3241283205918144E-4</c:v>
                </c:pt>
                <c:pt idx="1298">
                  <c:v>5.3173632875685994E-4</c:v>
                </c:pt>
                <c:pt idx="1299">
                  <c:v>5.3105989763591044E-4</c:v>
                </c:pt>
                <c:pt idx="1300">
                  <c:v>5.3038354181877967E-4</c:v>
                </c:pt>
                <c:pt idx="1301">
                  <c:v>5.2970726441697868E-4</c:v>
                </c:pt>
                <c:pt idx="1302">
                  <c:v>5.2903106852908444E-4</c:v>
                </c:pt>
                <c:pt idx="1303">
                  <c:v>5.2835495724329329E-4</c:v>
                </c:pt>
                <c:pt idx="1304">
                  <c:v>5.2767893363458995E-4</c:v>
                </c:pt>
                <c:pt idx="1305">
                  <c:v>5.2700300076841122E-4</c:v>
                </c:pt>
                <c:pt idx="1306">
                  <c:v>5.2632716169626059E-4</c:v>
                </c:pt>
                <c:pt idx="1307">
                  <c:v>5.2565141946020466E-4</c:v>
                </c:pt>
                <c:pt idx="1308">
                  <c:v>5.2497577708843224E-4</c:v>
                </c:pt>
                <c:pt idx="1309">
                  <c:v>5.2430023760058342E-4</c:v>
                </c:pt>
                <c:pt idx="1310">
                  <c:v>5.2362480400097722E-4</c:v>
                </c:pt>
                <c:pt idx="1311">
                  <c:v>5.2294947928654967E-4</c:v>
                </c:pt>
                <c:pt idx="1312">
                  <c:v>5.2227426643874919E-4</c:v>
                </c:pt>
                <c:pt idx="1313">
                  <c:v>5.2159916843125265E-4</c:v>
                </c:pt>
                <c:pt idx="1314">
                  <c:v>5.209241882228044E-4</c:v>
                </c:pt>
                <c:pt idx="1315">
                  <c:v>5.2024932876332253E-4</c:v>
                </c:pt>
                <c:pt idx="1316">
                  <c:v>5.1957459299051267E-4</c:v>
                </c:pt>
                <c:pt idx="1317">
                  <c:v>5.1889998383020108E-4</c:v>
                </c:pt>
                <c:pt idx="1318">
                  <c:v>5.182255041972228E-4</c:v>
                </c:pt>
                <c:pt idx="1319">
                  <c:v>5.1755115699525511E-4</c:v>
                </c:pt>
                <c:pt idx="1320">
                  <c:v>5.1687694511631799E-4</c:v>
                </c:pt>
                <c:pt idx="1321">
                  <c:v>5.1620287144116261E-4</c:v>
                </c:pt>
                <c:pt idx="1322">
                  <c:v>5.1552893883949347E-4</c:v>
                </c:pt>
                <c:pt idx="1323">
                  <c:v>5.1485515016957972E-4</c:v>
                </c:pt>
                <c:pt idx="1324">
                  <c:v>5.1418150827853282E-4</c:v>
                </c:pt>
                <c:pt idx="1325">
                  <c:v>5.1350801600175133E-4</c:v>
                </c:pt>
                <c:pt idx="1326">
                  <c:v>5.1283467616453082E-4</c:v>
                </c:pt>
                <c:pt idx="1327">
                  <c:v>5.1216149157989888E-4</c:v>
                </c:pt>
                <c:pt idx="1328">
                  <c:v>5.1148846504978085E-4</c:v>
                </c:pt>
                <c:pt idx="1329">
                  <c:v>5.1081559936622112E-4</c:v>
                </c:pt>
                <c:pt idx="1330">
                  <c:v>5.1014289730888507E-4</c:v>
                </c:pt>
                <c:pt idx="1331">
                  <c:v>5.094703616460583E-4</c:v>
                </c:pt>
                <c:pt idx="1332">
                  <c:v>5.0879799513603441E-4</c:v>
                </c:pt>
                <c:pt idx="1333">
                  <c:v>5.0812580052633782E-4</c:v>
                </c:pt>
                <c:pt idx="1334">
                  <c:v>5.074537805516699E-4</c:v>
                </c:pt>
                <c:pt idx="1335">
                  <c:v>5.0678193793762816E-4</c:v>
                </c:pt>
                <c:pt idx="1336">
                  <c:v>5.0611027539687603E-4</c:v>
                </c:pt>
                <c:pt idx="1337">
                  <c:v>5.0543879563363925E-4</c:v>
                </c:pt>
                <c:pt idx="1338">
                  <c:v>5.0476750133859882E-4</c:v>
                </c:pt>
                <c:pt idx="1339">
                  <c:v>5.040963951931654E-4</c:v>
                </c:pt>
                <c:pt idx="1340">
                  <c:v>5.0342547986775843E-4</c:v>
                </c:pt>
                <c:pt idx="1341">
                  <c:v>5.0275475802108449E-4</c:v>
                </c:pt>
                <c:pt idx="1342">
                  <c:v>5.0208423230085897E-4</c:v>
                </c:pt>
                <c:pt idx="1343">
                  <c:v>5.0141390534591546E-4</c:v>
                </c:pt>
                <c:pt idx="1344">
                  <c:v>5.0074377978193141E-4</c:v>
                </c:pt>
                <c:pt idx="1345">
                  <c:v>5.0007385822481432E-4</c:v>
                </c:pt>
                <c:pt idx="1346">
                  <c:v>4.9940414328009108E-4</c:v>
                </c:pt>
                <c:pt idx="1347">
                  <c:v>4.9873463754135372E-4</c:v>
                </c:pt>
                <c:pt idx="1348">
                  <c:v>4.9806534359275734E-4</c:v>
                </c:pt>
                <c:pt idx="1349">
                  <c:v>4.9739626400735482E-4</c:v>
                </c:pt>
                <c:pt idx="1350">
                  <c:v>4.9672740134709681E-4</c:v>
                </c:pt>
                <c:pt idx="1351">
                  <c:v>4.9605875816283174E-4</c:v>
                </c:pt>
                <c:pt idx="1352">
                  <c:v>4.9539033699641521E-4</c:v>
                </c:pt>
                <c:pt idx="1353">
                  <c:v>4.9472214037793449E-4</c:v>
                </c:pt>
                <c:pt idx="1354">
                  <c:v>4.9405417082676317E-4</c:v>
                </c:pt>
                <c:pt idx="1355">
                  <c:v>4.9338643085211631E-4</c:v>
                </c:pt>
                <c:pt idx="1356">
                  <c:v>4.9271892295238429E-4</c:v>
                </c:pt>
                <c:pt idx="1357">
                  <c:v>4.9205164961568792E-4</c:v>
                </c:pt>
                <c:pt idx="1358">
                  <c:v>4.9138461331982297E-4</c:v>
                </c:pt>
                <c:pt idx="1359">
                  <c:v>4.9071781653148294E-4</c:v>
                </c:pt>
                <c:pt idx="1360">
                  <c:v>4.900512617071473E-4</c:v>
                </c:pt>
                <c:pt idx="1361">
                  <c:v>4.8938495129263737E-4</c:v>
                </c:pt>
                <c:pt idx="1362">
                  <c:v>4.8871888772411554E-4</c:v>
                </c:pt>
                <c:pt idx="1363">
                  <c:v>4.880530734269195E-4</c:v>
                </c:pt>
                <c:pt idx="1364">
                  <c:v>4.8738751081556231E-4</c:v>
                </c:pt>
                <c:pt idx="1365">
                  <c:v>4.8672220229423191E-4</c:v>
                </c:pt>
                <c:pt idx="1366">
                  <c:v>4.8605715025801244E-4</c:v>
                </c:pt>
                <c:pt idx="1367">
                  <c:v>4.8539235708994211E-4</c:v>
                </c:pt>
                <c:pt idx="1368">
                  <c:v>4.8472782516412183E-4</c:v>
                </c:pt>
                <c:pt idx="1369">
                  <c:v>4.8406355684366131E-4</c:v>
                </c:pt>
                <c:pt idx="1370">
                  <c:v>4.833995544813452E-4</c:v>
                </c:pt>
                <c:pt idx="1371">
                  <c:v>4.8273582042018814E-4</c:v>
                </c:pt>
                <c:pt idx="1372">
                  <c:v>4.8207235699315731E-4</c:v>
                </c:pt>
                <c:pt idx="1373">
                  <c:v>4.8140916652217314E-4</c:v>
                </c:pt>
                <c:pt idx="1374">
                  <c:v>4.8074625131977466E-4</c:v>
                </c:pt>
                <c:pt idx="1375">
                  <c:v>4.800836136878428E-4</c:v>
                </c:pt>
                <c:pt idx="1376">
                  <c:v>4.7942125591876605E-4</c:v>
                </c:pt>
                <c:pt idx="1377">
                  <c:v>4.7875918029405273E-4</c:v>
                </c:pt>
                <c:pt idx="1378">
                  <c:v>4.780973890859963E-4</c:v>
                </c:pt>
                <c:pt idx="1379">
                  <c:v>4.7743588455584351E-4</c:v>
                </c:pt>
                <c:pt idx="1380">
                  <c:v>4.7677466895562626E-4</c:v>
                </c:pt>
                <c:pt idx="1381">
                  <c:v>4.7611374452732891E-4</c:v>
                </c:pt>
                <c:pt idx="1382">
                  <c:v>4.7545311350233321E-4</c:v>
                </c:pt>
                <c:pt idx="1383">
                  <c:v>4.7479277810263953E-4</c:v>
                </c:pt>
                <c:pt idx="1384">
                  <c:v>4.7413274054020071E-4</c:v>
                </c:pt>
                <c:pt idx="1385">
                  <c:v>4.734730030165335E-4</c:v>
                </c:pt>
                <c:pt idx="1386">
                  <c:v>4.7281356772438388E-4</c:v>
                </c:pt>
                <c:pt idx="1387">
                  <c:v>4.7215443684511804E-4</c:v>
                </c:pt>
                <c:pt idx="1388">
                  <c:v>4.7149561255183103E-4</c:v>
                </c:pt>
                <c:pt idx="1389">
                  <c:v>4.7083709700629361E-4</c:v>
                </c:pt>
                <c:pt idx="1390">
                  <c:v>4.7017889236189436E-4</c:v>
                </c:pt>
                <c:pt idx="1391">
                  <c:v>4.6952100076069758E-4</c:v>
                </c:pt>
                <c:pt idx="1392">
                  <c:v>4.6886342433666295E-4</c:v>
                </c:pt>
                <c:pt idx="1393">
                  <c:v>4.6820616521286995E-4</c:v>
                </c:pt>
                <c:pt idx="1394">
                  <c:v>4.6754922550268363E-4</c:v>
                </c:pt>
                <c:pt idx="1395">
                  <c:v>4.6689260731025417E-4</c:v>
                </c:pt>
                <c:pt idx="1396">
                  <c:v>4.6623631273018384E-4</c:v>
                </c:pt>
                <c:pt idx="1397">
                  <c:v>4.6558034384669433E-4</c:v>
                </c:pt>
                <c:pt idx="1398">
                  <c:v>4.6492470273495901E-4</c:v>
                </c:pt>
                <c:pt idx="1399">
                  <c:v>4.6426939146038126E-4</c:v>
                </c:pt>
                <c:pt idx="1400">
                  <c:v>4.6361441207859455E-4</c:v>
                </c:pt>
                <c:pt idx="1401">
                  <c:v>4.629597666362395E-4</c:v>
                </c:pt>
                <c:pt idx="1402">
                  <c:v>4.6230545716940963E-4</c:v>
                </c:pt>
                <c:pt idx="1403">
                  <c:v>4.6165148570626036E-4</c:v>
                </c:pt>
                <c:pt idx="1404">
                  <c:v>4.6099785426334527E-4</c:v>
                </c:pt>
                <c:pt idx="1405">
                  <c:v>4.6034456484922437E-4</c:v>
                </c:pt>
                <c:pt idx="1406">
                  <c:v>4.5969161946318726E-4</c:v>
                </c:pt>
                <c:pt idx="1407">
                  <c:v>4.590390200936989E-4</c:v>
                </c:pt>
                <c:pt idx="1408">
                  <c:v>4.583867687215637E-4</c:v>
                </c:pt>
                <c:pt idx="1409">
                  <c:v>4.5773486731653934E-4</c:v>
                </c:pt>
                <c:pt idx="1410">
                  <c:v>4.5708331784011236E-4</c:v>
                </c:pt>
                <c:pt idx="1411">
                  <c:v>4.5643212224405483E-4</c:v>
                </c:pt>
                <c:pt idx="1412">
                  <c:v>4.5578128247036886E-4</c:v>
                </c:pt>
                <c:pt idx="1413">
                  <c:v>4.5513080045345156E-4</c:v>
                </c:pt>
                <c:pt idx="1414">
                  <c:v>4.5448067811584836E-4</c:v>
                </c:pt>
                <c:pt idx="1415">
                  <c:v>4.5383091737283277E-4</c:v>
                </c:pt>
                <c:pt idx="1416">
                  <c:v>4.5318152012993607E-4</c:v>
                </c:pt>
                <c:pt idx="1417">
                  <c:v>4.5253248828283632E-4</c:v>
                </c:pt>
                <c:pt idx="1418">
                  <c:v>4.5188382371913471E-4</c:v>
                </c:pt>
                <c:pt idx="1419">
                  <c:v>4.5123552831621838E-4</c:v>
                </c:pt>
                <c:pt idx="1420">
                  <c:v>4.5058760394309227E-4</c:v>
                </c:pt>
                <c:pt idx="1421">
                  <c:v>4.499400524588526E-4</c:v>
                </c:pt>
                <c:pt idx="1422">
                  <c:v>4.4929287571465748E-4</c:v>
                </c:pt>
                <c:pt idx="1423">
                  <c:v>4.4864607555114566E-4</c:v>
                </c:pt>
                <c:pt idx="1424">
                  <c:v>4.4799965380112883E-4</c:v>
                </c:pt>
                <c:pt idx="1425">
                  <c:v>4.4735361228787074E-4</c:v>
                </c:pt>
                <c:pt idx="1426">
                  <c:v>4.4670795282550357E-4</c:v>
                </c:pt>
                <c:pt idx="1427">
                  <c:v>4.4606267721900017E-4</c:v>
                </c:pt>
                <c:pt idx="1428">
                  <c:v>4.4541778726545078E-4</c:v>
                </c:pt>
                <c:pt idx="1429">
                  <c:v>4.4477328475148181E-4</c:v>
                </c:pt>
                <c:pt idx="1430">
                  <c:v>4.4412917145580932E-4</c:v>
                </c:pt>
                <c:pt idx="1431">
                  <c:v>4.4348544914818433E-4</c:v>
                </c:pt>
                <c:pt idx="1432">
                  <c:v>4.4284211958842135E-4</c:v>
                </c:pt>
                <c:pt idx="1433">
                  <c:v>4.4219918452978457E-4</c:v>
                </c:pt>
                <c:pt idx="1434">
                  <c:v>4.415566457135478E-4</c:v>
                </c:pt>
                <c:pt idx="1435">
                  <c:v>4.4091450487515615E-4</c:v>
                </c:pt>
                <c:pt idx="1436">
                  <c:v>4.4027276373917457E-4</c:v>
                </c:pt>
                <c:pt idx="1437">
                  <c:v>4.3963142402245192E-4</c:v>
                </c:pt>
                <c:pt idx="1438">
                  <c:v>4.3899048743276103E-4</c:v>
                </c:pt>
                <c:pt idx="1439">
                  <c:v>4.3834995566910395E-4</c:v>
                </c:pt>
                <c:pt idx="1440">
                  <c:v>4.3770983042204503E-4</c:v>
                </c:pt>
                <c:pt idx="1441">
                  <c:v>4.3707011337321133E-4</c:v>
                </c:pt>
                <c:pt idx="1442">
                  <c:v>4.364308061954314E-4</c:v>
                </c:pt>
                <c:pt idx="1443">
                  <c:v>4.357919105532071E-4</c:v>
                </c:pt>
                <c:pt idx="1444">
                  <c:v>4.3515342810246382E-4</c:v>
                </c:pt>
                <c:pt idx="1445">
                  <c:v>4.3451536049013417E-4</c:v>
                </c:pt>
                <c:pt idx="1446">
                  <c:v>4.3387770935487957E-4</c:v>
                </c:pt>
                <c:pt idx="1447">
                  <c:v>4.3324047632681273E-4</c:v>
                </c:pt>
                <c:pt idx="1448">
                  <c:v>4.3260366302730335E-4</c:v>
                </c:pt>
                <c:pt idx="1449">
                  <c:v>4.319672710695055E-4</c:v>
                </c:pt>
                <c:pt idx="1450">
                  <c:v>4.3133130205763592E-4</c:v>
                </c:pt>
                <c:pt idx="1451">
                  <c:v>4.3069575758813983E-4</c:v>
                </c:pt>
                <c:pt idx="1452">
                  <c:v>4.3006063924799776E-4</c:v>
                </c:pt>
                <c:pt idx="1453">
                  <c:v>4.2942594861725136E-4</c:v>
                </c:pt>
                <c:pt idx="1454">
                  <c:v>4.2879168726564498E-4</c:v>
                </c:pt>
                <c:pt idx="1455">
                  <c:v>4.2815785675623386E-4</c:v>
                </c:pt>
                <c:pt idx="1456">
                  <c:v>4.2752445864324695E-4</c:v>
                </c:pt>
                <c:pt idx="1457">
                  <c:v>4.2689149447128205E-4</c:v>
                </c:pt>
                <c:pt idx="1458">
                  <c:v>4.2625896577891398E-4</c:v>
                </c:pt>
                <c:pt idx="1459">
                  <c:v>4.2562687409458677E-4</c:v>
                </c:pt>
                <c:pt idx="1460">
                  <c:v>4.2499522093905617E-4</c:v>
                </c:pt>
                <c:pt idx="1461">
                  <c:v>4.2436400782508432E-4</c:v>
                </c:pt>
                <c:pt idx="1462">
                  <c:v>4.2373323625682913E-4</c:v>
                </c:pt>
                <c:pt idx="1463">
                  <c:v>4.2310290773078796E-4</c:v>
                </c:pt>
                <c:pt idx="1464">
                  <c:v>4.224730237343266E-4</c:v>
                </c:pt>
                <c:pt idx="1465">
                  <c:v>4.218435857473446E-4</c:v>
                </c:pt>
                <c:pt idx="1466">
                  <c:v>4.2121459524185889E-4</c:v>
                </c:pt>
                <c:pt idx="1467">
                  <c:v>4.2058605368089363E-4</c:v>
                </c:pt>
                <c:pt idx="1468">
                  <c:v>4.1995796252011774E-4</c:v>
                </c:pt>
                <c:pt idx="1469">
                  <c:v>4.1933032320642938E-4</c:v>
                </c:pt>
                <c:pt idx="1470">
                  <c:v>4.1870313717995433E-4</c:v>
                </c:pt>
                <c:pt idx="1471">
                  <c:v>4.180764058705766E-4</c:v>
                </c:pt>
                <c:pt idx="1472">
                  <c:v>4.1745013070296211E-4</c:v>
                </c:pt>
                <c:pt idx="1473">
                  <c:v>4.1682431309100765E-4</c:v>
                </c:pt>
                <c:pt idx="1474">
                  <c:v>4.1619895444311439E-4</c:v>
                </c:pt>
                <c:pt idx="1475">
                  <c:v>4.1557405615741394E-4</c:v>
                </c:pt>
                <c:pt idx="1476">
                  <c:v>4.149496196264868E-4</c:v>
                </c:pt>
                <c:pt idx="1477">
                  <c:v>4.1432564623261614E-4</c:v>
                </c:pt>
                <c:pt idx="1478">
                  <c:v>4.1370213735203443E-4</c:v>
                </c:pt>
                <c:pt idx="1479">
                  <c:v>4.1307909435236989E-4</c:v>
                </c:pt>
                <c:pt idx="1480">
                  <c:v>4.124565185932294E-4</c:v>
                </c:pt>
                <c:pt idx="1481">
                  <c:v>4.1183441142708666E-4</c:v>
                </c:pt>
                <c:pt idx="1482">
                  <c:v>4.1121277419739477E-4</c:v>
                </c:pt>
                <c:pt idx="1483">
                  <c:v>4.1059160824161167E-4</c:v>
                </c:pt>
                <c:pt idx="1484">
                  <c:v>4.0997091488761961E-4</c:v>
                </c:pt>
                <c:pt idx="1485">
                  <c:v>4.0935069545638969E-4</c:v>
                </c:pt>
                <c:pt idx="1486">
                  <c:v>4.0873095126170433E-4</c:v>
                </c:pt>
                <c:pt idx="1487">
                  <c:v>4.0811168360882499E-4</c:v>
                </c:pt>
                <c:pt idx="1488">
                  <c:v>4.0749289379524156E-4</c:v>
                </c:pt>
                <c:pt idx="1489">
                  <c:v>4.0687458311183811E-4</c:v>
                </c:pt>
                <c:pt idx="1490">
                  <c:v>4.0625675284047813E-4</c:v>
                </c:pt>
                <c:pt idx="1491">
                  <c:v>4.0563940425655809E-4</c:v>
                </c:pt>
                <c:pt idx="1492">
                  <c:v>4.0502253862739757E-4</c:v>
                </c:pt>
                <c:pt idx="1493">
                  <c:v>4.0440615721284989E-4</c:v>
                </c:pt>
                <c:pt idx="1494">
                  <c:v>4.0379026126488582E-4</c:v>
                </c:pt>
                <c:pt idx="1495">
                  <c:v>4.0317485202856496E-4</c:v>
                </c:pt>
                <c:pt idx="1496">
                  <c:v>4.0255993074056473E-4</c:v>
                </c:pt>
                <c:pt idx="1497">
                  <c:v>4.0194549863126205E-4</c:v>
                </c:pt>
                <c:pt idx="1498">
                  <c:v>4.0133155692267941E-4</c:v>
                </c:pt>
                <c:pt idx="1499">
                  <c:v>4.0071810682937303E-4</c:v>
                </c:pt>
                <c:pt idx="1500">
                  <c:v>4.0010514955907128E-4</c:v>
                </c:pt>
                <c:pt idx="1501">
                  <c:v>3.9949268631150892E-4</c:v>
                </c:pt>
                <c:pt idx="1502">
                  <c:v>3.9888071827939853E-4</c:v>
                </c:pt>
                <c:pt idx="1503">
                  <c:v>3.9826924664829177E-4</c:v>
                </c:pt>
                <c:pt idx="1504">
                  <c:v>3.9765827259549691E-4</c:v>
                </c:pt>
                <c:pt idx="1505">
                  <c:v>3.9704779729216044E-4</c:v>
                </c:pt>
                <c:pt idx="1506">
                  <c:v>3.9643782190088017E-4</c:v>
                </c:pt>
                <c:pt idx="1507">
                  <c:v>3.9582834757867502E-4</c:v>
                </c:pt>
                <c:pt idx="1508">
                  <c:v>3.9521937547343233E-4</c:v>
                </c:pt>
                <c:pt idx="1509">
                  <c:v>3.9461090672690546E-4</c:v>
                </c:pt>
                <c:pt idx="1510">
                  <c:v>3.940029424735203E-4</c:v>
                </c:pt>
                <c:pt idx="1511">
                  <c:v>3.9339548384054179E-4</c:v>
                </c:pt>
                <c:pt idx="1512">
                  <c:v>3.9278853194707475E-4</c:v>
                </c:pt>
                <c:pt idx="1513">
                  <c:v>3.9218208790706144E-4</c:v>
                </c:pt>
                <c:pt idx="1514">
                  <c:v>3.915761528252848E-4</c:v>
                </c:pt>
                <c:pt idx="1515">
                  <c:v>3.9097072780058806E-4</c:v>
                </c:pt>
                <c:pt idx="1516">
                  <c:v>3.9036581392448699E-4</c:v>
                </c:pt>
                <c:pt idx="1517">
                  <c:v>3.8976141228072581E-4</c:v>
                </c:pt>
                <c:pt idx="1518">
                  <c:v>3.8915752394766412E-4</c:v>
                </c:pt>
                <c:pt idx="1519">
                  <c:v>3.8855414999472426E-4</c:v>
                </c:pt>
                <c:pt idx="1520">
                  <c:v>3.8795129148549989E-4</c:v>
                </c:pt>
                <c:pt idx="1521">
                  <c:v>3.8734894947609066E-4</c:v>
                </c:pt>
                <c:pt idx="1522">
                  <c:v>3.8674712501618469E-4</c:v>
                </c:pt>
                <c:pt idx="1523">
                  <c:v>3.8614581914761525E-4</c:v>
                </c:pt>
                <c:pt idx="1524">
                  <c:v>3.8554503290613718E-4</c:v>
                </c:pt>
                <c:pt idx="1525">
                  <c:v>3.8494476732003902E-4</c:v>
                </c:pt>
                <c:pt idx="1526">
                  <c:v>3.8434502341139209E-4</c:v>
                </c:pt>
                <c:pt idx="1527">
                  <c:v>3.8374580219424637E-4</c:v>
                </c:pt>
                <c:pt idx="1528">
                  <c:v>3.8314710467710067E-4</c:v>
                </c:pt>
                <c:pt idx="1529">
                  <c:v>3.8254893186087657E-4</c:v>
                </c:pt>
                <c:pt idx="1530">
                  <c:v>3.8195128473939022E-4</c:v>
                </c:pt>
                <c:pt idx="1531">
                  <c:v>3.813541643009899E-4</c:v>
                </c:pt>
                <c:pt idx="1532">
                  <c:v>3.8075757152553069E-4</c:v>
                </c:pt>
                <c:pt idx="1533">
                  <c:v>3.8016150738734433E-4</c:v>
                </c:pt>
                <c:pt idx="1534">
                  <c:v>3.7956597285362936E-4</c:v>
                </c:pt>
                <c:pt idx="1535">
                  <c:v>3.789709688849785E-4</c:v>
                </c:pt>
                <c:pt idx="1536">
                  <c:v>3.7837649643501781E-4</c:v>
                </c:pt>
                <c:pt idx="1537">
                  <c:v>3.7778255645112835E-4</c:v>
                </c:pt>
                <c:pt idx="1538">
                  <c:v>3.7718914987366903E-4</c:v>
                </c:pt>
                <c:pt idx="1539">
                  <c:v>3.7659627763667047E-4</c:v>
                </c:pt>
                <c:pt idx="1540">
                  <c:v>3.7600394066700238E-4</c:v>
                </c:pt>
                <c:pt idx="1541">
                  <c:v>3.7541213988595556E-4</c:v>
                </c:pt>
                <c:pt idx="1542">
                  <c:v>3.7482087620713256E-4</c:v>
                </c:pt>
                <c:pt idx="1543">
                  <c:v>3.7423015053844599E-4</c:v>
                </c:pt>
                <c:pt idx="1544">
                  <c:v>3.7363996378039777E-4</c:v>
                </c:pt>
                <c:pt idx="1545">
                  <c:v>3.7305031682832723E-4</c:v>
                </c:pt>
                <c:pt idx="1546">
                  <c:v>3.7246121056946913E-4</c:v>
                </c:pt>
                <c:pt idx="1547">
                  <c:v>3.7187264588575686E-4</c:v>
                </c:pt>
                <c:pt idx="1548">
                  <c:v>3.7128462365243475E-4</c:v>
                </c:pt>
                <c:pt idx="1549">
                  <c:v>3.7069714473797477E-4</c:v>
                </c:pt>
                <c:pt idx="1550">
                  <c:v>3.7011021000435407E-4</c:v>
                </c:pt>
                <c:pt idx="1551">
                  <c:v>3.6952382030813746E-4</c:v>
                </c:pt>
                <c:pt idx="1552">
                  <c:v>3.6893797649814597E-4</c:v>
                </c:pt>
                <c:pt idx="1553">
                  <c:v>3.6835267941792704E-4</c:v>
                </c:pt>
                <c:pt idx="1554">
                  <c:v>3.6776792990406149E-4</c:v>
                </c:pt>
                <c:pt idx="1555">
                  <c:v>3.6718372878732919E-4</c:v>
                </c:pt>
                <c:pt idx="1556">
                  <c:v>3.6660007689146012E-4</c:v>
                </c:pt>
                <c:pt idx="1557">
                  <c:v>3.6601697503491071E-4</c:v>
                </c:pt>
                <c:pt idx="1558">
                  <c:v>3.6543442402883763E-4</c:v>
                </c:pt>
                <c:pt idx="1559">
                  <c:v>3.6485242467912404E-4</c:v>
                </c:pt>
                <c:pt idx="1560">
                  <c:v>3.6427097778471418E-4</c:v>
                </c:pt>
                <c:pt idx="1561">
                  <c:v>3.6369008413850157E-4</c:v>
                </c:pt>
                <c:pt idx="1562">
                  <c:v>3.6310974452774536E-4</c:v>
                </c:pt>
                <c:pt idx="1563">
                  <c:v>3.6252995973251601E-4</c:v>
                </c:pt>
                <c:pt idx="1564">
                  <c:v>3.6195073052797122E-4</c:v>
                </c:pt>
                <c:pt idx="1565">
                  <c:v>3.6137205768199676E-4</c:v>
                </c:pt>
                <c:pt idx="1566">
                  <c:v>3.6079394195731584E-4</c:v>
                </c:pt>
                <c:pt idx="1567">
                  <c:v>3.6021638410971279E-4</c:v>
                </c:pt>
                <c:pt idx="1568">
                  <c:v>3.5963938488975389E-4</c:v>
                </c:pt>
                <c:pt idx="1569">
                  <c:v>3.5906294504134406E-4</c:v>
                </c:pt>
                <c:pt idx="1570">
                  <c:v>3.5848706530255958E-4</c:v>
                </c:pt>
                <c:pt idx="1571">
                  <c:v>3.5791174640531498E-4</c:v>
                </c:pt>
                <c:pt idx="1572">
                  <c:v>3.5733698907611244E-4</c:v>
                </c:pt>
                <c:pt idx="1573">
                  <c:v>3.5676279403465405E-4</c:v>
                </c:pt>
                <c:pt idx="1574">
                  <c:v>3.5618916199528505E-4</c:v>
                </c:pt>
                <c:pt idx="1575">
                  <c:v>3.5561609366638325E-4</c:v>
                </c:pt>
                <c:pt idx="1576">
                  <c:v>3.5504358974985939E-4</c:v>
                </c:pt>
                <c:pt idx="1577">
                  <c:v>3.5447165094262822E-4</c:v>
                </c:pt>
                <c:pt idx="1578">
                  <c:v>3.5390027793483214E-4</c:v>
                </c:pt>
                <c:pt idx="1579">
                  <c:v>3.5332947141145099E-4</c:v>
                </c:pt>
                <c:pt idx="1580">
                  <c:v>3.5275923205096982E-4</c:v>
                </c:pt>
                <c:pt idx="1581">
                  <c:v>3.5218956052696093E-4</c:v>
                </c:pt>
                <c:pt idx="1582">
                  <c:v>3.5162045750602999E-4</c:v>
                </c:pt>
                <c:pt idx="1583">
                  <c:v>3.5105192365023075E-4</c:v>
                </c:pt>
                <c:pt idx="1584">
                  <c:v>3.5048395961467804E-4</c:v>
                </c:pt>
                <c:pt idx="1585">
                  <c:v>3.4991656604974053E-4</c:v>
                </c:pt>
                <c:pt idx="1586">
                  <c:v>3.4934974359934756E-4</c:v>
                </c:pt>
                <c:pt idx="1587">
                  <c:v>3.4878349290243249E-4</c:v>
                </c:pt>
                <c:pt idx="1588">
                  <c:v>3.4821781459110079E-4</c:v>
                </c:pt>
                <c:pt idx="1589">
                  <c:v>3.4765270929321135E-4</c:v>
                </c:pt>
                <c:pt idx="1590">
                  <c:v>3.470881776297674E-4</c:v>
                </c:pt>
                <c:pt idx="1591">
                  <c:v>3.46524220217026E-4</c:v>
                </c:pt>
                <c:pt idx="1592">
                  <c:v>3.4596083766466612E-4</c:v>
                </c:pt>
                <c:pt idx="1593">
                  <c:v>3.4539803057778706E-4</c:v>
                </c:pt>
                <c:pt idx="1594">
                  <c:v>3.4483579955560395E-4</c:v>
                </c:pt>
                <c:pt idx="1595">
                  <c:v>3.4427414519092037E-4</c:v>
                </c:pt>
                <c:pt idx="1596">
                  <c:v>3.4371306807237656E-4</c:v>
                </c:pt>
                <c:pt idx="1597">
                  <c:v>3.4315256878172939E-4</c:v>
                </c:pt>
                <c:pt idx="1598">
                  <c:v>3.4259264789684996E-4</c:v>
                </c:pt>
                <c:pt idx="1599">
                  <c:v>3.4203330598847614E-4</c:v>
                </c:pt>
                <c:pt idx="1600">
                  <c:v>3.4147454362246088E-4</c:v>
                </c:pt>
                <c:pt idx="1601">
                  <c:v>3.4091636135982761E-4</c:v>
                </c:pt>
                <c:pt idx="1602">
                  <c:v>3.4035875975532703E-4</c:v>
                </c:pt>
                <c:pt idx="1603">
                  <c:v>3.3980173935860281E-4</c:v>
                </c:pt>
                <c:pt idx="1604">
                  <c:v>3.3924530071424708E-4</c:v>
                </c:pt>
                <c:pt idx="1605">
                  <c:v>3.3868944436066251E-4</c:v>
                </c:pt>
                <c:pt idx="1606">
                  <c:v>3.3813417083175534E-4</c:v>
                </c:pt>
                <c:pt idx="1607">
                  <c:v>3.3757948065554766E-4</c:v>
                </c:pt>
                <c:pt idx="1608">
                  <c:v>3.3702537435487123E-4</c:v>
                </c:pt>
                <c:pt idx="1609">
                  <c:v>3.3647185244717326E-4</c:v>
                </c:pt>
                <c:pt idx="1610">
                  <c:v>3.3591891544509922E-4</c:v>
                </c:pt>
                <c:pt idx="1611">
                  <c:v>3.3536656385507735E-4</c:v>
                </c:pt>
                <c:pt idx="1612">
                  <c:v>3.3481479817898396E-4</c:v>
                </c:pt>
                <c:pt idx="1613">
                  <c:v>3.342636189138104E-4</c:v>
                </c:pt>
                <c:pt idx="1614">
                  <c:v>3.337130265501087E-4</c:v>
                </c:pt>
                <c:pt idx="1615">
                  <c:v>3.331630215741288E-4</c:v>
                </c:pt>
                <c:pt idx="1616">
                  <c:v>3.3261360446706911E-4</c:v>
                </c:pt>
                <c:pt idx="1617">
                  <c:v>3.3206477570424386E-4</c:v>
                </c:pt>
                <c:pt idx="1618">
                  <c:v>3.3151653575649864E-4</c:v>
                </c:pt>
                <c:pt idx="1619">
                  <c:v>3.3096888508882261E-4</c:v>
                </c:pt>
                <c:pt idx="1620">
                  <c:v>3.3042182416212484E-4</c:v>
                </c:pt>
                <c:pt idx="1621">
                  <c:v>3.2987535343104168E-4</c:v>
                </c:pt>
                <c:pt idx="1622">
                  <c:v>3.293294733461849E-4</c:v>
                </c:pt>
                <c:pt idx="1623">
                  <c:v>3.2878418435203227E-4</c:v>
                </c:pt>
                <c:pt idx="1624">
                  <c:v>3.2823948688920357E-4</c:v>
                </c:pt>
                <c:pt idx="1625">
                  <c:v>3.276953813923511E-4</c:v>
                </c:pt>
                <c:pt idx="1626">
                  <c:v>3.2715186829126996E-4</c:v>
                </c:pt>
                <c:pt idx="1627">
                  <c:v>3.2660894801145313E-4</c:v>
                </c:pt>
                <c:pt idx="1628">
                  <c:v>3.2606662097264816E-4</c:v>
                </c:pt>
                <c:pt idx="1629">
                  <c:v>3.255248875897454E-4</c:v>
                </c:pt>
                <c:pt idx="1630">
                  <c:v>3.2498374827302778E-4</c:v>
                </c:pt>
                <c:pt idx="1631">
                  <c:v>3.2444320342758792E-4</c:v>
                </c:pt>
                <c:pt idx="1632">
                  <c:v>3.2390325345366122E-4</c:v>
                </c:pt>
                <c:pt idx="1633">
                  <c:v>3.2336389874662586E-4</c:v>
                </c:pt>
                <c:pt idx="1634">
                  <c:v>3.2282513969733584E-4</c:v>
                </c:pt>
                <c:pt idx="1635">
                  <c:v>3.2228697669087203E-4</c:v>
                </c:pt>
                <c:pt idx="1636">
                  <c:v>3.2174941010848501E-4</c:v>
                </c:pt>
                <c:pt idx="1637">
                  <c:v>3.2121244032573548E-4</c:v>
                </c:pt>
                <c:pt idx="1638">
                  <c:v>3.2067606771404855E-4</c:v>
                </c:pt>
                <c:pt idx="1639">
                  <c:v>3.2014029264010313E-4</c:v>
                </c:pt>
                <c:pt idx="1640">
                  <c:v>3.1960511546480497E-4</c:v>
                </c:pt>
                <c:pt idx="1641">
                  <c:v>3.190705365455071E-4</c:v>
                </c:pt>
                <c:pt idx="1642">
                  <c:v>3.1853655623423349E-4</c:v>
                </c:pt>
                <c:pt idx="1643">
                  <c:v>3.1800317487842844E-4</c:v>
                </c:pt>
                <c:pt idx="1644">
                  <c:v>3.1747039282042921E-4</c:v>
                </c:pt>
                <c:pt idx="1645">
                  <c:v>3.1693821039871506E-4</c:v>
                </c:pt>
                <c:pt idx="1646">
                  <c:v>3.1640662794618635E-4</c:v>
                </c:pt>
                <c:pt idx="1647">
                  <c:v>3.1587564579177441E-4</c:v>
                </c:pt>
                <c:pt idx="1648">
                  <c:v>3.1534526425960885E-4</c:v>
                </c:pt>
                <c:pt idx="1649">
                  <c:v>3.1481548366871226E-4</c:v>
                </c:pt>
                <c:pt idx="1650">
                  <c:v>3.1428630433405491E-4</c:v>
                </c:pt>
                <c:pt idx="1651">
                  <c:v>3.1375772656586087E-4</c:v>
                </c:pt>
                <c:pt idx="1652">
                  <c:v>3.1322975066977454E-4</c:v>
                </c:pt>
                <c:pt idx="1653">
                  <c:v>3.1270237694674963E-4</c:v>
                </c:pt>
                <c:pt idx="1654">
                  <c:v>3.1217560569368752E-4</c:v>
                </c:pt>
                <c:pt idx="1655">
                  <c:v>3.1164943720207727E-4</c:v>
                </c:pt>
                <c:pt idx="1656">
                  <c:v>3.1112387175960543E-4</c:v>
                </c:pt>
                <c:pt idx="1657">
                  <c:v>3.1059890964962866E-4</c:v>
                </c:pt>
                <c:pt idx="1658">
                  <c:v>3.1007455115000804E-4</c:v>
                </c:pt>
                <c:pt idx="1659">
                  <c:v>3.0955079653535722E-4</c:v>
                </c:pt>
                <c:pt idx="1660">
                  <c:v>3.0902764607523836E-4</c:v>
                </c:pt>
                <c:pt idx="1661">
                  <c:v>3.0850510003441189E-4</c:v>
                </c:pt>
                <c:pt idx="1662">
                  <c:v>3.0798315867408554E-4</c:v>
                </c:pt>
                <c:pt idx="1663">
                  <c:v>3.0746182225072083E-4</c:v>
                </c:pt>
                <c:pt idx="1664">
                  <c:v>3.0694109101592204E-4</c:v>
                </c:pt>
                <c:pt idx="1665">
                  <c:v>3.0642096521768525E-4</c:v>
                </c:pt>
                <c:pt idx="1666">
                  <c:v>3.0590144509909378E-4</c:v>
                </c:pt>
                <c:pt idx="1667">
                  <c:v>3.0538253089917866E-4</c:v>
                </c:pt>
                <c:pt idx="1668">
                  <c:v>3.0486422285275205E-4</c:v>
                </c:pt>
                <c:pt idx="1669">
                  <c:v>3.0434652118990768E-4</c:v>
                </c:pt>
                <c:pt idx="1670">
                  <c:v>3.038294261366592E-4</c:v>
                </c:pt>
                <c:pt idx="1671">
                  <c:v>3.033129379152455E-4</c:v>
                </c:pt>
                <c:pt idx="1672">
                  <c:v>3.0279705674265966E-4</c:v>
                </c:pt>
                <c:pt idx="1673">
                  <c:v>3.0228178283273066E-4</c:v>
                </c:pt>
                <c:pt idx="1674">
                  <c:v>3.0176711639415266E-4</c:v>
                </c:pt>
                <c:pt idx="1675">
                  <c:v>3.0125305763187282E-4</c:v>
                </c:pt>
                <c:pt idx="1676">
                  <c:v>3.0073960674681377E-4</c:v>
                </c:pt>
                <c:pt idx="1677">
                  <c:v>3.0022676393526293E-4</c:v>
                </c:pt>
                <c:pt idx="1678">
                  <c:v>2.9971452938962195E-4</c:v>
                </c:pt>
                <c:pt idx="1679">
                  <c:v>2.9920290329807364E-4</c:v>
                </c:pt>
                <c:pt idx="1680">
                  <c:v>2.9869188584477624E-4</c:v>
                </c:pt>
                <c:pt idx="1681">
                  <c:v>2.9818147720978017E-4</c:v>
                </c:pt>
                <c:pt idx="1682">
                  <c:v>2.9767167756861168E-4</c:v>
                </c:pt>
                <c:pt idx="1683">
                  <c:v>2.9716248709371618E-4</c:v>
                </c:pt>
                <c:pt idx="1684">
                  <c:v>2.9665390595198793E-4</c:v>
                </c:pt>
                <c:pt idx="1685">
                  <c:v>2.961459343077677E-4</c:v>
                </c:pt>
                <c:pt idx="1686">
                  <c:v>2.9563857232034474E-4</c:v>
                </c:pt>
                <c:pt idx="1687">
                  <c:v>2.9513182014551109E-4</c:v>
                </c:pt>
                <c:pt idx="1688">
                  <c:v>2.9462567793492322E-4</c:v>
                </c:pt>
                <c:pt idx="1689">
                  <c:v>2.9412014583601875E-4</c:v>
                </c:pt>
                <c:pt idx="1690">
                  <c:v>2.9361522399248829E-4</c:v>
                </c:pt>
                <c:pt idx="1691">
                  <c:v>2.9311091254416444E-4</c:v>
                </c:pt>
                <c:pt idx="1692">
                  <c:v>2.9260721162671643E-4</c:v>
                </c:pt>
                <c:pt idx="1693">
                  <c:v>2.9210412137170572E-4</c:v>
                </c:pt>
                <c:pt idx="1694">
                  <c:v>2.9160164190761284E-4</c:v>
                </c:pt>
                <c:pt idx="1695">
                  <c:v>2.9109977335775583E-4</c:v>
                </c:pt>
                <c:pt idx="1696">
                  <c:v>2.9059851584292695E-4</c:v>
                </c:pt>
                <c:pt idx="1697">
                  <c:v>2.900978694788392E-4</c:v>
                </c:pt>
                <c:pt idx="1698">
                  <c:v>2.8959783437829123E-4</c:v>
                </c:pt>
                <c:pt idx="1699">
                  <c:v>2.8909841064936326E-4</c:v>
                </c:pt>
                <c:pt idx="1700">
                  <c:v>2.8859959839722116E-4</c:v>
                </c:pt>
                <c:pt idx="1701">
                  <c:v>2.8810139772261767E-4</c:v>
                </c:pt>
                <c:pt idx="1702">
                  <c:v>2.8760380872253077E-4</c:v>
                </c:pt>
                <c:pt idx="1703">
                  <c:v>2.8710683149063554E-4</c:v>
                </c:pt>
                <c:pt idx="1704">
                  <c:v>2.8661046611633267E-4</c:v>
                </c:pt>
                <c:pt idx="1705">
                  <c:v>2.8611471268510935E-4</c:v>
                </c:pt>
                <c:pt idx="1706">
                  <c:v>2.8561957127984372E-4</c:v>
                </c:pt>
                <c:pt idx="1707">
                  <c:v>2.8512504197794608E-4</c:v>
                </c:pt>
                <c:pt idx="1708">
                  <c:v>2.8463112485482833E-4</c:v>
                </c:pt>
                <c:pt idx="1709">
                  <c:v>2.8413781998123944E-4</c:v>
                </c:pt>
                <c:pt idx="1710">
                  <c:v>2.8364512742426462E-4</c:v>
                </c:pt>
                <c:pt idx="1711">
                  <c:v>2.8315304724763068E-4</c:v>
                </c:pt>
                <c:pt idx="1712">
                  <c:v>2.8266157951137294E-4</c:v>
                </c:pt>
                <c:pt idx="1713">
                  <c:v>2.8217072427194623E-4</c:v>
                </c:pt>
                <c:pt idx="1714">
                  <c:v>2.8168048158161429E-4</c:v>
                </c:pt>
                <c:pt idx="1715">
                  <c:v>2.8119085149014289E-4</c:v>
                </c:pt>
                <c:pt idx="1716">
                  <c:v>2.8070183404241278E-4</c:v>
                </c:pt>
                <c:pt idx="1717">
                  <c:v>2.8021342928072346E-4</c:v>
                </c:pt>
                <c:pt idx="1718">
                  <c:v>2.7972563724332211E-4</c:v>
                </c:pt>
                <c:pt idx="1719">
                  <c:v>2.7923845796506974E-4</c:v>
                </c:pt>
                <c:pt idx="1720">
                  <c:v>2.7875189147727464E-4</c:v>
                </c:pt>
                <c:pt idx="1721">
                  <c:v>2.7826593780766462E-4</c:v>
                </c:pt>
                <c:pt idx="1722">
                  <c:v>2.777805969804148E-4</c:v>
                </c:pt>
                <c:pt idx="1723">
                  <c:v>2.7729586901653613E-4</c:v>
                </c:pt>
                <c:pt idx="1724">
                  <c:v>2.768117539330428E-4</c:v>
                </c:pt>
                <c:pt idx="1725">
                  <c:v>2.7632825174395137E-4</c:v>
                </c:pt>
                <c:pt idx="1726">
                  <c:v>2.7584536245944813E-4</c:v>
                </c:pt>
                <c:pt idx="1727">
                  <c:v>2.7536308608674953E-4</c:v>
                </c:pt>
                <c:pt idx="1728">
                  <c:v>2.7488142262888093E-4</c:v>
                </c:pt>
                <c:pt idx="1729">
                  <c:v>2.7440037208659174E-4</c:v>
                </c:pt>
                <c:pt idx="1730">
                  <c:v>2.7391993445594065E-4</c:v>
                </c:pt>
                <c:pt idx="1731">
                  <c:v>2.7344010973057165E-4</c:v>
                </c:pt>
                <c:pt idx="1732">
                  <c:v>2.7296089790052047E-4</c:v>
                </c:pt>
                <c:pt idx="1733">
                  <c:v>2.7248229895221465E-4</c:v>
                </c:pt>
                <c:pt idx="1734">
                  <c:v>2.7200431286897309E-4</c:v>
                </c:pt>
                <c:pt idx="1735">
                  <c:v>2.7152693963061747E-4</c:v>
                </c:pt>
                <c:pt idx="1736">
                  <c:v>2.7105017921388863E-4</c:v>
                </c:pt>
                <c:pt idx="1737">
                  <c:v>2.7057403159219673E-4</c:v>
                </c:pt>
                <c:pt idx="1738">
                  <c:v>2.7009849673537145E-4</c:v>
                </c:pt>
                <c:pt idx="1739">
                  <c:v>2.6962357461013386E-4</c:v>
                </c:pt>
                <c:pt idx="1740">
                  <c:v>2.6914926518015192E-4</c:v>
                </c:pt>
                <c:pt idx="1741">
                  <c:v>2.6867556840562412E-4</c:v>
                </c:pt>
                <c:pt idx="1742">
                  <c:v>2.6820248424372362E-4</c:v>
                </c:pt>
                <c:pt idx="1743">
                  <c:v>2.6773001264771001E-4</c:v>
                </c:pt>
                <c:pt idx="1744">
                  <c:v>2.6725815356895555E-4</c:v>
                </c:pt>
                <c:pt idx="1745">
                  <c:v>2.6678690695416951E-4</c:v>
                </c:pt>
                <c:pt idx="1746">
                  <c:v>2.6631627274797953E-4</c:v>
                </c:pt>
                <c:pt idx="1747">
                  <c:v>2.6584625089126623E-4</c:v>
                </c:pt>
                <c:pt idx="1748">
                  <c:v>2.6537684132207917E-4</c:v>
                </c:pt>
                <c:pt idx="1749">
                  <c:v>2.6490804397508172E-4</c:v>
                </c:pt>
                <c:pt idx="1750">
                  <c:v>2.6443985878196741E-4</c:v>
                </c:pt>
                <c:pt idx="1751">
                  <c:v>2.6397228567098807E-4</c:v>
                </c:pt>
                <c:pt idx="1752">
                  <c:v>2.6350532456811959E-4</c:v>
                </c:pt>
                <c:pt idx="1753">
                  <c:v>2.6303897539520227E-4</c:v>
                </c:pt>
                <c:pt idx="1754">
                  <c:v>2.6257323807188371E-4</c:v>
                </c:pt>
                <c:pt idx="1755">
                  <c:v>2.621081125139535E-4</c:v>
                </c:pt>
                <c:pt idx="1756">
                  <c:v>2.6164359863484199E-4</c:v>
                </c:pt>
                <c:pt idx="1757">
                  <c:v>2.6117969634470439E-4</c:v>
                </c:pt>
                <c:pt idx="1758">
                  <c:v>2.6071640555064279E-4</c:v>
                </c:pt>
                <c:pt idx="1759">
                  <c:v>2.6025372615642861E-4</c:v>
                </c:pt>
                <c:pt idx="1760">
                  <c:v>2.5979165806364057E-4</c:v>
                </c:pt>
                <c:pt idx="1761">
                  <c:v>2.593302011700549E-4</c:v>
                </c:pt>
                <c:pt idx="1762">
                  <c:v>2.5886935537086653E-4</c:v>
                </c:pt>
                <c:pt idx="1763">
                  <c:v>2.5840912055832832E-4</c:v>
                </c:pt>
                <c:pt idx="1764">
                  <c:v>2.5794949662175104E-4</c:v>
                </c:pt>
                <c:pt idx="1765">
                  <c:v>2.5749048344733683E-4</c:v>
                </c:pt>
                <c:pt idx="1766">
                  <c:v>2.5703208091848451E-4</c:v>
                </c:pt>
                <c:pt idx="1767">
                  <c:v>2.5657428891551204E-4</c:v>
                </c:pt>
                <c:pt idx="1768">
                  <c:v>2.5611710731654469E-4</c:v>
                </c:pt>
                <c:pt idx="1769">
                  <c:v>2.5566053599562766E-4</c:v>
                </c:pt>
                <c:pt idx="1770">
                  <c:v>2.5520457482491876E-4</c:v>
                </c:pt>
                <c:pt idx="1771">
                  <c:v>2.5474922367352271E-4</c:v>
                </c:pt>
                <c:pt idx="1772">
                  <c:v>2.5429448240743557E-4</c:v>
                </c:pt>
                <c:pt idx="1773">
                  <c:v>2.5384035088975299E-4</c:v>
                </c:pt>
                <c:pt idx="1774">
                  <c:v>2.5338682898151665E-4</c:v>
                </c:pt>
                <c:pt idx="1775">
                  <c:v>2.5293391653971597E-4</c:v>
                </c:pt>
                <c:pt idx="1776">
                  <c:v>2.5248161341971664E-4</c:v>
                </c:pt>
                <c:pt idx="1777">
                  <c:v>2.5202991947342879E-4</c:v>
                </c:pt>
                <c:pt idx="1778">
                  <c:v>2.5157883455032004E-4</c:v>
                </c:pt>
                <c:pt idx="1779">
                  <c:v>2.5112835849692983E-4</c:v>
                </c:pt>
                <c:pt idx="1780">
                  <c:v>2.5067849115685548E-4</c:v>
                </c:pt>
                <c:pt idx="1781">
                  <c:v>2.5022923237143224E-4</c:v>
                </c:pt>
                <c:pt idx="1782">
                  <c:v>2.4978058197913655E-4</c:v>
                </c:pt>
                <c:pt idx="1783">
                  <c:v>2.4933253981529457E-4</c:v>
                </c:pt>
                <c:pt idx="1784">
                  <c:v>2.4888510571308142E-4</c:v>
                </c:pt>
                <c:pt idx="1785">
                  <c:v>2.484382795028689E-4</c:v>
                </c:pt>
                <c:pt idx="1786">
                  <c:v>2.4799206101204507E-4</c:v>
                </c:pt>
                <c:pt idx="1787">
                  <c:v>2.4754645006569431E-4</c:v>
                </c:pt>
                <c:pt idx="1788">
                  <c:v>2.4710144648611154E-4</c:v>
                </c:pt>
                <c:pt idx="1789">
                  <c:v>2.4665705009284389E-4</c:v>
                </c:pt>
                <c:pt idx="1790">
                  <c:v>2.4621326070327354E-4</c:v>
                </c:pt>
                <c:pt idx="1791">
                  <c:v>2.4577007813124385E-4</c:v>
                </c:pt>
                <c:pt idx="1792">
                  <c:v>2.453275021892104E-4</c:v>
                </c:pt>
                <c:pt idx="1793">
                  <c:v>2.4488553268602054E-4</c:v>
                </c:pt>
                <c:pt idx="1794">
                  <c:v>2.4444416942845382E-4</c:v>
                </c:pt>
                <c:pt idx="1795">
                  <c:v>2.4400341222045874E-4</c:v>
                </c:pt>
                <c:pt idx="1796">
                  <c:v>2.4356326086384661E-4</c:v>
                </c:pt>
                <c:pt idx="1797">
                  <c:v>2.4312371515730624E-4</c:v>
                </c:pt>
                <c:pt idx="1798">
                  <c:v>2.426847748975558E-4</c:v>
                </c:pt>
                <c:pt idx="1799">
                  <c:v>2.4224643987839911E-4</c:v>
                </c:pt>
                <c:pt idx="1800">
                  <c:v>2.4180870989137793E-4</c:v>
                </c:pt>
                <c:pt idx="1801">
                  <c:v>2.4137158472528619E-4</c:v>
                </c:pt>
                <c:pt idx="1802">
                  <c:v>2.4093506416666965E-4</c:v>
                </c:pt>
                <c:pt idx="1803">
                  <c:v>2.4049914799956218E-4</c:v>
                </c:pt>
                <c:pt idx="1804">
                  <c:v>2.4006383600540249E-4</c:v>
                </c:pt>
                <c:pt idx="1805">
                  <c:v>2.3962912796331171E-4</c:v>
                </c:pt>
                <c:pt idx="1806">
                  <c:v>2.3919502364988521E-4</c:v>
                </c:pt>
                <c:pt idx="1807">
                  <c:v>2.3876152283931751E-4</c:v>
                </c:pt>
                <c:pt idx="1808">
                  <c:v>2.3832862530349941E-4</c:v>
                </c:pt>
                <c:pt idx="1809">
                  <c:v>2.3789633081169881E-4</c:v>
                </c:pt>
                <c:pt idx="1810">
                  <c:v>2.3746463913103255E-4</c:v>
                </c:pt>
                <c:pt idx="1811">
                  <c:v>2.3703355002592519E-4</c:v>
                </c:pt>
                <c:pt idx="1812">
                  <c:v>2.3660306325873348E-4</c:v>
                </c:pt>
                <c:pt idx="1813">
                  <c:v>2.3617317858951048E-4</c:v>
                </c:pt>
                <c:pt idx="1814">
                  <c:v>2.3574389577543653E-4</c:v>
                </c:pt>
                <c:pt idx="1815">
                  <c:v>2.3531521457186011E-4</c:v>
                </c:pt>
                <c:pt idx="1816">
                  <c:v>2.3488713473186762E-4</c:v>
                </c:pt>
                <c:pt idx="1817">
                  <c:v>2.3445965600556173E-4</c:v>
                </c:pt>
                <c:pt idx="1818">
                  <c:v>2.3403277814160184E-4</c:v>
                </c:pt>
                <c:pt idx="1819">
                  <c:v>2.3360650088587176E-4</c:v>
                </c:pt>
                <c:pt idx="1820">
                  <c:v>2.3318082398171569E-4</c:v>
                </c:pt>
                <c:pt idx="1821">
                  <c:v>2.3275574717093739E-4</c:v>
                </c:pt>
                <c:pt idx="1822">
                  <c:v>2.3233127019250954E-4</c:v>
                </c:pt>
                <c:pt idx="1823">
                  <c:v>2.3190739278336481E-4</c:v>
                </c:pt>
                <c:pt idx="1824">
                  <c:v>2.3148411467813212E-4</c:v>
                </c:pt>
                <c:pt idx="1825">
                  <c:v>2.3106143560910897E-4</c:v>
                </c:pt>
                <c:pt idx="1826">
                  <c:v>2.3063935530688584E-4</c:v>
                </c:pt>
                <c:pt idx="1827">
                  <c:v>2.3021787349906953E-4</c:v>
                </c:pt>
                <c:pt idx="1828">
                  <c:v>2.297969899116431E-4</c:v>
                </c:pt>
                <c:pt idx="1829">
                  <c:v>2.2937670426813328E-4</c:v>
                </c:pt>
                <c:pt idx="1830">
                  <c:v>2.2895701629020715E-4</c:v>
                </c:pt>
                <c:pt idx="1831">
                  <c:v>2.2853792569697828E-4</c:v>
                </c:pt>
                <c:pt idx="1832">
                  <c:v>2.2811943220556186E-4</c:v>
                </c:pt>
                <c:pt idx="1833">
                  <c:v>2.2770153553108852E-4</c:v>
                </c:pt>
                <c:pt idx="1834">
                  <c:v>2.2728423538623255E-4</c:v>
                </c:pt>
                <c:pt idx="1835">
                  <c:v>2.2686753148201677E-4</c:v>
                </c:pt>
                <c:pt idx="1836">
                  <c:v>2.264514235267856E-4</c:v>
                </c:pt>
                <c:pt idx="1837">
                  <c:v>2.2603591122714872E-4</c:v>
                </c:pt>
                <c:pt idx="1838">
                  <c:v>2.2562099428768967E-4</c:v>
                </c:pt>
                <c:pt idx="1839">
                  <c:v>2.2520667241068826E-4</c:v>
                </c:pt>
                <c:pt idx="1840">
                  <c:v>2.2479294529631488E-4</c:v>
                </c:pt>
                <c:pt idx="1841">
                  <c:v>2.2437981264297746E-4</c:v>
                </c:pt>
                <c:pt idx="1842">
                  <c:v>2.2396727414666917E-4</c:v>
                </c:pt>
                <c:pt idx="1843">
                  <c:v>2.2355532950195378E-4</c:v>
                </c:pt>
                <c:pt idx="1844">
                  <c:v>2.2314397840042521E-4</c:v>
                </c:pt>
                <c:pt idx="1845">
                  <c:v>2.2273322053252553E-4</c:v>
                </c:pt>
                <c:pt idx="1846">
                  <c:v>2.2232305558628207E-4</c:v>
                </c:pt>
                <c:pt idx="1847">
                  <c:v>2.2191348324770988E-4</c:v>
                </c:pt>
                <c:pt idx="1848">
                  <c:v>2.2150450320115866E-4</c:v>
                </c:pt>
                <c:pt idx="1849">
                  <c:v>2.2109611512841076E-4</c:v>
                </c:pt>
                <c:pt idx="1850">
                  <c:v>2.2068831871005501E-4</c:v>
                </c:pt>
                <c:pt idx="1851">
                  <c:v>2.2028111362391856E-4</c:v>
                </c:pt>
                <c:pt idx="1852">
                  <c:v>2.1987449954656568E-4</c:v>
                </c:pt>
                <c:pt idx="1853">
                  <c:v>2.1946847615215981E-4</c:v>
                </c:pt>
                <c:pt idx="1854">
                  <c:v>2.1906304311315739E-4</c:v>
                </c:pt>
                <c:pt idx="1855">
                  <c:v>2.1865820010011361E-4</c:v>
                </c:pt>
                <c:pt idx="1856">
                  <c:v>2.1825394678164078E-4</c:v>
                </c:pt>
                <c:pt idx="1857">
                  <c:v>2.1785028282421404E-4</c:v>
                </c:pt>
                <c:pt idx="1858">
                  <c:v>2.1744720789280969E-4</c:v>
                </c:pt>
                <c:pt idx="1859">
                  <c:v>2.170447216504473E-4</c:v>
                </c:pt>
                <c:pt idx="1860">
                  <c:v>2.1664282375800925E-4</c:v>
                </c:pt>
                <c:pt idx="1861">
                  <c:v>2.1624151387471258E-4</c:v>
                </c:pt>
                <c:pt idx="1862">
                  <c:v>2.1584079165801184E-4</c:v>
                </c:pt>
                <c:pt idx="1863">
                  <c:v>2.1544065676337709E-4</c:v>
                </c:pt>
                <c:pt idx="1864">
                  <c:v>2.1504110884464078E-4</c:v>
                </c:pt>
                <c:pt idx="1865">
                  <c:v>2.1464214755329003E-4</c:v>
                </c:pt>
                <c:pt idx="1866">
                  <c:v>2.1424377253981275E-4</c:v>
                </c:pt>
                <c:pt idx="1867">
                  <c:v>2.1384598345228212E-4</c:v>
                </c:pt>
                <c:pt idx="1868">
                  <c:v>2.1344877993710598E-4</c:v>
                </c:pt>
                <c:pt idx="1869">
                  <c:v>2.1305216163923502E-4</c:v>
                </c:pt>
                <c:pt idx="1870">
                  <c:v>2.1265612820139945E-4</c:v>
                </c:pt>
                <c:pt idx="1871">
                  <c:v>2.1226067926473358E-4</c:v>
                </c:pt>
                <c:pt idx="1872">
                  <c:v>2.1186581446880348E-4</c:v>
                </c:pt>
                <c:pt idx="1873">
                  <c:v>2.1147153345123237E-4</c:v>
                </c:pt>
                <c:pt idx="1874">
                  <c:v>2.1107783584783935E-4</c:v>
                </c:pt>
                <c:pt idx="1875">
                  <c:v>2.1068472129295857E-4</c:v>
                </c:pt>
                <c:pt idx="1876">
                  <c:v>2.1029218941918948E-4</c:v>
                </c:pt>
                <c:pt idx="1877">
                  <c:v>2.0990023985707762E-4</c:v>
                </c:pt>
                <c:pt idx="1878">
                  <c:v>2.0950887223603054E-4</c:v>
                </c:pt>
                <c:pt idx="1879">
                  <c:v>2.091180861832076E-4</c:v>
                </c:pt>
                <c:pt idx="1880">
                  <c:v>2.0872788132456077E-4</c:v>
                </c:pt>
                <c:pt idx="1881">
                  <c:v>2.0833825728397426E-4</c:v>
                </c:pt>
                <c:pt idx="1882">
                  <c:v>2.0794921368402774E-4</c:v>
                </c:pt>
                <c:pt idx="1883">
                  <c:v>2.0756075014538578E-4</c:v>
                </c:pt>
                <c:pt idx="1884">
                  <c:v>2.0717286628715859E-4</c:v>
                </c:pt>
                <c:pt idx="1885">
                  <c:v>2.0678556172706863E-4</c:v>
                </c:pt>
                <c:pt idx="1886">
                  <c:v>2.0639883608079834E-4</c:v>
                </c:pt>
                <c:pt idx="1887">
                  <c:v>2.0601268896254521E-4</c:v>
                </c:pt>
                <c:pt idx="1888">
                  <c:v>2.0562711998525773E-4</c:v>
                </c:pt>
                <c:pt idx="1889">
                  <c:v>2.0524212875960846E-4</c:v>
                </c:pt>
                <c:pt idx="1890">
                  <c:v>2.0485771489549276E-4</c:v>
                </c:pt>
                <c:pt idx="1891">
                  <c:v>2.0447387800055783E-4</c:v>
                </c:pt>
                <c:pt idx="1892">
                  <c:v>2.0409061768116021E-4</c:v>
                </c:pt>
                <c:pt idx="1893">
                  <c:v>2.0370793354222705E-4</c:v>
                </c:pt>
                <c:pt idx="1894">
                  <c:v>2.0332582518690911E-4</c:v>
                </c:pt>
                <c:pt idx="1895">
                  <c:v>2.0294429221683064E-4</c:v>
                </c:pt>
                <c:pt idx="1896">
                  <c:v>2.0256333423218642E-4</c:v>
                </c:pt>
                <c:pt idx="1897">
                  <c:v>2.021829508316586E-4</c:v>
                </c:pt>
                <c:pt idx="1898">
                  <c:v>2.0180314161238888E-4</c:v>
                </c:pt>
                <c:pt idx="1899">
                  <c:v>2.0142390616993688E-4</c:v>
                </c:pt>
                <c:pt idx="1900">
                  <c:v>2.0104524409837732E-4</c:v>
                </c:pt>
                <c:pt idx="1901">
                  <c:v>2.0066715499048038E-4</c:v>
                </c:pt>
                <c:pt idx="1902">
                  <c:v>2.0028963843729541E-4</c:v>
                </c:pt>
                <c:pt idx="1903">
                  <c:v>1.9991269402849787E-4</c:v>
                </c:pt>
                <c:pt idx="1904">
                  <c:v>1.9953632135229216E-4</c:v>
                </c:pt>
                <c:pt idx="1905">
                  <c:v>1.9916051999559203E-4</c:v>
                </c:pt>
                <c:pt idx="1906">
                  <c:v>1.9878528954354879E-4</c:v>
                </c:pt>
                <c:pt idx="1907">
                  <c:v>1.9841062958009248E-4</c:v>
                </c:pt>
                <c:pt idx="1908">
                  <c:v>1.9803653968762658E-4</c:v>
                </c:pt>
                <c:pt idx="1909">
                  <c:v>1.9766301944740272E-4</c:v>
                </c:pt>
                <c:pt idx="1910">
                  <c:v>1.9729006843872965E-4</c:v>
                </c:pt>
                <c:pt idx="1911">
                  <c:v>1.969176862400418E-4</c:v>
                </c:pt>
                <c:pt idx="1912">
                  <c:v>1.9654587242810828E-4</c:v>
                </c:pt>
                <c:pt idx="1913">
                  <c:v>1.9617462657831042E-4</c:v>
                </c:pt>
                <c:pt idx="1914">
                  <c:v>1.9580394826483605E-4</c:v>
                </c:pt>
                <c:pt idx="1915">
                  <c:v>1.9543383706029094E-4</c:v>
                </c:pt>
                <c:pt idx="1916">
                  <c:v>1.9506429253608737E-4</c:v>
                </c:pt>
                <c:pt idx="1917">
                  <c:v>1.9469531426195841E-4</c:v>
                </c:pt>
                <c:pt idx="1918">
                  <c:v>1.9432690180680445E-4</c:v>
                </c:pt>
                <c:pt idx="1919">
                  <c:v>1.9395905473784669E-4</c:v>
                </c:pt>
                <c:pt idx="1920">
                  <c:v>1.9359177262102956E-4</c:v>
                </c:pt>
                <c:pt idx="1921">
                  <c:v>1.9322505502093745E-4</c:v>
                </c:pt>
                <c:pt idx="1922">
                  <c:v>1.928589015010862E-4</c:v>
                </c:pt>
                <c:pt idx="1923">
                  <c:v>1.9249331162338179E-4</c:v>
                </c:pt>
                <c:pt idx="1924">
                  <c:v>1.921282849484951E-4</c:v>
                </c:pt>
                <c:pt idx="1925">
                  <c:v>1.9176382103600065E-4</c:v>
                </c:pt>
                <c:pt idx="1926">
                  <c:v>1.9139991944405743E-4</c:v>
                </c:pt>
                <c:pt idx="1927">
                  <c:v>1.9103657972950605E-4</c:v>
                </c:pt>
                <c:pt idx="1928">
                  <c:v>1.9067380144796586E-4</c:v>
                </c:pt>
                <c:pt idx="1929">
                  <c:v>1.9031158415393212E-4</c:v>
                </c:pt>
                <c:pt idx="1930">
                  <c:v>1.8994992740040129E-4</c:v>
                </c:pt>
                <c:pt idx="1931">
                  <c:v>1.8958883073935673E-4</c:v>
                </c:pt>
                <c:pt idx="1932">
                  <c:v>1.8922829372136629E-4</c:v>
                </c:pt>
                <c:pt idx="1933">
                  <c:v>1.8886831589594311E-4</c:v>
                </c:pt>
                <c:pt idx="1934">
                  <c:v>1.8850889681121252E-4</c:v>
                </c:pt>
                <c:pt idx="1935">
                  <c:v>1.8815003601432845E-4</c:v>
                </c:pt>
                <c:pt idx="1936">
                  <c:v>1.8779173305107089E-4</c:v>
                </c:pt>
                <c:pt idx="1937">
                  <c:v>1.8743398746584594E-4</c:v>
                </c:pt>
                <c:pt idx="1938">
                  <c:v>1.8707679880231032E-4</c:v>
                </c:pt>
                <c:pt idx="1939">
                  <c:v>1.8672016660269131E-4</c:v>
                </c:pt>
                <c:pt idx="1940">
                  <c:v>1.8636409040795332E-4</c:v>
                </c:pt>
                <c:pt idx="1941">
                  <c:v>1.8600856975811708E-4</c:v>
                </c:pt>
                <c:pt idx="1942">
                  <c:v>1.8565360419198207E-4</c:v>
                </c:pt>
                <c:pt idx="1943">
                  <c:v>1.8529919324701549E-4</c:v>
                </c:pt>
                <c:pt idx="1944">
                  <c:v>1.8494533645986577E-4</c:v>
                </c:pt>
                <c:pt idx="1945">
                  <c:v>1.8459203336575192E-4</c:v>
                </c:pt>
                <c:pt idx="1946">
                  <c:v>1.8423928349889374E-4</c:v>
                </c:pt>
                <c:pt idx="1947">
                  <c:v>1.8388708639252571E-4</c:v>
                </c:pt>
                <c:pt idx="1948">
                  <c:v>1.8353544157866108E-4</c:v>
                </c:pt>
                <c:pt idx="1949">
                  <c:v>1.8318434858791144E-4</c:v>
                </c:pt>
                <c:pt idx="1950">
                  <c:v>1.8283380695041651E-4</c:v>
                </c:pt>
                <c:pt idx="1951">
                  <c:v>1.8248381619467846E-4</c:v>
                </c:pt>
                <c:pt idx="1952">
                  <c:v>1.8213437584832515E-4</c:v>
                </c:pt>
                <c:pt idx="1953">
                  <c:v>1.8178548543817952E-4</c:v>
                </c:pt>
                <c:pt idx="1954">
                  <c:v>1.8143714448942694E-4</c:v>
                </c:pt>
                <c:pt idx="1955">
                  <c:v>1.8108935252666991E-4</c:v>
                </c:pt>
                <c:pt idx="1956">
                  <c:v>1.8074210907324806E-4</c:v>
                </c:pt>
                <c:pt idx="1957">
                  <c:v>1.8039541365148792E-4</c:v>
                </c:pt>
                <c:pt idx="1958">
                  <c:v>1.8004926578284175E-4</c:v>
                </c:pt>
                <c:pt idx="1959">
                  <c:v>1.7970366498730461E-4</c:v>
                </c:pt>
                <c:pt idx="1960">
                  <c:v>1.7935861078446913E-4</c:v>
                </c:pt>
                <c:pt idx="1961">
                  <c:v>1.7901410269240137E-4</c:v>
                </c:pt>
                <c:pt idx="1962">
                  <c:v>1.7867014022827921E-4</c:v>
                </c:pt>
                <c:pt idx="1963">
                  <c:v>1.7832672290853113E-4</c:v>
                </c:pt>
                <c:pt idx="1964">
                  <c:v>1.7798385024822561E-4</c:v>
                </c:pt>
                <c:pt idx="1965">
                  <c:v>1.776415217617372E-4</c:v>
                </c:pt>
                <c:pt idx="1966">
                  <c:v>1.7729973696231638E-4</c:v>
                </c:pt>
                <c:pt idx="1967">
                  <c:v>1.7695849536221442E-4</c:v>
                </c:pt>
                <c:pt idx="1968">
                  <c:v>1.7661779647296094E-4</c:v>
                </c:pt>
                <c:pt idx="1969">
                  <c:v>1.7627763980469779E-4</c:v>
                </c:pt>
                <c:pt idx="1970">
                  <c:v>1.7593802486699783E-4</c:v>
                </c:pt>
                <c:pt idx="1971">
                  <c:v>1.755989511683792E-4</c:v>
                </c:pt>
                <c:pt idx="1972">
                  <c:v>1.752604182162637E-4</c:v>
                </c:pt>
                <c:pt idx="1973">
                  <c:v>1.749224255175319E-4</c:v>
                </c:pt>
                <c:pt idx="1974">
                  <c:v>1.7458497257756556E-4</c:v>
                </c:pt>
                <c:pt idx="1975">
                  <c:v>1.7424805890141337E-4</c:v>
                </c:pt>
                <c:pt idx="1976">
                  <c:v>1.7391168399283341E-4</c:v>
                </c:pt>
                <c:pt idx="1977">
                  <c:v>1.735758473547927E-4</c:v>
                </c:pt>
                <c:pt idx="1978">
                  <c:v>1.7324054848943948E-4</c:v>
                </c:pt>
                <c:pt idx="1979">
                  <c:v>1.7290578689795055E-4</c:v>
                </c:pt>
                <c:pt idx="1980">
                  <c:v>1.725715620805035E-4</c:v>
                </c:pt>
                <c:pt idx="1981">
                  <c:v>1.7223787353674858E-4</c:v>
                </c:pt>
                <c:pt idx="1982">
                  <c:v>1.7190472076504537E-4</c:v>
                </c:pt>
                <c:pt idx="1983">
                  <c:v>1.7157210326325389E-4</c:v>
                </c:pt>
                <c:pt idx="1984">
                  <c:v>1.712400205281378E-4</c:v>
                </c:pt>
                <c:pt idx="1985">
                  <c:v>1.7090847205572524E-4</c:v>
                </c:pt>
                <c:pt idx="1986">
                  <c:v>1.7057745734110064E-4</c:v>
                </c:pt>
                <c:pt idx="1987">
                  <c:v>1.7024697587872395E-4</c:v>
                </c:pt>
                <c:pt idx="1988">
                  <c:v>1.6991702716193102E-4</c:v>
                </c:pt>
                <c:pt idx="1989">
                  <c:v>1.6958761068348871E-4</c:v>
                </c:pt>
                <c:pt idx="1990">
                  <c:v>1.6925872593519242E-4</c:v>
                </c:pt>
                <c:pt idx="1991">
                  <c:v>1.6893037240804654E-4</c:v>
                </c:pt>
                <c:pt idx="1992">
                  <c:v>1.6860254959243093E-4</c:v>
                </c:pt>
                <c:pt idx="1993">
                  <c:v>1.6827525697768464E-4</c:v>
                </c:pt>
                <c:pt idx="1994">
                  <c:v>1.6794849405248058E-4</c:v>
                </c:pt>
                <c:pt idx="1995">
                  <c:v>1.6762226030465899E-4</c:v>
                </c:pt>
                <c:pt idx="1996">
                  <c:v>1.6729655522125519E-4</c:v>
                </c:pt>
                <c:pt idx="1997">
                  <c:v>1.6697137828872166E-4</c:v>
                </c:pt>
                <c:pt idx="1998">
                  <c:v>1.6664672899241451E-4</c:v>
                </c:pt>
                <c:pt idx="1999">
                  <c:v>1.6632260681744004E-4</c:v>
                </c:pt>
                <c:pt idx="2000">
                  <c:v>1.6599901124755845E-4</c:v>
                </c:pt>
                <c:pt idx="2001">
                  <c:v>1.6567594176614131E-4</c:v>
                </c:pt>
                <c:pt idx="2002">
                  <c:v>1.6535339785575531E-4</c:v>
                </c:pt>
                <c:pt idx="2003">
                  <c:v>1.6503137899820386E-4</c:v>
                </c:pt>
                <c:pt idx="2004">
                  <c:v>1.6470988467452707E-4</c:v>
                </c:pt>
                <c:pt idx="2005">
                  <c:v>1.6438891436533487E-4</c:v>
                </c:pt>
                <c:pt idx="2006">
                  <c:v>1.6406846754996041E-4</c:v>
                </c:pt>
                <c:pt idx="2007">
                  <c:v>1.6374854370747316E-4</c:v>
                </c:pt>
                <c:pt idx="2008">
                  <c:v>1.6342914231620709E-4</c:v>
                </c:pt>
                <c:pt idx="2009">
                  <c:v>1.6311026285363572E-4</c:v>
                </c:pt>
                <c:pt idx="2010">
                  <c:v>1.6279190479659422E-4</c:v>
                </c:pt>
                <c:pt idx="2011">
                  <c:v>1.6247406762129324E-4</c:v>
                </c:pt>
                <c:pt idx="2012">
                  <c:v>1.6215675080319403E-4</c:v>
                </c:pt>
                <c:pt idx="2013">
                  <c:v>1.6183995381707783E-4</c:v>
                </c:pt>
                <c:pt idx="2014">
                  <c:v>1.6152367613714302E-4</c:v>
                </c:pt>
                <c:pt idx="2015">
                  <c:v>1.612079172369496E-4</c:v>
                </c:pt>
                <c:pt idx="2016">
                  <c:v>1.6089267658916939E-4</c:v>
                </c:pt>
                <c:pt idx="2017">
                  <c:v>1.605779536662244E-4</c:v>
                </c:pt>
                <c:pt idx="2018">
                  <c:v>1.602637479393848E-4</c:v>
                </c:pt>
                <c:pt idx="2019">
                  <c:v>1.5995005887967095E-4</c:v>
                </c:pt>
                <c:pt idx="2020">
                  <c:v>1.5963688595745096E-4</c:v>
                </c:pt>
                <c:pt idx="2021">
                  <c:v>1.5932422864230189E-4</c:v>
                </c:pt>
                <c:pt idx="2022">
                  <c:v>1.5901208640317632E-4</c:v>
                </c:pt>
                <c:pt idx="2023">
                  <c:v>1.5870045870865213E-4</c:v>
                </c:pt>
                <c:pt idx="2024">
                  <c:v>1.5838934502639124E-4</c:v>
                </c:pt>
                <c:pt idx="2025">
                  <c:v>1.5807874482361151E-4</c:v>
                </c:pt>
                <c:pt idx="2026">
                  <c:v>1.577686575670173E-4</c:v>
                </c:pt>
                <c:pt idx="2027">
                  <c:v>1.5745908272253584E-4</c:v>
                </c:pt>
                <c:pt idx="2028">
                  <c:v>1.5715001975569187E-4</c:v>
                </c:pt>
                <c:pt idx="2029">
                  <c:v>1.5684146813112199E-4</c:v>
                </c:pt>
                <c:pt idx="2030">
                  <c:v>1.5653342731344888E-4</c:v>
                </c:pt>
                <c:pt idx="2031">
                  <c:v>1.5622589676608789E-4</c:v>
                </c:pt>
                <c:pt idx="2032">
                  <c:v>1.5591887595230169E-4</c:v>
                </c:pt>
                <c:pt idx="2033">
                  <c:v>1.5561236433470071E-4</c:v>
                </c:pt>
                <c:pt idx="2034">
                  <c:v>1.5530636137524312E-4</c:v>
                </c:pt>
                <c:pt idx="2035">
                  <c:v>1.5500086653544298E-4</c:v>
                </c:pt>
                <c:pt idx="2036">
                  <c:v>1.5469587927634254E-4</c:v>
                </c:pt>
                <c:pt idx="2037">
                  <c:v>1.5439139905831789E-4</c:v>
                </c:pt>
                <c:pt idx="2038">
                  <c:v>1.5408742534112063E-4</c:v>
                </c:pt>
                <c:pt idx="2039">
                  <c:v>1.5378395758419705E-4</c:v>
                </c:pt>
                <c:pt idx="2040">
                  <c:v>1.534809952465771E-4</c:v>
                </c:pt>
                <c:pt idx="2041">
                  <c:v>1.5317853778626378E-4</c:v>
                </c:pt>
                <c:pt idx="2042">
                  <c:v>1.5287658466128784E-4</c:v>
                </c:pt>
                <c:pt idx="2043">
                  <c:v>1.5257513532900002E-4</c:v>
                </c:pt>
                <c:pt idx="2044">
                  <c:v>1.5227418924607106E-4</c:v>
                </c:pt>
                <c:pt idx="2045">
                  <c:v>1.5197374586893575E-4</c:v>
                </c:pt>
                <c:pt idx="2046">
                  <c:v>1.516738046533489E-4</c:v>
                </c:pt>
                <c:pt idx="2047">
                  <c:v>1.5137436505477386E-4</c:v>
                </c:pt>
                <c:pt idx="2048">
                  <c:v>1.5107542652811889E-4</c:v>
                </c:pt>
                <c:pt idx="2049">
                  <c:v>1.5077698852765387E-4</c:v>
                </c:pt>
                <c:pt idx="2050">
                  <c:v>1.5047905050746824E-4</c:v>
                </c:pt>
                <c:pt idx="2051">
                  <c:v>1.5018161192101309E-4</c:v>
                </c:pt>
                <c:pt idx="2052">
                  <c:v>1.4988467222122603E-4</c:v>
                </c:pt>
                <c:pt idx="2053">
                  <c:v>1.4958823086090589E-4</c:v>
                </c:pt>
                <c:pt idx="2054">
                  <c:v>1.4929228729194943E-4</c:v>
                </c:pt>
                <c:pt idx="2055">
                  <c:v>1.4899684096622567E-4</c:v>
                </c:pt>
                <c:pt idx="2056">
                  <c:v>1.4870189133502076E-4</c:v>
                </c:pt>
                <c:pt idx="2057">
                  <c:v>1.4840743784905186E-4</c:v>
                </c:pt>
                <c:pt idx="2058">
                  <c:v>1.4811347995881408E-4</c:v>
                </c:pt>
                <c:pt idx="2059">
                  <c:v>1.4782001711427517E-4</c:v>
                </c:pt>
                <c:pt idx="2060">
                  <c:v>1.4752704876505596E-4</c:v>
                </c:pt>
                <c:pt idx="2061">
                  <c:v>1.4723457436023601E-4</c:v>
                </c:pt>
                <c:pt idx="2062">
                  <c:v>1.4694259334871451E-4</c:v>
                </c:pt>
                <c:pt idx="2063">
                  <c:v>1.4665110517875224E-4</c:v>
                </c:pt>
                <c:pt idx="2064">
                  <c:v>1.4636010929840182E-4</c:v>
                </c:pt>
                <c:pt idx="2065">
                  <c:v>1.4606960515524403E-4</c:v>
                </c:pt>
                <c:pt idx="2066">
                  <c:v>1.4577959219644332E-4</c:v>
                </c:pt>
                <c:pt idx="2067">
                  <c:v>1.4549006986876167E-4</c:v>
                </c:pt>
                <c:pt idx="2068">
                  <c:v>1.4520103761885006E-4</c:v>
                </c:pt>
                <c:pt idx="2069">
                  <c:v>1.4491249489261004E-4</c:v>
                </c:pt>
                <c:pt idx="2070">
                  <c:v>1.4462444113581829E-4</c:v>
                </c:pt>
                <c:pt idx="2071">
                  <c:v>1.4433687579383514E-4</c:v>
                </c:pt>
                <c:pt idx="2072">
                  <c:v>1.4404979831164622E-4</c:v>
                </c:pt>
                <c:pt idx="2073">
                  <c:v>1.4376320813389021E-4</c:v>
                </c:pt>
                <c:pt idx="2074">
                  <c:v>1.4347710470502539E-4</c:v>
                </c:pt>
                <c:pt idx="2075">
                  <c:v>1.4319148746877453E-4</c:v>
                </c:pt>
                <c:pt idx="2076">
                  <c:v>1.429063558689575E-4</c:v>
                </c:pt>
                <c:pt idx="2077">
                  <c:v>1.4262170934871421E-4</c:v>
                </c:pt>
                <c:pt idx="2078">
                  <c:v>1.4233754735118453E-4</c:v>
                </c:pt>
                <c:pt idx="2079">
                  <c:v>1.4205386931898101E-4</c:v>
                </c:pt>
                <c:pt idx="2080">
                  <c:v>1.4177067469428595E-4</c:v>
                </c:pt>
                <c:pt idx="2081">
                  <c:v>1.4148796291936494E-4</c:v>
                </c:pt>
                <c:pt idx="2082">
                  <c:v>1.412057334357758E-4</c:v>
                </c:pt>
                <c:pt idx="2083">
                  <c:v>1.4092398568495146E-4</c:v>
                </c:pt>
                <c:pt idx="2084">
                  <c:v>1.40642719107964E-4</c:v>
                </c:pt>
                <c:pt idx="2085">
                  <c:v>1.4036193314581613E-4</c:v>
                </c:pt>
                <c:pt idx="2086">
                  <c:v>1.4008162723883055E-4</c:v>
                </c:pt>
                <c:pt idx="2087">
                  <c:v>1.3980180082737159E-4</c:v>
                </c:pt>
                <c:pt idx="2088">
                  <c:v>1.3952245335142888E-4</c:v>
                </c:pt>
                <c:pt idx="2089">
                  <c:v>1.3924358425050631E-4</c:v>
                </c:pt>
                <c:pt idx="2090">
                  <c:v>1.3896519296432985E-4</c:v>
                </c:pt>
                <c:pt idx="2091">
                  <c:v>1.386872789317789E-4</c:v>
                </c:pt>
                <c:pt idx="2092">
                  <c:v>1.384098415918994E-4</c:v>
                </c:pt>
                <c:pt idx="2093">
                  <c:v>1.3813288038326543E-4</c:v>
                </c:pt>
                <c:pt idx="2094">
                  <c:v>1.3785639474427069E-4</c:v>
                </c:pt>
                <c:pt idx="2095">
                  <c:v>1.375803841131007E-4</c:v>
                </c:pt>
                <c:pt idx="2096">
                  <c:v>1.3730484792748299E-4</c:v>
                </c:pt>
                <c:pt idx="2097">
                  <c:v>1.3702978562529777E-4</c:v>
                </c:pt>
                <c:pt idx="2098">
                  <c:v>1.3675519664382851E-4</c:v>
                </c:pt>
                <c:pt idx="2099">
                  <c:v>1.3648108042021295E-4</c:v>
                </c:pt>
                <c:pt idx="2100">
                  <c:v>1.3620743639148475E-4</c:v>
                </c:pt>
                <c:pt idx="2101">
                  <c:v>1.359342639943445E-4</c:v>
                </c:pt>
                <c:pt idx="2102">
                  <c:v>1.3566156266534013E-4</c:v>
                </c:pt>
                <c:pt idx="2103">
                  <c:v>1.3538933184076285E-4</c:v>
                </c:pt>
                <c:pt idx="2104">
                  <c:v>1.3511757095663324E-4</c:v>
                </c:pt>
                <c:pt idx="2105">
                  <c:v>1.3484627944895106E-4</c:v>
                </c:pt>
                <c:pt idx="2106">
                  <c:v>1.3457545675332055E-4</c:v>
                </c:pt>
                <c:pt idx="2107">
                  <c:v>1.3430510230523496E-4</c:v>
                </c:pt>
                <c:pt idx="2108">
                  <c:v>1.3403521553994463E-4</c:v>
                </c:pt>
                <c:pt idx="2109">
                  <c:v>1.3376579589276238E-4</c:v>
                </c:pt>
                <c:pt idx="2110">
                  <c:v>1.3349684279831409E-4</c:v>
                </c:pt>
                <c:pt idx="2111">
                  <c:v>1.3322835569154479E-4</c:v>
                </c:pt>
                <c:pt idx="2112">
                  <c:v>1.3296033400687912E-4</c:v>
                </c:pt>
                <c:pt idx="2113">
                  <c:v>1.326927771789152E-4</c:v>
                </c:pt>
                <c:pt idx="2114">
                  <c:v>1.3242568464164051E-4</c:v>
                </c:pt>
                <c:pt idx="2115">
                  <c:v>1.3215905582925069E-4</c:v>
                </c:pt>
                <c:pt idx="2116">
                  <c:v>1.3189289017562222E-4</c:v>
                </c:pt>
                <c:pt idx="2117">
                  <c:v>1.3162718711447891E-4</c:v>
                </c:pt>
                <c:pt idx="2118">
                  <c:v>1.3136194607940577E-4</c:v>
                </c:pt>
                <c:pt idx="2119">
                  <c:v>1.31097166503856E-4</c:v>
                </c:pt>
                <c:pt idx="2120">
                  <c:v>1.3083284782115095E-4</c:v>
                </c:pt>
                <c:pt idx="2121">
                  <c:v>1.3056898946442463E-4</c:v>
                </c:pt>
                <c:pt idx="2122">
                  <c:v>1.3030559086670696E-4</c:v>
                </c:pt>
                <c:pt idx="2123">
                  <c:v>1.3004265146088212E-4</c:v>
                </c:pt>
                <c:pt idx="2124">
                  <c:v>1.2978017067975106E-4</c:v>
                </c:pt>
                <c:pt idx="2125">
                  <c:v>1.295181479558441E-4</c:v>
                </c:pt>
                <c:pt idx="2126">
                  <c:v>1.2925658272185114E-4</c:v>
                </c:pt>
                <c:pt idx="2127">
                  <c:v>1.2899547441000414E-4</c:v>
                </c:pt>
                <c:pt idx="2128">
                  <c:v>1.2873482245272933E-4</c:v>
                </c:pt>
                <c:pt idx="2129">
                  <c:v>1.2847462628205741E-4</c:v>
                </c:pt>
                <c:pt idx="2130">
                  <c:v>1.2821488533025505E-4</c:v>
                </c:pt>
                <c:pt idx="2131">
                  <c:v>1.2795559902914477E-4</c:v>
                </c:pt>
                <c:pt idx="2132">
                  <c:v>1.2769676681063935E-4</c:v>
                </c:pt>
                <c:pt idx="2133">
                  <c:v>1.274383881065197E-4</c:v>
                </c:pt>
                <c:pt idx="2134">
                  <c:v>1.2718046234855285E-4</c:v>
                </c:pt>
                <c:pt idx="2135">
                  <c:v>1.2692298896823523E-4</c:v>
                </c:pt>
                <c:pt idx="2136">
                  <c:v>1.2666596739720898E-4</c:v>
                </c:pt>
                <c:pt idx="2137">
                  <c:v>1.2640939706678317E-4</c:v>
                </c:pt>
                <c:pt idx="2138">
                  <c:v>1.261532774084681E-4</c:v>
                </c:pt>
                <c:pt idx="2139">
                  <c:v>1.2589760785344795E-4</c:v>
                </c:pt>
                <c:pt idx="2140">
                  <c:v>1.2564238783307341E-4</c:v>
                </c:pt>
                <c:pt idx="2141">
                  <c:v>1.2538761677839683E-4</c:v>
                </c:pt>
                <c:pt idx="2142">
                  <c:v>1.2513329412056073E-4</c:v>
                </c:pt>
                <c:pt idx="2143">
                  <c:v>1.2487941929071461E-4</c:v>
                </c:pt>
                <c:pt idx="2144">
                  <c:v>1.2462599171977895E-4</c:v>
                </c:pt>
                <c:pt idx="2145">
                  <c:v>1.2437301083863261E-4</c:v>
                </c:pt>
                <c:pt idx="2146">
                  <c:v>1.2412047607831406E-4</c:v>
                </c:pt>
                <c:pt idx="2147">
                  <c:v>1.2386838686958418E-4</c:v>
                </c:pt>
                <c:pt idx="2148">
                  <c:v>1.2361674264337041E-4</c:v>
                </c:pt>
                <c:pt idx="2149">
                  <c:v>1.2336554283037121E-4</c:v>
                </c:pt>
                <c:pt idx="2150">
                  <c:v>1.2311478686134053E-4</c:v>
                </c:pt>
                <c:pt idx="2151">
                  <c:v>1.2286447416709478E-4</c:v>
                </c:pt>
                <c:pt idx="2152">
                  <c:v>1.2261460417825609E-4</c:v>
                </c:pt>
                <c:pt idx="2153">
                  <c:v>1.2236517632556454E-4</c:v>
                </c:pt>
                <c:pt idx="2154">
                  <c:v>1.2211619003960061E-4</c:v>
                </c:pt>
                <c:pt idx="2155">
                  <c:v>1.2186764475109746E-4</c:v>
                </c:pt>
                <c:pt idx="2156">
                  <c:v>1.2161953989069801E-4</c:v>
                </c:pt>
                <c:pt idx="2157">
                  <c:v>1.213718748890244E-4</c:v>
                </c:pt>
                <c:pt idx="2158">
                  <c:v>1.211246491766016E-4</c:v>
                </c:pt>
                <c:pt idx="2159">
                  <c:v>1.2087786218422519E-4</c:v>
                </c:pt>
                <c:pt idx="2160">
                  <c:v>1.2063151334240629E-4</c:v>
                </c:pt>
                <c:pt idx="2161">
                  <c:v>1.2038560208185028E-4</c:v>
                </c:pt>
                <c:pt idx="2162">
                  <c:v>1.2014012783317235E-4</c:v>
                </c:pt>
                <c:pt idx="2163">
                  <c:v>1.1989509002698767E-4</c:v>
                </c:pt>
                <c:pt idx="2164">
                  <c:v>1.1965048809409878E-4</c:v>
                </c:pt>
                <c:pt idx="2165">
                  <c:v>1.1940632146507923E-4</c:v>
                </c:pt>
                <c:pt idx="2166">
                  <c:v>1.191625895707038E-4</c:v>
                </c:pt>
                <c:pt idx="2167">
                  <c:v>1.1891929184165012E-4</c:v>
                </c:pt>
                <c:pt idx="2168">
                  <c:v>1.1867642770882481E-4</c:v>
                </c:pt>
                <c:pt idx="2169">
                  <c:v>1.1843399660289161E-4</c:v>
                </c:pt>
                <c:pt idx="2170">
                  <c:v>1.1819199795480573E-4</c:v>
                </c:pt>
                <c:pt idx="2171">
                  <c:v>1.1795043119536275E-4</c:v>
                </c:pt>
                <c:pt idx="2172">
                  <c:v>1.1770929575546235E-4</c:v>
                </c:pt>
                <c:pt idx="2173">
                  <c:v>1.1746859106621932E-4</c:v>
                </c:pt>
                <c:pt idx="2174">
                  <c:v>1.1722831655851251E-4</c:v>
                </c:pt>
                <c:pt idx="2175">
                  <c:v>1.1698847166342202E-4</c:v>
                </c:pt>
                <c:pt idx="2176">
                  <c:v>1.1674905581217365E-4</c:v>
                </c:pt>
                <c:pt idx="2177">
                  <c:v>1.1651006843579198E-4</c:v>
                </c:pt>
                <c:pt idx="2178">
                  <c:v>1.1627150896561383E-4</c:v>
                </c:pt>
                <c:pt idx="2179">
                  <c:v>1.1603337683298992E-4</c:v>
                </c:pt>
                <c:pt idx="2180">
                  <c:v>1.1579567146911829E-4</c:v>
                </c:pt>
                <c:pt idx="2181">
                  <c:v>1.1555839230566883E-4</c:v>
                </c:pt>
                <c:pt idx="2182">
                  <c:v>1.1532153877399226E-4</c:v>
                </c:pt>
                <c:pt idx="2183">
                  <c:v>1.1508511030568214E-4</c:v>
                </c:pt>
                <c:pt idx="2184">
                  <c:v>1.1484910633257489E-4</c:v>
                </c:pt>
                <c:pt idx="2185">
                  <c:v>1.1461352628614613E-4</c:v>
                </c:pt>
                <c:pt idx="2186">
                  <c:v>1.1437836959851677E-4</c:v>
                </c:pt>
                <c:pt idx="2187">
                  <c:v>1.1414363570148162E-4</c:v>
                </c:pt>
                <c:pt idx="2188">
                  <c:v>1.1390932402698117E-4</c:v>
                </c:pt>
                <c:pt idx="2189">
                  <c:v>1.1367543400728902E-4</c:v>
                </c:pt>
                <c:pt idx="2190">
                  <c:v>1.134419650745469E-4</c:v>
                </c:pt>
                <c:pt idx="2191">
                  <c:v>1.1320891666097288E-4</c:v>
                </c:pt>
                <c:pt idx="2192">
                  <c:v>1.1297628819915279E-4</c:v>
                </c:pt>
                <c:pt idx="2193">
                  <c:v>1.1274407912149897E-4</c:v>
                </c:pt>
                <c:pt idx="2194">
                  <c:v>1.1251228886063197E-4</c:v>
                </c:pt>
                <c:pt idx="2195">
                  <c:v>1.1228091684936659E-4</c:v>
                </c:pt>
                <c:pt idx="2196">
                  <c:v>1.1204996252046906E-4</c:v>
                </c:pt>
                <c:pt idx="2197">
                  <c:v>1.1181942530688604E-4</c:v>
                </c:pt>
                <c:pt idx="2198">
                  <c:v>1.1158930464200134E-4</c:v>
                </c:pt>
                <c:pt idx="2199">
                  <c:v>1.113595999585465E-4</c:v>
                </c:pt>
                <c:pt idx="2200">
                  <c:v>1.111303106902245E-4</c:v>
                </c:pt>
                <c:pt idx="2201">
                  <c:v>1.1090143627038446E-4</c:v>
                </c:pt>
                <c:pt idx="2202">
                  <c:v>1.1067297613272936E-4</c:v>
                </c:pt>
                <c:pt idx="2203">
                  <c:v>1.1044492971079567E-4</c:v>
                </c:pt>
                <c:pt idx="2204">
                  <c:v>1.102172964386125E-4</c:v>
                </c:pt>
                <c:pt idx="2205">
                  <c:v>1.0999007575014652E-4</c:v>
                </c:pt>
                <c:pt idx="2206">
                  <c:v>1.0976326707960032E-4</c:v>
                </c:pt>
                <c:pt idx="2207">
                  <c:v>1.0953686986110711E-4</c:v>
                </c:pt>
                <c:pt idx="2208">
                  <c:v>1.0931088352942459E-4</c:v>
                </c:pt>
                <c:pt idx="2209">
                  <c:v>1.0908530751883166E-4</c:v>
                </c:pt>
                <c:pt idx="2210">
                  <c:v>1.088601412643081E-4</c:v>
                </c:pt>
                <c:pt idx="2211">
                  <c:v>1.0863538420053526E-4</c:v>
                </c:pt>
                <c:pt idx="2212">
                  <c:v>1.0841103576288147E-4</c:v>
                </c:pt>
                <c:pt idx="2213">
                  <c:v>1.0818709538627791E-4</c:v>
                </c:pt>
                <c:pt idx="2214">
                  <c:v>1.0796356250634964E-4</c:v>
                </c:pt>
                <c:pt idx="2215">
                  <c:v>1.077404365585205E-4</c:v>
                </c:pt>
                <c:pt idx="2216">
                  <c:v>1.0751771697855433E-4</c:v>
                </c:pt>
                <c:pt idx="2217">
                  <c:v>1.0729540320241621E-4</c:v>
                </c:pt>
                <c:pt idx="2218">
                  <c:v>1.0707349466600874E-4</c:v>
                </c:pt>
                <c:pt idx="2219">
                  <c:v>1.0685199080576885E-4</c:v>
                </c:pt>
                <c:pt idx="2220">
                  <c:v>1.0663089105795998E-4</c:v>
                </c:pt>
                <c:pt idx="2221">
                  <c:v>1.0641019485944231E-4</c:v>
                </c:pt>
                <c:pt idx="2222">
                  <c:v>1.0618990164679154E-4</c:v>
                </c:pt>
                <c:pt idx="2223">
                  <c:v>1.0597001085710378E-4</c:v>
                </c:pt>
                <c:pt idx="2224">
                  <c:v>1.0575052192740575E-4</c:v>
                </c:pt>
                <c:pt idx="2225">
                  <c:v>1.0553143429529316E-4</c:v>
                </c:pt>
                <c:pt idx="2226">
                  <c:v>1.0531274739816049E-4</c:v>
                </c:pt>
                <c:pt idx="2227">
                  <c:v>1.0509446067387407E-4</c:v>
                </c:pt>
                <c:pt idx="2228">
                  <c:v>1.0487657356021696E-4</c:v>
                </c:pt>
                <c:pt idx="2229">
                  <c:v>1.0465908549553427E-4</c:v>
                </c:pt>
                <c:pt idx="2230">
                  <c:v>1.0444199591819886E-4</c:v>
                </c:pt>
                <c:pt idx="2231">
                  <c:v>1.0422530426663218E-4</c:v>
                </c:pt>
                <c:pt idx="2232">
                  <c:v>1.0400900997972057E-4</c:v>
                </c:pt>
                <c:pt idx="2233">
                  <c:v>1.0379311249640588E-4</c:v>
                </c:pt>
                <c:pt idx="2234">
                  <c:v>1.0357761125594223E-4</c:v>
                </c:pt>
                <c:pt idx="2235">
                  <c:v>1.0336250569775024E-4</c:v>
                </c:pt>
                <c:pt idx="2236">
                  <c:v>1.0314779526143097E-4</c:v>
                </c:pt>
                <c:pt idx="2237">
                  <c:v>1.0293347938692549E-4</c:v>
                </c:pt>
                <c:pt idx="2238">
                  <c:v>1.0271955751423034E-4</c:v>
                </c:pt>
                <c:pt idx="2239">
                  <c:v>1.0250602908365436E-4</c:v>
                </c:pt>
                <c:pt idx="2240">
                  <c:v>1.0229289353590187E-4</c:v>
                </c:pt>
                <c:pt idx="2241">
                  <c:v>1.0208015031155926E-4</c:v>
                </c:pt>
                <c:pt idx="2242">
                  <c:v>1.018677988517333E-4</c:v>
                </c:pt>
                <c:pt idx="2243">
                  <c:v>1.0165583859754468E-4</c:v>
                </c:pt>
                <c:pt idx="2244">
                  <c:v>1.0144426899064835E-4</c:v>
                </c:pt>
                <c:pt idx="2245">
                  <c:v>1.0123308947266457E-4</c:v>
                </c:pt>
                <c:pt idx="2246">
                  <c:v>1.0102229948557445E-4</c:v>
                </c:pt>
                <c:pt idx="2247">
                  <c:v>1.0081189847150479E-4</c:v>
                </c:pt>
                <c:pt idx="2248">
                  <c:v>1.0060188587304036E-4</c:v>
                </c:pt>
                <c:pt idx="2249">
                  <c:v>1.003922611327035E-4</c:v>
                </c:pt>
                <c:pt idx="2250">
                  <c:v>1.0018302369372428E-4</c:v>
                </c:pt>
                <c:pt idx="2251">
                  <c:v>9.9974172998978927E-5</c:v>
                </c:pt>
                <c:pt idx="2252">
                  <c:v>9.9765708492148553E-5</c:v>
                </c:pt>
                <c:pt idx="2253">
                  <c:v>9.9557629616858767E-5</c:v>
                </c:pt>
                <c:pt idx="2254">
                  <c:v>9.9349935817102941E-5</c:v>
                </c:pt>
                <c:pt idx="2255">
                  <c:v>9.9142626537124245E-5</c:v>
                </c:pt>
                <c:pt idx="2256">
                  <c:v>9.8935701221422589E-5</c:v>
                </c:pt>
                <c:pt idx="2257">
                  <c:v>9.8729159314685233E-5</c:v>
                </c:pt>
                <c:pt idx="2258">
                  <c:v>9.8523000262133731E-5</c:v>
                </c:pt>
                <c:pt idx="2259">
                  <c:v>9.8317223508836982E-5</c:v>
                </c:pt>
                <c:pt idx="2260">
                  <c:v>9.8111828500564713E-5</c:v>
                </c:pt>
                <c:pt idx="2261">
                  <c:v>9.7906814683079713E-5</c:v>
                </c:pt>
                <c:pt idx="2262">
                  <c:v>9.7702181502512531E-5</c:v>
                </c:pt>
                <c:pt idx="2263">
                  <c:v>9.7497928405257395E-5</c:v>
                </c:pt>
                <c:pt idx="2264">
                  <c:v>9.7294054837986088E-5</c:v>
                </c:pt>
                <c:pt idx="2265">
                  <c:v>9.7090560247883873E-5</c:v>
                </c:pt>
                <c:pt idx="2266">
                  <c:v>9.6887444081768248E-5</c:v>
                </c:pt>
                <c:pt idx="2267">
                  <c:v>9.6684705787629388E-5</c:v>
                </c:pt>
                <c:pt idx="2268">
                  <c:v>9.648234481299256E-5</c:v>
                </c:pt>
                <c:pt idx="2269">
                  <c:v>9.6280360606118554E-5</c:v>
                </c:pt>
                <c:pt idx="2270">
                  <c:v>9.607875261538612E-5</c:v>
                </c:pt>
                <c:pt idx="2271">
                  <c:v>9.5877520289451568E-5</c:v>
                </c:pt>
                <c:pt idx="2272">
                  <c:v>9.5676663077436108E-5</c:v>
                </c:pt>
                <c:pt idx="2273">
                  <c:v>9.5476180428578916E-5</c:v>
                </c:pt>
                <c:pt idx="2274">
                  <c:v>9.5276071792368966E-5</c:v>
                </c:pt>
                <c:pt idx="2275">
                  <c:v>9.5076336618843404E-5</c:v>
                </c:pt>
                <c:pt idx="2276">
                  <c:v>9.4876974358178157E-5</c:v>
                </c:pt>
                <c:pt idx="2277">
                  <c:v>9.4677984461007114E-5</c:v>
                </c:pt>
                <c:pt idx="2278">
                  <c:v>9.4479366377860086E-5</c:v>
                </c:pt>
                <c:pt idx="2279">
                  <c:v>9.4281119560127302E-5</c:v>
                </c:pt>
                <c:pt idx="2280">
                  <c:v>9.4083243459226751E-5</c:v>
                </c:pt>
                <c:pt idx="2281">
                  <c:v>9.3885737526736013E-5</c:v>
                </c:pt>
                <c:pt idx="2282">
                  <c:v>9.3688601214968192E-5</c:v>
                </c:pt>
                <c:pt idx="2283">
                  <c:v>9.3491833976076799E-5</c:v>
                </c:pt>
                <c:pt idx="2284">
                  <c:v>9.3295435263020254E-5</c:v>
                </c:pt>
                <c:pt idx="2285">
                  <c:v>9.3099404528604324E-5</c:v>
                </c:pt>
                <c:pt idx="2286">
                  <c:v>9.2903741226349479E-5</c:v>
                </c:pt>
                <c:pt idx="2287">
                  <c:v>9.2708444809790069E-5</c:v>
                </c:pt>
                <c:pt idx="2288">
                  <c:v>9.2513514733084945E-5</c:v>
                </c:pt>
                <c:pt idx="2289">
                  <c:v>9.2318950450497039E-5</c:v>
                </c:pt>
                <c:pt idx="2290">
                  <c:v>9.212475141663623E-5</c:v>
                </c:pt>
                <c:pt idx="2291">
                  <c:v>9.1930917086625874E-5</c:v>
                </c:pt>
                <c:pt idx="2292">
                  <c:v>9.173744691563096E-5</c:v>
                </c:pt>
                <c:pt idx="2293">
                  <c:v>9.1544340359447918E-5</c:v>
                </c:pt>
                <c:pt idx="2294">
                  <c:v>9.1351596874039709E-5</c:v>
                </c:pt>
                <c:pt idx="2295">
                  <c:v>9.1159215915750935E-5</c:v>
                </c:pt>
                <c:pt idx="2296">
                  <c:v>9.0967196941307837E-5</c:v>
                </c:pt>
                <c:pt idx="2297">
                  <c:v>9.0775539407561556E-5</c:v>
                </c:pt>
                <c:pt idx="2298">
                  <c:v>9.0584242772119572E-5</c:v>
                </c:pt>
                <c:pt idx="2299">
                  <c:v>9.039330649255467E-5</c:v>
                </c:pt>
                <c:pt idx="2300">
                  <c:v>9.0202730026897604E-5</c:v>
                </c:pt>
                <c:pt idx="2301">
                  <c:v>9.0012512833734237E-5</c:v>
                </c:pt>
                <c:pt idx="2302">
                  <c:v>8.9822654371622679E-5</c:v>
                </c:pt>
                <c:pt idx="2303">
                  <c:v>8.9633154099842682E-5</c:v>
                </c:pt>
                <c:pt idx="2304">
                  <c:v>8.9444011477639307E-5</c:v>
                </c:pt>
                <c:pt idx="2305">
                  <c:v>8.9255225965180485E-5</c:v>
                </c:pt>
                <c:pt idx="2306">
                  <c:v>8.9066797022301081E-5</c:v>
                </c:pt>
                <c:pt idx="2307">
                  <c:v>8.88787241097172E-5</c:v>
                </c:pt>
                <c:pt idx="2308">
                  <c:v>8.8691006688380869E-5</c:v>
                </c:pt>
                <c:pt idx="2309">
                  <c:v>8.8503644219375954E-5</c:v>
                </c:pt>
                <c:pt idx="2310">
                  <c:v>8.8316636164438578E-5</c:v>
                </c:pt>
                <c:pt idx="2311">
                  <c:v>8.812998198563099E-5</c:v>
                </c:pt>
                <c:pt idx="2312">
                  <c:v>8.7943681145209729E-5</c:v>
                </c:pt>
                <c:pt idx="2313">
                  <c:v>8.7757733105861546E-5</c:v>
                </c:pt>
                <c:pt idx="2314">
                  <c:v>8.7572137330807487E-5</c:v>
                </c:pt>
                <c:pt idx="2315">
                  <c:v>8.7386893283462885E-5</c:v>
                </c:pt>
                <c:pt idx="2316">
                  <c:v>8.7202000427687165E-5</c:v>
                </c:pt>
                <c:pt idx="2317">
                  <c:v>8.7017458227520161E-5</c:v>
                </c:pt>
                <c:pt idx="2318">
                  <c:v>8.6833266147910704E-5</c:v>
                </c:pt>
                <c:pt idx="2319">
                  <c:v>8.6649423653488433E-5</c:v>
                </c:pt>
                <c:pt idx="2320">
                  <c:v>8.6465930209778108E-5</c:v>
                </c:pt>
                <c:pt idx="2321">
                  <c:v>8.6282785282561225E-5</c:v>
                </c:pt>
                <c:pt idx="2322">
                  <c:v>8.6099988337667854E-5</c:v>
                </c:pt>
                <c:pt idx="2323">
                  <c:v>8.5917538841975838E-5</c:v>
                </c:pt>
                <c:pt idx="2324">
                  <c:v>8.5735436262120157E-5</c:v>
                </c:pt>
                <c:pt idx="2325">
                  <c:v>8.5553680065346416E-5</c:v>
                </c:pt>
                <c:pt idx="2326">
                  <c:v>8.5372269719441451E-5</c:v>
                </c:pt>
                <c:pt idx="2327">
                  <c:v>8.5191204692434963E-5</c:v>
                </c:pt>
                <c:pt idx="2328">
                  <c:v>8.5010484452738289E-5</c:v>
                </c:pt>
                <c:pt idx="2329">
                  <c:v>8.4830108469081955E-5</c:v>
                </c:pt>
                <c:pt idx="2330">
                  <c:v>8.4650076210807113E-5</c:v>
                </c:pt>
                <c:pt idx="2331">
                  <c:v>8.4470387147490833E-5</c:v>
                </c:pt>
                <c:pt idx="2332">
                  <c:v>8.4291040749133461E-5</c:v>
                </c:pt>
                <c:pt idx="2333">
                  <c:v>8.4112036486234942E-5</c:v>
                </c:pt>
                <c:pt idx="2334">
                  <c:v>8.3933373829440938E-5</c:v>
                </c:pt>
                <c:pt idx="2335">
                  <c:v>8.3755052250070183E-5</c:v>
                </c:pt>
                <c:pt idx="2336">
                  <c:v>8.3577071219746724E-5</c:v>
                </c:pt>
                <c:pt idx="2337">
                  <c:v>8.339943021044155E-5</c:v>
                </c:pt>
                <c:pt idx="2338">
                  <c:v>8.3222128694548925E-5</c:v>
                </c:pt>
                <c:pt idx="2339">
                  <c:v>8.3045166145025162E-5</c:v>
                </c:pt>
                <c:pt idx="2340">
                  <c:v>8.2868542034868209E-5</c:v>
                </c:pt>
                <c:pt idx="2341">
                  <c:v>8.2692255837998885E-5</c:v>
                </c:pt>
                <c:pt idx="2342">
                  <c:v>8.2516307028206171E-5</c:v>
                </c:pt>
                <c:pt idx="2343">
                  <c:v>8.2340695080243553E-5</c:v>
                </c:pt>
                <c:pt idx="2344">
                  <c:v>8.2165419468635537E-5</c:v>
                </c:pt>
                <c:pt idx="2345">
                  <c:v>8.1990479668926641E-5</c:v>
                </c:pt>
                <c:pt idx="2346">
                  <c:v>8.1815875156793227E-5</c:v>
                </c:pt>
                <c:pt idx="2347">
                  <c:v>8.1641605408279416E-5</c:v>
                </c:pt>
                <c:pt idx="2348">
                  <c:v>8.1467669899984441E-5</c:v>
                </c:pt>
                <c:pt idx="2349">
                  <c:v>8.1294068108743456E-5</c:v>
                </c:pt>
                <c:pt idx="2350">
                  <c:v>8.1120799512036934E-5</c:v>
                </c:pt>
                <c:pt idx="2351">
                  <c:v>8.0947863587720048E-5</c:v>
                </c:pt>
                <c:pt idx="2352">
                  <c:v>8.0775259813946343E-5</c:v>
                </c:pt>
                <c:pt idx="2353">
                  <c:v>8.0602987669257942E-5</c:v>
                </c:pt>
                <c:pt idx="2354">
                  <c:v>8.043104663287004E-5</c:v>
                </c:pt>
                <c:pt idx="2355">
                  <c:v>8.0259436184254573E-5</c:v>
                </c:pt>
                <c:pt idx="2356">
                  <c:v>8.0088155803244299E-5</c:v>
                </c:pt>
                <c:pt idx="2357">
                  <c:v>7.9917204970234024E-5</c:v>
                </c:pt>
                <c:pt idx="2358">
                  <c:v>7.9746583166111218E-5</c:v>
                </c:pt>
                <c:pt idx="2359">
                  <c:v>7.9576289871929884E-5</c:v>
                </c:pt>
                <c:pt idx="2360">
                  <c:v>7.9406324569340769E-5</c:v>
                </c:pt>
                <c:pt idx="2361">
                  <c:v>7.9236686740633E-5</c:v>
                </c:pt>
                <c:pt idx="2362">
                  <c:v>7.9067375868019374E-5</c:v>
                </c:pt>
                <c:pt idx="2363">
                  <c:v>7.8898391434600867E-5</c:v>
                </c:pt>
                <c:pt idx="2364">
                  <c:v>7.872973292377683E-5</c:v>
                </c:pt>
                <c:pt idx="2365">
                  <c:v>7.8561399819286615E-5</c:v>
                </c:pt>
                <c:pt idx="2366">
                  <c:v>7.8393391605459384E-5</c:v>
                </c:pt>
                <c:pt idx="2367">
                  <c:v>7.822570776698512E-5</c:v>
                </c:pt>
                <c:pt idx="2368">
                  <c:v>7.8058347788997895E-5</c:v>
                </c:pt>
                <c:pt idx="2369">
                  <c:v>7.7891311156999543E-5</c:v>
                </c:pt>
                <c:pt idx="2370">
                  <c:v>7.7724597357088643E-5</c:v>
                </c:pt>
                <c:pt idx="2371">
                  <c:v>7.7558205875793984E-5</c:v>
                </c:pt>
                <c:pt idx="2372">
                  <c:v>7.7392136199866401E-5</c:v>
                </c:pt>
                <c:pt idx="2373">
                  <c:v>7.7226387816813069E-5</c:v>
                </c:pt>
                <c:pt idx="2374">
                  <c:v>7.7060960214377083E-5</c:v>
                </c:pt>
                <c:pt idx="2375">
                  <c:v>7.6895852880849713E-5</c:v>
                </c:pt>
                <c:pt idx="2376">
                  <c:v>7.6731065304848356E-5</c:v>
                </c:pt>
                <c:pt idx="2377">
                  <c:v>7.6566596975628787E-5</c:v>
                </c:pt>
                <c:pt idx="2378">
                  <c:v>7.6402447382752092E-5</c:v>
                </c:pt>
                <c:pt idx="2379">
                  <c:v>7.6238616016244265E-5</c:v>
                </c:pt>
                <c:pt idx="2380">
                  <c:v>7.6075102366762737E-5</c:v>
                </c:pt>
                <c:pt idx="2381">
                  <c:v>7.5911905925117595E-5</c:v>
                </c:pt>
                <c:pt idx="2382">
                  <c:v>7.574902618279894E-5</c:v>
                </c:pt>
                <c:pt idx="2383">
                  <c:v>7.5586462631622997E-5</c:v>
                </c:pt>
                <c:pt idx="2384">
                  <c:v>7.5424214763988862E-5</c:v>
                </c:pt>
                <c:pt idx="2385">
                  <c:v>7.5262282072788289E-5</c:v>
                </c:pt>
                <c:pt idx="2386">
                  <c:v>7.5100664051051813E-5</c:v>
                </c:pt>
                <c:pt idx="2387">
                  <c:v>7.493936019267039E-5</c:v>
                </c:pt>
                <c:pt idx="2388">
                  <c:v>7.4778369991750082E-5</c:v>
                </c:pt>
                <c:pt idx="2389">
                  <c:v>7.4617692942924307E-5</c:v>
                </c:pt>
                <c:pt idx="2390">
                  <c:v>7.4457328541326084E-5</c:v>
                </c:pt>
                <c:pt idx="2391">
                  <c:v>7.4297276282560276E-5</c:v>
                </c:pt>
                <c:pt idx="2392">
                  <c:v>7.4137535662599507E-5</c:v>
                </c:pt>
                <c:pt idx="2393">
                  <c:v>7.397810617787437E-5</c:v>
                </c:pt>
                <c:pt idx="2394">
                  <c:v>7.3818987325550978E-5</c:v>
                </c:pt>
                <c:pt idx="2395">
                  <c:v>7.366017860283014E-5</c:v>
                </c:pt>
                <c:pt idx="2396">
                  <c:v>7.3501679507793904E-5</c:v>
                </c:pt>
                <c:pt idx="2397">
                  <c:v>7.3343489538725548E-5</c:v>
                </c:pt>
                <c:pt idx="2398">
                  <c:v>7.3185608194477336E-5</c:v>
                </c:pt>
                <c:pt idx="2399">
                  <c:v>7.3028034974359501E-5</c:v>
                </c:pt>
                <c:pt idx="2400">
                  <c:v>7.2870769378167999E-5</c:v>
                </c:pt>
                <c:pt idx="2401">
                  <c:v>7.2713810906177567E-5</c:v>
                </c:pt>
                <c:pt idx="2402">
                  <c:v>7.2557159059093157E-5</c:v>
                </c:pt>
                <c:pt idx="2403">
                  <c:v>7.2400813338160952E-5</c:v>
                </c:pt>
                <c:pt idx="2404">
                  <c:v>7.2244773244946325E-5</c:v>
                </c:pt>
                <c:pt idx="2405">
                  <c:v>7.2089038281750173E-5</c:v>
                </c:pt>
                <c:pt idx="2406">
                  <c:v>7.1933607951137069E-5</c:v>
                </c:pt>
                <c:pt idx="2407">
                  <c:v>7.17784817562718E-5</c:v>
                </c:pt>
                <c:pt idx="2408">
                  <c:v>7.1623659200627937E-5</c:v>
                </c:pt>
                <c:pt idx="2409">
                  <c:v>7.146913978848396E-5</c:v>
                </c:pt>
                <c:pt idx="2410">
                  <c:v>7.1314923024159982E-5</c:v>
                </c:pt>
                <c:pt idx="2411">
                  <c:v>7.1161008412874704E-5</c:v>
                </c:pt>
                <c:pt idx="2412">
                  <c:v>7.1007395460013362E-5</c:v>
                </c:pt>
                <c:pt idx="2413">
                  <c:v>7.085408367169671E-5</c:v>
                </c:pt>
                <c:pt idx="2414">
                  <c:v>7.0701072554347349E-5</c:v>
                </c:pt>
                <c:pt idx="2415">
                  <c:v>7.0548361614838906E-5</c:v>
                </c:pt>
                <c:pt idx="2416">
                  <c:v>7.0395950360790938E-5</c:v>
                </c:pt>
                <c:pt idx="2417">
                  <c:v>7.0243838300065864E-5</c:v>
                </c:pt>
                <c:pt idx="2418">
                  <c:v>7.0092024941032643E-5</c:v>
                </c:pt>
                <c:pt idx="2419">
                  <c:v>6.9940509792726369E-5</c:v>
                </c:pt>
                <c:pt idx="2420">
                  <c:v>6.9789292364473565E-5</c:v>
                </c:pt>
                <c:pt idx="2421">
                  <c:v>6.9638372166183626E-5</c:v>
                </c:pt>
                <c:pt idx="2422">
                  <c:v>6.9487748708192687E-5</c:v>
                </c:pt>
                <c:pt idx="2423">
                  <c:v>6.9337421501391994E-5</c:v>
                </c:pt>
                <c:pt idx="2424">
                  <c:v>6.9187390057179332E-5</c:v>
                </c:pt>
                <c:pt idx="2425">
                  <c:v>6.9037653887348005E-5</c:v>
                </c:pt>
                <c:pt idx="2426">
                  <c:v>6.8888212504402552E-5</c:v>
                </c:pt>
                <c:pt idx="2427">
                  <c:v>6.8739065420882206E-5</c:v>
                </c:pt>
                <c:pt idx="2428">
                  <c:v>6.8590212150394791E-5</c:v>
                </c:pt>
                <c:pt idx="2429">
                  <c:v>6.8441652206631398E-5</c:v>
                </c:pt>
                <c:pt idx="2430">
                  <c:v>6.8293385103980475E-5</c:v>
                </c:pt>
                <c:pt idx="2431">
                  <c:v>6.8145410357184355E-5</c:v>
                </c:pt>
                <c:pt idx="2432">
                  <c:v>6.7997727481644565E-5</c:v>
                </c:pt>
                <c:pt idx="2433">
                  <c:v>6.7850335993047128E-5</c:v>
                </c:pt>
                <c:pt idx="2434">
                  <c:v>6.7703235407896856E-5</c:v>
                </c:pt>
                <c:pt idx="2435">
                  <c:v>6.7556425242736723E-5</c:v>
                </c:pt>
                <c:pt idx="2436">
                  <c:v>6.7409905015129723E-5</c:v>
                </c:pt>
                <c:pt idx="2437">
                  <c:v>6.7263674242746402E-5</c:v>
                </c:pt>
                <c:pt idx="2438">
                  <c:v>6.7117732443899153E-5</c:v>
                </c:pt>
                <c:pt idx="2439">
                  <c:v>6.6972079137424256E-5</c:v>
                </c:pt>
                <c:pt idx="2440">
                  <c:v>6.6826713842647184E-5</c:v>
                </c:pt>
                <c:pt idx="2441">
                  <c:v>6.668163607926117E-5</c:v>
                </c:pt>
                <c:pt idx="2442">
                  <c:v>6.6536845367823338E-5</c:v>
                </c:pt>
                <c:pt idx="2443">
                  <c:v>6.6392341228842244E-5</c:v>
                </c:pt>
                <c:pt idx="2444">
                  <c:v>6.6248123183901969E-5</c:v>
                </c:pt>
                <c:pt idx="2445">
                  <c:v>6.6104190754666392E-5</c:v>
                </c:pt>
                <c:pt idx="2446">
                  <c:v>6.5960543463527976E-5</c:v>
                </c:pt>
                <c:pt idx="2447">
                  <c:v>6.5817180833368377E-5</c:v>
                </c:pt>
                <c:pt idx="2448">
                  <c:v>6.56741023873815E-5</c:v>
                </c:pt>
                <c:pt idx="2449">
                  <c:v>6.5531307649600856E-5</c:v>
                </c:pt>
                <c:pt idx="2450">
                  <c:v>6.5388796144236899E-5</c:v>
                </c:pt>
                <c:pt idx="2451">
                  <c:v>6.52465673962703E-5</c:v>
                </c:pt>
                <c:pt idx="2452">
                  <c:v>6.5104620930990509E-5</c:v>
                </c:pt>
                <c:pt idx="2453">
                  <c:v>6.496295627430454E-5</c:v>
                </c:pt>
                <c:pt idx="2454">
                  <c:v>6.4821572952598189E-5</c:v>
                </c:pt>
                <c:pt idx="2455">
                  <c:v>6.4680470492812364E-5</c:v>
                </c:pt>
                <c:pt idx="2456">
                  <c:v>6.453964842229043E-5</c:v>
                </c:pt>
                <c:pt idx="2457">
                  <c:v>6.4399106268986372E-5</c:v>
                </c:pt>
                <c:pt idx="2458">
                  <c:v>6.425884356141276E-5</c:v>
                </c:pt>
                <c:pt idx="2459">
                  <c:v>6.4118859828390939E-5</c:v>
                </c:pt>
                <c:pt idx="2460">
                  <c:v>6.397915459943268E-5</c:v>
                </c:pt>
                <c:pt idx="2461">
                  <c:v>6.3839727404563229E-5</c:v>
                </c:pt>
                <c:pt idx="2462">
                  <c:v>6.3700577774168654E-5</c:v>
                </c:pt>
                <c:pt idx="2463">
                  <c:v>6.3561705239315036E-5</c:v>
                </c:pt>
                <c:pt idx="2464">
                  <c:v>6.3423109331547239E-5</c:v>
                </c:pt>
                <c:pt idx="2465">
                  <c:v>6.3284789582829931E-5</c:v>
                </c:pt>
                <c:pt idx="2466">
                  <c:v>6.3146745525727993E-5</c:v>
                </c:pt>
                <c:pt idx="2467">
                  <c:v>6.3008976693305907E-5</c:v>
                </c:pt>
                <c:pt idx="2468">
                  <c:v>6.287148261915898E-5</c:v>
                </c:pt>
                <c:pt idx="2469">
                  <c:v>6.273426283732314E-5</c:v>
                </c:pt>
                <c:pt idx="2470">
                  <c:v>6.2597316882514326E-5</c:v>
                </c:pt>
                <c:pt idx="2471">
                  <c:v>6.2460644289802358E-5</c:v>
                </c:pt>
                <c:pt idx="2472">
                  <c:v>6.2324244594780948E-5</c:v>
                </c:pt>
                <c:pt idx="2473">
                  <c:v>6.2188117333772386E-5</c:v>
                </c:pt>
                <c:pt idx="2474">
                  <c:v>6.2052262043227335E-5</c:v>
                </c:pt>
                <c:pt idx="2475">
                  <c:v>6.1916678260619945E-5</c:v>
                </c:pt>
                <c:pt idx="2476">
                  <c:v>6.1781365523438242E-5</c:v>
                </c:pt>
                <c:pt idx="2477">
                  <c:v>6.164632337013129E-5</c:v>
                </c:pt>
                <c:pt idx="2478">
                  <c:v>6.151155133928346E-5</c:v>
                </c:pt>
                <c:pt idx="2479">
                  <c:v>6.1377048970308323E-5</c:v>
                </c:pt>
                <c:pt idx="2480">
                  <c:v>6.1242815803014966E-5</c:v>
                </c:pt>
                <c:pt idx="2481">
                  <c:v>6.1108851377594114E-5</c:v>
                </c:pt>
                <c:pt idx="2482">
                  <c:v>6.0975155235065692E-5</c:v>
                </c:pt>
                <c:pt idx="2483">
                  <c:v>6.0841726916779221E-5</c:v>
                </c:pt>
                <c:pt idx="2484">
                  <c:v>6.0708565964510963E-5</c:v>
                </c:pt>
                <c:pt idx="2485">
                  <c:v>6.0575671920803931E-5</c:v>
                </c:pt>
                <c:pt idx="2486">
                  <c:v>6.0443044328555018E-5</c:v>
                </c:pt>
                <c:pt idx="2487">
                  <c:v>6.0310682731271742E-5</c:v>
                </c:pt>
                <c:pt idx="2488">
                  <c:v>6.0178586672871015E-5</c:v>
                </c:pt>
                <c:pt idx="2489">
                  <c:v>6.004675569795323E-5</c:v>
                </c:pt>
                <c:pt idx="2490">
                  <c:v>5.9915189351604503E-5</c:v>
                </c:pt>
                <c:pt idx="2491">
                  <c:v>5.9783887179247486E-5</c:v>
                </c:pt>
                <c:pt idx="2492">
                  <c:v>5.965284872706117E-5</c:v>
                </c:pt>
                <c:pt idx="2493">
                  <c:v>5.9522073541658227E-5</c:v>
                </c:pt>
                <c:pt idx="2494">
                  <c:v>5.9391561170241136E-5</c:v>
                </c:pt>
                <c:pt idx="2495">
                  <c:v>5.9261311160400953E-5</c:v>
                </c:pt>
                <c:pt idx="2496">
                  <c:v>5.9131323060422625E-5</c:v>
                </c:pt>
                <c:pt idx="2497">
                  <c:v>5.9001596418920693E-5</c:v>
                </c:pt>
                <c:pt idx="2498">
                  <c:v>5.8872130785269511E-5</c:v>
                </c:pt>
                <c:pt idx="2499">
                  <c:v>5.8742925709228538E-5</c:v>
                </c:pt>
                <c:pt idx="2500">
                  <c:v>5.8613980741112348E-5</c:v>
                </c:pt>
                <c:pt idx="2501">
                  <c:v>5.8485295431662254E-5</c:v>
                </c:pt>
                <c:pt idx="2502">
                  <c:v>5.8356869332410605E-5</c:v>
                </c:pt>
                <c:pt idx="2503">
                  <c:v>5.8228701995146487E-5</c:v>
                </c:pt>
                <c:pt idx="2504">
                  <c:v>5.8100792972349408E-5</c:v>
                </c:pt>
                <c:pt idx="2505">
                  <c:v>5.7973141817022761E-5</c:v>
                </c:pt>
                <c:pt idx="2506">
                  <c:v>5.7845748082513415E-5</c:v>
                </c:pt>
                <c:pt idx="2507">
                  <c:v>5.7718611323007846E-5</c:v>
                </c:pt>
                <c:pt idx="2508">
                  <c:v>5.7591731092973553E-5</c:v>
                </c:pt>
                <c:pt idx="2509">
                  <c:v>5.7465106947512945E-5</c:v>
                </c:pt>
                <c:pt idx="2510">
                  <c:v>5.7338738442224563E-5</c:v>
                </c:pt>
                <c:pt idx="2511">
                  <c:v>5.7212625133237771E-5</c:v>
                </c:pt>
                <c:pt idx="2512">
                  <c:v>5.7086766577254394E-5</c:v>
                </c:pt>
                <c:pt idx="2513">
                  <c:v>5.6961162331583409E-5</c:v>
                </c:pt>
                <c:pt idx="2514">
                  <c:v>5.6835811953717674E-5</c:v>
                </c:pt>
                <c:pt idx="2515">
                  <c:v>5.6710715002211698E-5</c:v>
                </c:pt>
                <c:pt idx="2516">
                  <c:v>5.6585871035696317E-5</c:v>
                </c:pt>
                <c:pt idx="2517">
                  <c:v>5.6461279613520543E-5</c:v>
                </c:pt>
                <c:pt idx="2518">
                  <c:v>5.6336940295664828E-5</c:v>
                </c:pt>
                <c:pt idx="2519">
                  <c:v>5.6212852642369832E-5</c:v>
                </c:pt>
                <c:pt idx="2520">
                  <c:v>5.6089016214729698E-5</c:v>
                </c:pt>
                <c:pt idx="2521">
                  <c:v>5.5965430574119596E-5</c:v>
                </c:pt>
                <c:pt idx="2522">
                  <c:v>5.5842095282612053E-5</c:v>
                </c:pt>
                <c:pt idx="2523">
                  <c:v>5.5719009902668176E-5</c:v>
                </c:pt>
                <c:pt idx="2524">
                  <c:v>5.5596173997456838E-5</c:v>
                </c:pt>
                <c:pt idx="2525">
                  <c:v>5.5473587130504265E-5</c:v>
                </c:pt>
                <c:pt idx="2526">
                  <c:v>5.5351248866006286E-5</c:v>
                </c:pt>
                <c:pt idx="2527">
                  <c:v>5.5229158768623637E-5</c:v>
                </c:pt>
                <c:pt idx="2528">
                  <c:v>5.5107316403495837E-5</c:v>
                </c:pt>
                <c:pt idx="2529">
                  <c:v>5.4985721336581195E-5</c:v>
                </c:pt>
                <c:pt idx="2530">
                  <c:v>5.4864373133883121E-5</c:v>
                </c:pt>
                <c:pt idx="2531">
                  <c:v>5.4743271362463208E-5</c:v>
                </c:pt>
                <c:pt idx="2532">
                  <c:v>5.4622415589514889E-5</c:v>
                </c:pt>
                <c:pt idx="2533">
                  <c:v>5.450180538300875E-5</c:v>
                </c:pt>
                <c:pt idx="2534">
                  <c:v>5.4381440311373347E-5</c:v>
                </c:pt>
                <c:pt idx="2535">
                  <c:v>5.4261319943491731E-5</c:v>
                </c:pt>
                <c:pt idx="2536">
                  <c:v>5.4141443848982479E-5</c:v>
                </c:pt>
                <c:pt idx="2537">
                  <c:v>5.4021811597779884E-5</c:v>
                </c:pt>
                <c:pt idx="2538">
                  <c:v>5.3902422760487845E-5</c:v>
                </c:pt>
                <c:pt idx="2539">
                  <c:v>5.3783276908223737E-5</c:v>
                </c:pt>
                <c:pt idx="2540">
                  <c:v>5.3664373612639232E-5</c:v>
                </c:pt>
                <c:pt idx="2541">
                  <c:v>5.3545712445941113E-5</c:v>
                </c:pt>
                <c:pt idx="2542">
                  <c:v>5.3427292980745555E-5</c:v>
                </c:pt>
                <c:pt idx="2543">
                  <c:v>5.3309114790369566E-5</c:v>
                </c:pt>
                <c:pt idx="2544">
                  <c:v>5.3191177448674853E-5</c:v>
                </c:pt>
                <c:pt idx="2545">
                  <c:v>5.3073480529897826E-5</c:v>
                </c:pt>
                <c:pt idx="2546">
                  <c:v>5.2956023608902864E-5</c:v>
                </c:pt>
                <c:pt idx="2547">
                  <c:v>5.2838806261161497E-5</c:v>
                </c:pt>
                <c:pt idx="2548">
                  <c:v>5.2721828062596288E-5</c:v>
                </c:pt>
                <c:pt idx="2549">
                  <c:v>5.2605088589639803E-5</c:v>
                </c:pt>
                <c:pt idx="2550">
                  <c:v>5.2488587419369931E-5</c:v>
                </c:pt>
                <c:pt idx="2551">
                  <c:v>5.2372324129319053E-5</c:v>
                </c:pt>
                <c:pt idx="2552">
                  <c:v>5.2256298297578135E-5</c:v>
                </c:pt>
                <c:pt idx="2553">
                  <c:v>5.214050950274815E-5</c:v>
                </c:pt>
                <c:pt idx="2554">
                  <c:v>5.2024957324099674E-5</c:v>
                </c:pt>
                <c:pt idx="2555">
                  <c:v>5.1909641341215534E-5</c:v>
                </c:pt>
                <c:pt idx="2556">
                  <c:v>5.1794561134434897E-5</c:v>
                </c:pt>
                <c:pt idx="2557">
                  <c:v>5.1679716284499383E-5</c:v>
                </c:pt>
                <c:pt idx="2558">
                  <c:v>5.1565106372775116E-5</c:v>
                </c:pt>
                <c:pt idx="2559">
                  <c:v>5.145073098105149E-5</c:v>
                </c:pt>
                <c:pt idx="2560">
                  <c:v>5.1336589691804851E-5</c:v>
                </c:pt>
                <c:pt idx="2561">
                  <c:v>5.1222682087903593E-5</c:v>
                </c:pt>
                <c:pt idx="2562">
                  <c:v>5.110900775288571E-5</c:v>
                </c:pt>
                <c:pt idx="2563">
                  <c:v>5.0995566270778392E-5</c:v>
                </c:pt>
                <c:pt idx="2564">
                  <c:v>5.0882357226094549E-5</c:v>
                </c:pt>
                <c:pt idx="2565">
                  <c:v>5.0769380203888326E-5</c:v>
                </c:pt>
                <c:pt idx="2566">
                  <c:v>5.0656634789890409E-5</c:v>
                </c:pt>
                <c:pt idx="2567">
                  <c:v>5.0544120570209655E-5</c:v>
                </c:pt>
                <c:pt idx="2568">
                  <c:v>5.0431837131569013E-5</c:v>
                </c:pt>
                <c:pt idx="2569">
                  <c:v>5.0319784061236134E-5</c:v>
                </c:pt>
                <c:pt idx="2570">
                  <c:v>5.0207960946960922E-5</c:v>
                </c:pt>
                <c:pt idx="2571">
                  <c:v>5.0096367377103906E-5</c:v>
                </c:pt>
                <c:pt idx="2572">
                  <c:v>4.9985002940539092E-5</c:v>
                </c:pt>
                <c:pt idx="2573">
                  <c:v>4.9873867226584573E-5</c:v>
                </c:pt>
                <c:pt idx="2574">
                  <c:v>4.9762959825332131E-5</c:v>
                </c:pt>
                <c:pt idx="2575">
                  <c:v>4.9652280327192738E-5</c:v>
                </c:pt>
                <c:pt idx="2576">
                  <c:v>4.9541828323090842E-5</c:v>
                </c:pt>
                <c:pt idx="2577">
                  <c:v>4.9431603404721108E-5</c:v>
                </c:pt>
                <c:pt idx="2578">
                  <c:v>4.9321605164139026E-5</c:v>
                </c:pt>
                <c:pt idx="2579">
                  <c:v>4.9211833193979482E-5</c:v>
                </c:pt>
                <c:pt idx="2580">
                  <c:v>4.9102287087411656E-5</c:v>
                </c:pt>
                <c:pt idx="2581">
                  <c:v>4.8992966438184127E-5</c:v>
                </c:pt>
                <c:pt idx="2582">
                  <c:v>4.8883870840531196E-5</c:v>
                </c:pt>
                <c:pt idx="2583">
                  <c:v>4.8774999889162479E-5</c:v>
                </c:pt>
                <c:pt idx="2584">
                  <c:v>4.8666353179575156E-5</c:v>
                </c:pt>
                <c:pt idx="2585">
                  <c:v>4.8557930307530084E-5</c:v>
                </c:pt>
                <c:pt idx="2586">
                  <c:v>4.8449730869482011E-5</c:v>
                </c:pt>
                <c:pt idx="2587">
                  <c:v>4.8341754462308956E-5</c:v>
                </c:pt>
                <c:pt idx="2588">
                  <c:v>4.8234000683544664E-5</c:v>
                </c:pt>
                <c:pt idx="2589">
                  <c:v>4.8126469131277994E-5</c:v>
                </c:pt>
                <c:pt idx="2590">
                  <c:v>4.8019159403958622E-5</c:v>
                </c:pt>
                <c:pt idx="2591">
                  <c:v>4.7912071100768283E-5</c:v>
                </c:pt>
                <c:pt idx="2592">
                  <c:v>4.7805203821325859E-5</c:v>
                </c:pt>
                <c:pt idx="2593">
                  <c:v>4.7698557165760241E-5</c:v>
                </c:pt>
                <c:pt idx="2594">
                  <c:v>4.759213073484217E-5</c:v>
                </c:pt>
                <c:pt idx="2595">
                  <c:v>4.7485924129911372E-5</c:v>
                </c:pt>
                <c:pt idx="2596">
                  <c:v>4.737993695254003E-5</c:v>
                </c:pt>
                <c:pt idx="2597">
                  <c:v>4.7274168805292588E-5</c:v>
                </c:pt>
                <c:pt idx="2598">
                  <c:v>4.7168619290854918E-5</c:v>
                </c:pt>
                <c:pt idx="2599">
                  <c:v>4.7063288012759441E-5</c:v>
                </c:pt>
                <c:pt idx="2600">
                  <c:v>4.6958174574909806E-5</c:v>
                </c:pt>
                <c:pt idx="2601">
                  <c:v>4.6853278581754365E-5</c:v>
                </c:pt>
                <c:pt idx="2602">
                  <c:v>4.6748599638400667E-5</c:v>
                </c:pt>
                <c:pt idx="2603">
                  <c:v>4.6644137350282389E-5</c:v>
                </c:pt>
                <c:pt idx="2604">
                  <c:v>4.6539891323624238E-5</c:v>
                </c:pt>
                <c:pt idx="2605">
                  <c:v>4.6435861165011749E-5</c:v>
                </c:pt>
                <c:pt idx="2606">
                  <c:v>4.6332046481564748E-5</c:v>
                </c:pt>
                <c:pt idx="2607">
                  <c:v>4.6228446881020624E-5</c:v>
                </c:pt>
                <c:pt idx="2608">
                  <c:v>4.612506197171698E-5</c:v>
                </c:pt>
                <c:pt idx="2609">
                  <c:v>4.6021891362300199E-5</c:v>
                </c:pt>
                <c:pt idx="2610">
                  <c:v>4.5918934662124433E-5</c:v>
                </c:pt>
                <c:pt idx="2611">
                  <c:v>4.5816191481154456E-5</c:v>
                </c:pt>
                <c:pt idx="2612">
                  <c:v>4.571366142960831E-5</c:v>
                </c:pt>
                <c:pt idx="2613">
                  <c:v>4.5611344118554054E-5</c:v>
                </c:pt>
                <c:pt idx="2614">
                  <c:v>4.5509239159378934E-5</c:v>
                </c:pt>
                <c:pt idx="2615">
                  <c:v>4.5407346164129392E-5</c:v>
                </c:pt>
                <c:pt idx="2616">
                  <c:v>4.530566474535494E-5</c:v>
                </c:pt>
                <c:pt idx="2617">
                  <c:v>4.5204194516097751E-5</c:v>
                </c:pt>
                <c:pt idx="2618">
                  <c:v>4.5102935089920415E-5</c:v>
                </c:pt>
                <c:pt idx="2619">
                  <c:v>4.5001886081086351E-5</c:v>
                </c:pt>
                <c:pt idx="2620">
                  <c:v>4.490104710415041E-5</c:v>
                </c:pt>
                <c:pt idx="2621">
                  <c:v>4.4800417774496643E-5</c:v>
                </c:pt>
                <c:pt idx="2622">
                  <c:v>4.4699997707672162E-5</c:v>
                </c:pt>
                <c:pt idx="2623">
                  <c:v>4.4599786520126139E-5</c:v>
                </c:pt>
                <c:pt idx="2624">
                  <c:v>4.4499783828619993E-5</c:v>
                </c:pt>
                <c:pt idx="2625">
                  <c:v>4.4399989250553523E-5</c:v>
                </c:pt>
                <c:pt idx="2626">
                  <c:v>4.4300402403708167E-5</c:v>
                </c:pt>
                <c:pt idx="2627">
                  <c:v>4.4201022906642518E-5</c:v>
                </c:pt>
                <c:pt idx="2628">
                  <c:v>4.4101850378244767E-5</c:v>
                </c:pt>
                <c:pt idx="2629">
                  <c:v>4.4002884438041484E-5</c:v>
                </c:pt>
                <c:pt idx="2630">
                  <c:v>4.3904124706041492E-5</c:v>
                </c:pt>
                <c:pt idx="2631">
                  <c:v>4.3805570802843419E-5</c:v>
                </c:pt>
                <c:pt idx="2632">
                  <c:v>4.3707222349531616E-5</c:v>
                </c:pt>
                <c:pt idx="2633">
                  <c:v>4.3609078967745546E-5</c:v>
                </c:pt>
                <c:pt idx="2634">
                  <c:v>4.35111402795757E-5</c:v>
                </c:pt>
                <c:pt idx="2635">
                  <c:v>4.3413405907872377E-5</c:v>
                </c:pt>
                <c:pt idx="2636">
                  <c:v>4.3315875475697513E-5</c:v>
                </c:pt>
                <c:pt idx="2637">
                  <c:v>4.321854860695612E-5</c:v>
                </c:pt>
                <c:pt idx="2638">
                  <c:v>4.3121424925893215E-5</c:v>
                </c:pt>
                <c:pt idx="2639">
                  <c:v>4.3024504057326274E-5</c:v>
                </c:pt>
                <c:pt idx="2640">
                  <c:v>4.2927785626627885E-5</c:v>
                </c:pt>
                <c:pt idx="2641">
                  <c:v>4.2831269259694521E-5</c:v>
                </c:pt>
                <c:pt idx="2642">
                  <c:v>4.2734954582974299E-5</c:v>
                </c:pt>
                <c:pt idx="2643">
                  <c:v>4.263884122339065E-5</c:v>
                </c:pt>
                <c:pt idx="2644">
                  <c:v>4.2542928808481095E-5</c:v>
                </c:pt>
                <c:pt idx="2645">
                  <c:v>4.2447216966227247E-5</c:v>
                </c:pt>
                <c:pt idx="2646">
                  <c:v>4.2351705325186645E-5</c:v>
                </c:pt>
                <c:pt idx="2647">
                  <c:v>4.2256393514503165E-5</c:v>
                </c:pt>
                <c:pt idx="2648">
                  <c:v>4.2161281163712733E-5</c:v>
                </c:pt>
                <c:pt idx="2649">
                  <c:v>4.2066367903000057E-5</c:v>
                </c:pt>
                <c:pt idx="2650">
                  <c:v>4.1971653363049449E-5</c:v>
                </c:pt>
                <c:pt idx="2651">
                  <c:v>4.1877137175017065E-5</c:v>
                </c:pt>
                <c:pt idx="2652">
                  <c:v>4.1782818970773766E-5</c:v>
                </c:pt>
                <c:pt idx="2653">
                  <c:v>4.1688698382391642E-5</c:v>
                </c:pt>
                <c:pt idx="2654">
                  <c:v>4.1594775042858717E-5</c:v>
                </c:pt>
                <c:pt idx="2655">
                  <c:v>4.1501048585367711E-5</c:v>
                </c:pt>
                <c:pt idx="2656">
                  <c:v>4.1407518643829522E-5</c:v>
                </c:pt>
                <c:pt idx="2657">
                  <c:v>4.1314184852651176E-5</c:v>
                </c:pt>
                <c:pt idx="2658">
                  <c:v>4.1221046846656034E-5</c:v>
                </c:pt>
                <c:pt idx="2659">
                  <c:v>4.1128104261399512E-5</c:v>
                </c:pt>
                <c:pt idx="2660">
                  <c:v>4.1035356732745804E-5</c:v>
                </c:pt>
                <c:pt idx="2661">
                  <c:v>4.0942803897287688E-5</c:v>
                </c:pt>
                <c:pt idx="2662">
                  <c:v>4.0850445392013462E-5</c:v>
                </c:pt>
                <c:pt idx="2663">
                  <c:v>4.0758280854438778E-5</c:v>
                </c:pt>
                <c:pt idx="2664">
                  <c:v>4.0666309922696847E-5</c:v>
                </c:pt>
                <c:pt idx="2665">
                  <c:v>4.0574532235333749E-5</c:v>
                </c:pt>
                <c:pt idx="2666">
                  <c:v>4.0482947431575572E-5</c:v>
                </c:pt>
                <c:pt idx="2667">
                  <c:v>4.039155515100229E-5</c:v>
                </c:pt>
                <c:pt idx="2668">
                  <c:v>4.0300355033853069E-5</c:v>
                </c:pt>
                <c:pt idx="2669">
                  <c:v>4.0209346720773004E-5</c:v>
                </c:pt>
                <c:pt idx="2670">
                  <c:v>4.0118529853080259E-5</c:v>
                </c:pt>
                <c:pt idx="2671">
                  <c:v>4.0027904072526682E-5</c:v>
                </c:pt>
                <c:pt idx="2672">
                  <c:v>3.9937469021318617E-5</c:v>
                </c:pt>
                <c:pt idx="2673">
                  <c:v>3.9847224342380583E-5</c:v>
                </c:pt>
                <c:pt idx="2674">
                  <c:v>3.9757169678984045E-5</c:v>
                </c:pt>
                <c:pt idx="2675">
                  <c:v>3.9667304674979864E-5</c:v>
                </c:pt>
                <c:pt idx="2676">
                  <c:v>3.9577628974864221E-5</c:v>
                </c:pt>
                <c:pt idx="2677">
                  <c:v>3.948814222340391E-5</c:v>
                </c:pt>
                <c:pt idx="2678">
                  <c:v>3.939884406611513E-5</c:v>
                </c:pt>
                <c:pt idx="2679">
                  <c:v>3.9309734148972042E-5</c:v>
                </c:pt>
                <c:pt idx="2680">
                  <c:v>3.9220812118413717E-5</c:v>
                </c:pt>
                <c:pt idx="2681">
                  <c:v>3.9132077621444744E-5</c:v>
                </c:pt>
                <c:pt idx="2682">
                  <c:v>3.9043530305638702E-5</c:v>
                </c:pt>
                <c:pt idx="2683">
                  <c:v>3.8955169818982033E-5</c:v>
                </c:pt>
                <c:pt idx="2684">
                  <c:v>3.886699581008915E-5</c:v>
                </c:pt>
                <c:pt idx="2685">
                  <c:v>3.8779007928067127E-5</c:v>
                </c:pt>
                <c:pt idx="2686">
                  <c:v>3.8691205822453251E-5</c:v>
                </c:pt>
                <c:pt idx="2687">
                  <c:v>3.8603589143496042E-5</c:v>
                </c:pt>
                <c:pt idx="2688">
                  <c:v>3.8516157541738927E-5</c:v>
                </c:pt>
                <c:pt idx="2689">
                  <c:v>3.8428910668467792E-5</c:v>
                </c:pt>
                <c:pt idx="2690">
                  <c:v>3.8341848175273835E-5</c:v>
                </c:pt>
                <c:pt idx="2691">
                  <c:v>3.8254969714445614E-5</c:v>
                </c:pt>
                <c:pt idx="2692">
                  <c:v>3.8168274938701896E-5</c:v>
                </c:pt>
                <c:pt idx="2693">
                  <c:v>3.8081763501316562E-5</c:v>
                </c:pt>
                <c:pt idx="2694">
                  <c:v>3.7995435056004112E-5</c:v>
                </c:pt>
                <c:pt idx="2695">
                  <c:v>3.7909289257117423E-5</c:v>
                </c:pt>
                <c:pt idx="2696">
                  <c:v>3.7823325759470811E-5</c:v>
                </c:pt>
                <c:pt idx="2697">
                  <c:v>3.7737544218343494E-5</c:v>
                </c:pt>
                <c:pt idx="2698">
                  <c:v>3.7651944289660011E-5</c:v>
                </c:pt>
                <c:pt idx="2699">
                  <c:v>3.7566525629726538E-5</c:v>
                </c:pt>
                <c:pt idx="2700">
                  <c:v>3.7481287895418242E-5</c:v>
                </c:pt>
                <c:pt idx="2701">
                  <c:v>3.7396230744168868E-5</c:v>
                </c:pt>
                <c:pt idx="2702">
                  <c:v>3.7311353833908295E-5</c:v>
                </c:pt>
                <c:pt idx="2703">
                  <c:v>3.7226656822998347E-5</c:v>
                </c:pt>
                <c:pt idx="2704">
                  <c:v>3.7142139370505145E-5</c:v>
                </c:pt>
                <c:pt idx="2705">
                  <c:v>3.7057801135781041E-5</c:v>
                </c:pt>
                <c:pt idx="2706">
                  <c:v>3.6973641778889621E-5</c:v>
                </c:pt>
                <c:pt idx="2707">
                  <c:v>3.6889660960222337E-5</c:v>
                </c:pt>
                <c:pt idx="2708">
                  <c:v>3.6805858340911365E-5</c:v>
                </c:pt>
                <c:pt idx="2709">
                  <c:v>3.6722233582385522E-5</c:v>
                </c:pt>
                <c:pt idx="2710">
                  <c:v>3.6638786346739755E-5</c:v>
                </c:pt>
                <c:pt idx="2711">
                  <c:v>3.6555516296488816E-5</c:v>
                </c:pt>
                <c:pt idx="2712">
                  <c:v>3.6472423094730325E-5</c:v>
                </c:pt>
                <c:pt idx="2713">
                  <c:v>3.6389506405007724E-5</c:v>
                </c:pt>
                <c:pt idx="2714">
                  <c:v>3.6306765891431711E-5</c:v>
                </c:pt>
                <c:pt idx="2715">
                  <c:v>3.6224201218602176E-5</c:v>
                </c:pt>
                <c:pt idx="2716">
                  <c:v>3.6141812051609934E-5</c:v>
                </c:pt>
                <c:pt idx="2717">
                  <c:v>3.6059598056156425E-5</c:v>
                </c:pt>
                <c:pt idx="2718">
                  <c:v>3.5977558898281359E-5</c:v>
                </c:pt>
                <c:pt idx="2719">
                  <c:v>3.5895694244678436E-5</c:v>
                </c:pt>
                <c:pt idx="2720">
                  <c:v>3.5814003762534019E-5</c:v>
                </c:pt>
                <c:pt idx="2721">
                  <c:v>3.5732487119462947E-5</c:v>
                </c:pt>
                <c:pt idx="2722">
                  <c:v>3.5651143983678538E-5</c:v>
                </c:pt>
                <c:pt idx="2723">
                  <c:v>3.5569974023852077E-5</c:v>
                </c:pt>
                <c:pt idx="2724">
                  <c:v>3.5488976909218636E-5</c:v>
                </c:pt>
                <c:pt idx="2725">
                  <c:v>3.5408152309431354E-5</c:v>
                </c:pt>
                <c:pt idx="2726">
                  <c:v>3.532749989473144E-5</c:v>
                </c:pt>
                <c:pt idx="2727">
                  <c:v>3.5247019335854501E-5</c:v>
                </c:pt>
                <c:pt idx="2728">
                  <c:v>3.5166710304018398E-5</c:v>
                </c:pt>
                <c:pt idx="2729">
                  <c:v>3.5086572470923241E-5</c:v>
                </c:pt>
                <c:pt idx="2730">
                  <c:v>3.5006605508886707E-5</c:v>
                </c:pt>
                <c:pt idx="2731">
                  <c:v>3.492680909062372E-5</c:v>
                </c:pt>
                <c:pt idx="2732">
                  <c:v>3.4847182889400849E-5</c:v>
                </c:pt>
                <c:pt idx="2733">
                  <c:v>3.4767726578940894E-5</c:v>
                </c:pt>
                <c:pt idx="2734">
                  <c:v>3.4688439833601564E-5</c:v>
                </c:pt>
                <c:pt idx="2735">
                  <c:v>3.4609322328051084E-5</c:v>
                </c:pt>
                <c:pt idx="2736">
                  <c:v>3.4530373737656772E-5</c:v>
                </c:pt>
                <c:pt idx="2737">
                  <c:v>3.4451593738157177E-5</c:v>
                </c:pt>
                <c:pt idx="2738">
                  <c:v>3.4372982005840755E-5</c:v>
                </c:pt>
                <c:pt idx="2739">
                  <c:v>3.4294538217554543E-5</c:v>
                </c:pt>
                <c:pt idx="2740">
                  <c:v>3.4216262050534157E-5</c:v>
                </c:pt>
                <c:pt idx="2741">
                  <c:v>3.413815318256512E-5</c:v>
                </c:pt>
                <c:pt idx="2742">
                  <c:v>3.4060211292012352E-5</c:v>
                </c:pt>
                <c:pt idx="2743">
                  <c:v>3.3982436057627616E-5</c:v>
                </c:pt>
                <c:pt idx="2744">
                  <c:v>3.3904827158736869E-5</c:v>
                </c:pt>
                <c:pt idx="2745">
                  <c:v>3.3827384275144853E-5</c:v>
                </c:pt>
                <c:pt idx="2746">
                  <c:v>3.3750107087150705E-5</c:v>
                </c:pt>
                <c:pt idx="2747">
                  <c:v>3.3672995275577447E-5</c:v>
                </c:pt>
                <c:pt idx="2748">
                  <c:v>3.3596048521726887E-5</c:v>
                </c:pt>
                <c:pt idx="2749">
                  <c:v>3.3519266507428189E-5</c:v>
                </c:pt>
                <c:pt idx="2750">
                  <c:v>3.3442648914911235E-5</c:v>
                </c:pt>
                <c:pt idx="2751">
                  <c:v>3.3366195427066841E-5</c:v>
                </c:pt>
                <c:pt idx="2752">
                  <c:v>3.3289905727179603E-5</c:v>
                </c:pt>
                <c:pt idx="2753">
                  <c:v>3.3213779499035451E-5</c:v>
                </c:pt>
                <c:pt idx="2754">
                  <c:v>3.3137816426952876E-5</c:v>
                </c:pt>
                <c:pt idx="2755">
                  <c:v>3.3062016195732624E-5</c:v>
                </c:pt>
                <c:pt idx="2756">
                  <c:v>3.2986378490664631E-5</c:v>
                </c:pt>
                <c:pt idx="2757">
                  <c:v>3.2910902997515881E-5</c:v>
                </c:pt>
                <c:pt idx="2758">
                  <c:v>3.2835589402631024E-5</c:v>
                </c:pt>
                <c:pt idx="2759">
                  <c:v>3.2760437392734612E-5</c:v>
                </c:pt>
                <c:pt idx="2760">
                  <c:v>3.2685446655172229E-5</c:v>
                </c:pt>
                <c:pt idx="2761">
                  <c:v>3.2610616877664159E-5</c:v>
                </c:pt>
                <c:pt idx="2762">
                  <c:v>3.2535947748523961E-5</c:v>
                </c:pt>
                <c:pt idx="2763">
                  <c:v>3.2461438956484998E-5</c:v>
                </c:pt>
                <c:pt idx="2764">
                  <c:v>3.23870901908236E-5</c:v>
                </c:pt>
                <c:pt idx="2765">
                  <c:v>3.2312901141298353E-5</c:v>
                </c:pt>
                <c:pt idx="2766">
                  <c:v>3.2238871498117133E-5</c:v>
                </c:pt>
                <c:pt idx="2767">
                  <c:v>3.2165000952053338E-5</c:v>
                </c:pt>
                <c:pt idx="2768">
                  <c:v>3.2091289194359149E-5</c:v>
                </c:pt>
                <c:pt idx="2769">
                  <c:v>3.2017735916692672E-5</c:v>
                </c:pt>
                <c:pt idx="2770">
                  <c:v>3.1944340811338248E-5</c:v>
                </c:pt>
                <c:pt idx="2771">
                  <c:v>3.1871103570928899E-5</c:v>
                </c:pt>
                <c:pt idx="2772">
                  <c:v>3.1798023888729085E-5</c:v>
                </c:pt>
                <c:pt idx="2773">
                  <c:v>3.1725101458360619E-5</c:v>
                </c:pt>
                <c:pt idx="2774">
                  <c:v>3.1652335974062876E-5</c:v>
                </c:pt>
                <c:pt idx="2775">
                  <c:v>3.1579727130467278E-5</c:v>
                </c:pt>
                <c:pt idx="2776">
                  <c:v>3.1507274622736073E-5</c:v>
                </c:pt>
                <c:pt idx="2777">
                  <c:v>3.1434978146479067E-5</c:v>
                </c:pt>
                <c:pt idx="2778">
                  <c:v>3.1362837397871587E-5</c:v>
                </c:pt>
                <c:pt idx="2779">
                  <c:v>3.1290852073515701E-5</c:v>
                </c:pt>
                <c:pt idx="2780">
                  <c:v>3.121902187050267E-5</c:v>
                </c:pt>
                <c:pt idx="2781">
                  <c:v>3.1147346486442434E-5</c:v>
                </c:pt>
                <c:pt idx="2782">
                  <c:v>3.10758256194376E-5</c:v>
                </c:pt>
                <c:pt idx="2783">
                  <c:v>3.1004458967988022E-5</c:v>
                </c:pt>
                <c:pt idx="2784">
                  <c:v>3.0933246231179892E-5</c:v>
                </c:pt>
                <c:pt idx="2785">
                  <c:v>3.0862187108588596E-5</c:v>
                </c:pt>
                <c:pt idx="2786">
                  <c:v>3.0791281300160747E-5</c:v>
                </c:pt>
                <c:pt idx="2787">
                  <c:v>3.0720528506458789E-5</c:v>
                </c:pt>
                <c:pt idx="2788">
                  <c:v>3.0649928428399045E-5</c:v>
                </c:pt>
                <c:pt idx="2789">
                  <c:v>3.0579480767562242E-5</c:v>
                </c:pt>
                <c:pt idx="2790">
                  <c:v>3.0509185225796251E-5</c:v>
                </c:pt>
                <c:pt idx="2791">
                  <c:v>3.0439041505609873E-5</c:v>
                </c:pt>
                <c:pt idx="2792">
                  <c:v>3.0369049309886612E-5</c:v>
                </c:pt>
                <c:pt idx="2793">
                  <c:v>3.0299208342018241E-5</c:v>
                </c:pt>
                <c:pt idx="2794">
                  <c:v>3.0229518305925629E-5</c:v>
                </c:pt>
                <c:pt idx="2795">
                  <c:v>3.0159978905942506E-5</c:v>
                </c:pt>
                <c:pt idx="2796">
                  <c:v>3.0090589846924753E-5</c:v>
                </c:pt>
                <c:pt idx="2797">
                  <c:v>3.0021350834168875E-5</c:v>
                </c:pt>
                <c:pt idx="2798">
                  <c:v>2.9952261573507402E-5</c:v>
                </c:pt>
                <c:pt idx="2799">
                  <c:v>2.9883321771216956E-5</c:v>
                </c:pt>
                <c:pt idx="2800">
                  <c:v>2.9814531134061614E-5</c:v>
                </c:pt>
                <c:pt idx="2801">
                  <c:v>2.9745889369235667E-5</c:v>
                </c:pt>
                <c:pt idx="2802">
                  <c:v>2.9677396184516272E-5</c:v>
                </c:pt>
                <c:pt idx="2803">
                  <c:v>2.9609051288037938E-5</c:v>
                </c:pt>
                <c:pt idx="2804">
                  <c:v>2.9540854388540594E-5</c:v>
                </c:pt>
                <c:pt idx="2805">
                  <c:v>2.9472805195092031E-5</c:v>
                </c:pt>
                <c:pt idx="2806">
                  <c:v>2.9404903417370662E-5</c:v>
                </c:pt>
                <c:pt idx="2807">
                  <c:v>2.9337148765436541E-5</c:v>
                </c:pt>
                <c:pt idx="2808">
                  <c:v>2.9269540949877076E-5</c:v>
                </c:pt>
                <c:pt idx="2809">
                  <c:v>2.9202079681763665E-5</c:v>
                </c:pt>
                <c:pt idx="2810">
                  <c:v>2.9134764672554547E-5</c:v>
                </c:pt>
                <c:pt idx="2811">
                  <c:v>2.906759563432032E-5</c:v>
                </c:pt>
                <c:pt idx="2812">
                  <c:v>2.9000572279438627E-5</c:v>
                </c:pt>
                <c:pt idx="2813">
                  <c:v>2.8933694320960185E-5</c:v>
                </c:pt>
                <c:pt idx="2814">
                  <c:v>2.8866961472169897E-5</c:v>
                </c:pt>
                <c:pt idx="2815">
                  <c:v>2.8800373447069108E-5</c:v>
                </c:pt>
                <c:pt idx="2816">
                  <c:v>2.8733929959934984E-5</c:v>
                </c:pt>
                <c:pt idx="2817">
                  <c:v>2.8667630725601537E-5</c:v>
                </c:pt>
                <c:pt idx="2818">
                  <c:v>2.8601475459440542E-5</c:v>
                </c:pt>
                <c:pt idx="2819">
                  <c:v>2.8535463877085721E-5</c:v>
                </c:pt>
                <c:pt idx="2820">
                  <c:v>2.846959569489417E-5</c:v>
                </c:pt>
                <c:pt idx="2821">
                  <c:v>2.8403870629528302E-5</c:v>
                </c:pt>
                <c:pt idx="2822">
                  <c:v>2.8338288398117167E-5</c:v>
                </c:pt>
                <c:pt idx="2823">
                  <c:v>2.8272848718353602E-5</c:v>
                </c:pt>
                <c:pt idx="2824">
                  <c:v>2.8207551308343307E-5</c:v>
                </c:pt>
                <c:pt idx="2825">
                  <c:v>2.8142395886636071E-5</c:v>
                </c:pt>
                <c:pt idx="2826">
                  <c:v>2.8077382172310775E-5</c:v>
                </c:pt>
                <c:pt idx="2827">
                  <c:v>2.8012509884836612E-5</c:v>
                </c:pt>
                <c:pt idx="2828">
                  <c:v>2.7947778744210131E-5</c:v>
                </c:pt>
                <c:pt idx="2829">
                  <c:v>2.78831884708685E-5</c:v>
                </c:pt>
                <c:pt idx="2830">
                  <c:v>2.7818738785698183E-5</c:v>
                </c:pt>
                <c:pt idx="2831">
                  <c:v>2.7754429410107792E-5</c:v>
                </c:pt>
                <c:pt idx="2832">
                  <c:v>2.7690260065906663E-5</c:v>
                </c:pt>
                <c:pt idx="2833">
                  <c:v>2.7626230475369037E-5</c:v>
                </c:pt>
                <c:pt idx="2834">
                  <c:v>2.7562340361277429E-5</c:v>
                </c:pt>
                <c:pt idx="2835">
                  <c:v>2.7498589446863647E-5</c:v>
                </c:pt>
                <c:pt idx="2836">
                  <c:v>2.743497745579318E-5</c:v>
                </c:pt>
                <c:pt idx="2837">
                  <c:v>2.7371504112201628E-5</c:v>
                </c:pt>
                <c:pt idx="2838">
                  <c:v>2.7308169140727659E-5</c:v>
                </c:pt>
                <c:pt idx="2839">
                  <c:v>2.7244972266417603E-5</c:v>
                </c:pt>
                <c:pt idx="2840">
                  <c:v>2.7181913214791367E-5</c:v>
                </c:pt>
                <c:pt idx="2841">
                  <c:v>2.7118991711856319E-5</c:v>
                </c:pt>
                <c:pt idx="2842">
                  <c:v>2.7056207484017075E-5</c:v>
                </c:pt>
                <c:pt idx="2843">
                  <c:v>2.6993560258198671E-5</c:v>
                </c:pt>
                <c:pt idx="2844">
                  <c:v>2.6931049761815332E-5</c:v>
                </c:pt>
                <c:pt idx="2845">
                  <c:v>2.6868675722609148E-5</c:v>
                </c:pt>
                <c:pt idx="2846">
                  <c:v>2.680643786887732E-5</c:v>
                </c:pt>
                <c:pt idx="2847">
                  <c:v>2.6744335929362872E-5</c:v>
                </c:pt>
                <c:pt idx="2848">
                  <c:v>2.668236963328588E-5</c:v>
                </c:pt>
                <c:pt idx="2849">
                  <c:v>2.6620538710222033E-5</c:v>
                </c:pt>
                <c:pt idx="2850">
                  <c:v>2.6558842890352444E-5</c:v>
                </c:pt>
                <c:pt idx="2851">
                  <c:v>2.6497281904153125E-5</c:v>
                </c:pt>
                <c:pt idx="2852">
                  <c:v>2.6435855482710713E-5</c:v>
                </c:pt>
                <c:pt idx="2853">
                  <c:v>2.6374563357403277E-5</c:v>
                </c:pt>
                <c:pt idx="2854">
                  <c:v>2.631340526022645E-5</c:v>
                </c:pt>
                <c:pt idx="2855">
                  <c:v>2.6252380923517601E-5</c:v>
                </c:pt>
                <c:pt idx="2856">
                  <c:v>2.6191490080091154E-5</c:v>
                </c:pt>
                <c:pt idx="2857">
                  <c:v>2.6130732463229903E-5</c:v>
                </c:pt>
                <c:pt idx="2858">
                  <c:v>2.6070107806653794E-5</c:v>
                </c:pt>
                <c:pt idx="2859">
                  <c:v>2.6009615844559825E-5</c:v>
                </c:pt>
                <c:pt idx="2860">
                  <c:v>2.5949256311543975E-5</c:v>
                </c:pt>
                <c:pt idx="2861">
                  <c:v>2.5889028942701828E-5</c:v>
                </c:pt>
                <c:pt idx="2862">
                  <c:v>2.5828933473553972E-5</c:v>
                </c:pt>
                <c:pt idx="2863">
                  <c:v>2.5768969640080699E-5</c:v>
                </c:pt>
                <c:pt idx="2864">
                  <c:v>2.5709137178709859E-5</c:v>
                </c:pt>
                <c:pt idx="2865">
                  <c:v>2.5649435826283901E-5</c:v>
                </c:pt>
                <c:pt idx="2866">
                  <c:v>2.5589865320143138E-5</c:v>
                </c:pt>
                <c:pt idx="2867">
                  <c:v>2.5530425398071974E-5</c:v>
                </c:pt>
                <c:pt idx="2868">
                  <c:v>2.5471115798267677E-5</c:v>
                </c:pt>
                <c:pt idx="2869">
                  <c:v>2.5411936259343848E-5</c:v>
                </c:pt>
                <c:pt idx="2870">
                  <c:v>2.5352886520490017E-5</c:v>
                </c:pt>
                <c:pt idx="2871">
                  <c:v>2.5293966321185413E-5</c:v>
                </c:pt>
                <c:pt idx="2872">
                  <c:v>2.5235175401455701E-5</c:v>
                </c:pt>
                <c:pt idx="2873">
                  <c:v>2.5176513501711656E-5</c:v>
                </c:pt>
                <c:pt idx="2874">
                  <c:v>2.5117980362896614E-5</c:v>
                </c:pt>
                <c:pt idx="2875">
                  <c:v>2.5059575726254016E-5</c:v>
                </c:pt>
                <c:pt idx="2876">
                  <c:v>2.5001299333584151E-5</c:v>
                </c:pt>
                <c:pt idx="2877">
                  <c:v>2.4943150927127927E-5</c:v>
                </c:pt>
                <c:pt idx="2878">
                  <c:v>2.4885130249487075E-5</c:v>
                </c:pt>
                <c:pt idx="2879">
                  <c:v>2.4827237043795886E-5</c:v>
                </c:pt>
                <c:pt idx="2880">
                  <c:v>2.4769471053521716E-5</c:v>
                </c:pt>
                <c:pt idx="2881">
                  <c:v>2.4711832022702648E-5</c:v>
                </c:pt>
                <c:pt idx="2882">
                  <c:v>2.4654319695708096E-5</c:v>
                </c:pt>
                <c:pt idx="2883">
                  <c:v>2.4596933817441768E-5</c:v>
                </c:pt>
                <c:pt idx="2884">
                  <c:v>2.4539674133104011E-5</c:v>
                </c:pt>
                <c:pt idx="2885">
                  <c:v>2.4482540388514468E-5</c:v>
                </c:pt>
                <c:pt idx="2886">
                  <c:v>2.4425532329770336E-5</c:v>
                </c:pt>
                <c:pt idx="2887">
                  <c:v>2.4368649703532599E-5</c:v>
                </c:pt>
                <c:pt idx="2888">
                  <c:v>2.4311892256762349E-5</c:v>
                </c:pt>
                <c:pt idx="2889">
                  <c:v>2.4255259737000073E-5</c:v>
                </c:pt>
                <c:pt idx="2890">
                  <c:v>2.4198751892140144E-5</c:v>
                </c:pt>
                <c:pt idx="2891">
                  <c:v>2.4142368470512349E-5</c:v>
                </c:pt>
                <c:pt idx="2892">
                  <c:v>2.4086109220911381E-5</c:v>
                </c:pt>
                <c:pt idx="2893">
                  <c:v>2.4029973892527451E-5</c:v>
                </c:pt>
                <c:pt idx="2894">
                  <c:v>2.3973962235024349E-5</c:v>
                </c:pt>
                <c:pt idx="2895">
                  <c:v>2.3918073998515157E-5</c:v>
                </c:pt>
                <c:pt idx="2896">
                  <c:v>2.3862308933423476E-5</c:v>
                </c:pt>
                <c:pt idx="2897">
                  <c:v>2.380666679078873E-5</c:v>
                </c:pt>
                <c:pt idx="2898">
                  <c:v>2.3751147321955657E-5</c:v>
                </c:pt>
                <c:pt idx="2899">
                  <c:v>2.3695750278674918E-5</c:v>
                </c:pt>
                <c:pt idx="2900">
                  <c:v>2.3640475413273104E-5</c:v>
                </c:pt>
                <c:pt idx="2901">
                  <c:v>2.3585322478375179E-5</c:v>
                </c:pt>
                <c:pt idx="2902">
                  <c:v>2.3530291227055397E-5</c:v>
                </c:pt>
                <c:pt idx="2903">
                  <c:v>2.3475381412882412E-5</c:v>
                </c:pt>
                <c:pt idx="2904">
                  <c:v>2.3420592789789169E-5</c:v>
                </c:pt>
                <c:pt idx="2905">
                  <c:v>2.3365925112161373E-5</c:v>
                </c:pt>
                <c:pt idx="2906">
                  <c:v>2.3311378134818414E-5</c:v>
                </c:pt>
                <c:pt idx="2907">
                  <c:v>2.3256951612982135E-5</c:v>
                </c:pt>
                <c:pt idx="2908">
                  <c:v>2.3202645302316735E-5</c:v>
                </c:pt>
                <c:pt idx="2909">
                  <c:v>2.3148458958921828E-5</c:v>
                </c:pt>
                <c:pt idx="2910">
                  <c:v>2.3094392339322034E-5</c:v>
                </c:pt>
                <c:pt idx="2911">
                  <c:v>2.304044520042535E-5</c:v>
                </c:pt>
                <c:pt idx="2912">
                  <c:v>2.2986617299622022E-5</c:v>
                </c:pt>
                <c:pt idx="2913">
                  <c:v>2.2932908394704757E-5</c:v>
                </c:pt>
                <c:pt idx="2914">
                  <c:v>2.2879318243840957E-5</c:v>
                </c:pt>
                <c:pt idx="2915">
                  <c:v>2.2825846605730588E-5</c:v>
                </c:pt>
                <c:pt idx="2916">
                  <c:v>2.2772493239380659E-5</c:v>
                </c:pt>
                <c:pt idx="2917">
                  <c:v>2.2719257904292578E-5</c:v>
                </c:pt>
                <c:pt idx="2918">
                  <c:v>2.2666140360375411E-5</c:v>
                </c:pt>
                <c:pt idx="2919">
                  <c:v>2.2613140367905987E-5</c:v>
                </c:pt>
                <c:pt idx="2920">
                  <c:v>2.2560257687676347E-5</c:v>
                </c:pt>
                <c:pt idx="2921">
                  <c:v>2.2507492080830679E-5</c:v>
                </c:pt>
                <c:pt idx="2922">
                  <c:v>2.2454843308934713E-5</c:v>
                </c:pt>
                <c:pt idx="2923">
                  <c:v>2.2402311134008673E-5</c:v>
                </c:pt>
                <c:pt idx="2924">
                  <c:v>2.2349895318464832E-5</c:v>
                </c:pt>
                <c:pt idx="2925">
                  <c:v>2.2297595625119654E-5</c:v>
                </c:pt>
                <c:pt idx="2926">
                  <c:v>2.2245411817247568E-5</c:v>
                </c:pt>
                <c:pt idx="2927">
                  <c:v>2.21933436585324E-5</c:v>
                </c:pt>
                <c:pt idx="2928">
                  <c:v>2.2141390913010123E-5</c:v>
                </c:pt>
                <c:pt idx="2929">
                  <c:v>2.2089553345237128E-5</c:v>
                </c:pt>
                <c:pt idx="2930">
                  <c:v>2.2037830720088997E-5</c:v>
                </c:pt>
                <c:pt idx="2931">
                  <c:v>2.1986222802918357E-5</c:v>
                </c:pt>
                <c:pt idx="2932">
                  <c:v>2.1934729359485497E-5</c:v>
                </c:pt>
                <c:pt idx="2933">
                  <c:v>2.188335015590806E-5</c:v>
                </c:pt>
                <c:pt idx="2934">
                  <c:v>2.1832084958796349E-5</c:v>
                </c:pt>
                <c:pt idx="2935">
                  <c:v>2.1780933535126695E-5</c:v>
                </c:pt>
                <c:pt idx="2936">
                  <c:v>2.1729895652267475E-5</c:v>
                </c:pt>
                <c:pt idx="2937">
                  <c:v>2.1678971078079728E-5</c:v>
                </c:pt>
                <c:pt idx="2938">
                  <c:v>2.1628159580752357E-5</c:v>
                </c:pt>
                <c:pt idx="2939">
                  <c:v>2.1577460928907943E-5</c:v>
                </c:pt>
                <c:pt idx="2940">
                  <c:v>2.1526874891602751E-5</c:v>
                </c:pt>
                <c:pt idx="2941">
                  <c:v>2.1476401238290296E-5</c:v>
                </c:pt>
                <c:pt idx="2942">
                  <c:v>2.1426039738817876E-5</c:v>
                </c:pt>
                <c:pt idx="2943">
                  <c:v>2.1375790163476877E-5</c:v>
                </c:pt>
                <c:pt idx="2944">
                  <c:v>2.1325652282922977E-5</c:v>
                </c:pt>
                <c:pt idx="2945">
                  <c:v>2.1275625868238598E-5</c:v>
                </c:pt>
                <c:pt idx="2946">
                  <c:v>2.122571069092076E-5</c:v>
                </c:pt>
                <c:pt idx="2947">
                  <c:v>2.1175906522875876E-5</c:v>
                </c:pt>
                <c:pt idx="2948">
                  <c:v>2.1126213136383326E-5</c:v>
                </c:pt>
                <c:pt idx="2949">
                  <c:v>2.1076630304185662E-5</c:v>
                </c:pt>
                <c:pt idx="2950">
                  <c:v>2.1027157799377583E-5</c:v>
                </c:pt>
                <c:pt idx="2951">
                  <c:v>2.097779539545451E-5</c:v>
                </c:pt>
                <c:pt idx="2952">
                  <c:v>2.0928542866401056E-5</c:v>
                </c:pt>
                <c:pt idx="2953">
                  <c:v>2.0879399986460309E-5</c:v>
                </c:pt>
                <c:pt idx="2954">
                  <c:v>2.0830366530446079E-5</c:v>
                </c:pt>
                <c:pt idx="2955">
                  <c:v>2.0781442273416773E-5</c:v>
                </c:pt>
                <c:pt idx="2956">
                  <c:v>2.0732626990966826E-5</c:v>
                </c:pt>
                <c:pt idx="2957">
                  <c:v>2.0683920458966498E-5</c:v>
                </c:pt>
                <c:pt idx="2958">
                  <c:v>2.0635322453801258E-5</c:v>
                </c:pt>
                <c:pt idx="2959">
                  <c:v>2.0586832752182704E-5</c:v>
                </c:pt>
                <c:pt idx="2960">
                  <c:v>2.0538451131266525E-5</c:v>
                </c:pt>
                <c:pt idx="2961">
                  <c:v>2.0490177368560555E-5</c:v>
                </c:pt>
                <c:pt idx="2962">
                  <c:v>2.0442011242013253E-5</c:v>
                </c:pt>
                <c:pt idx="2963">
                  <c:v>2.0393952529940834E-5</c:v>
                </c:pt>
                <c:pt idx="2964">
                  <c:v>2.0346001011100137E-5</c:v>
                </c:pt>
                <c:pt idx="2965">
                  <c:v>2.0298156464582801E-5</c:v>
                </c:pt>
                <c:pt idx="2966">
                  <c:v>2.0250418669945369E-5</c:v>
                </c:pt>
                <c:pt idx="2967">
                  <c:v>2.0202787407096537E-5</c:v>
                </c:pt>
                <c:pt idx="2968">
                  <c:v>2.0155262456323167E-5</c:v>
                </c:pt>
                <c:pt idx="2969">
                  <c:v>2.0107843598378763E-5</c:v>
                </c:pt>
                <c:pt idx="2970">
                  <c:v>2.0060530614325611E-5</c:v>
                </c:pt>
                <c:pt idx="2971">
                  <c:v>2.0013323285709983E-5</c:v>
                </c:pt>
                <c:pt idx="2972">
                  <c:v>1.996622139437132E-5</c:v>
                </c:pt>
                <c:pt idx="2973">
                  <c:v>1.991922472263305E-5</c:v>
                </c:pt>
                <c:pt idx="2974">
                  <c:v>1.9872333053153404E-5</c:v>
                </c:pt>
                <c:pt idx="2975">
                  <c:v>1.982554616901562E-5</c:v>
                </c:pt>
                <c:pt idx="2976">
                  <c:v>1.9778863853668963E-5</c:v>
                </c:pt>
                <c:pt idx="2977">
                  <c:v>1.9732285890987702E-5</c:v>
                </c:pt>
                <c:pt idx="2978">
                  <c:v>1.9685812065179178E-5</c:v>
                </c:pt>
                <c:pt idx="2979">
                  <c:v>1.9639442160900022E-5</c:v>
                </c:pt>
                <c:pt idx="2980">
                  <c:v>1.9593175963178097E-5</c:v>
                </c:pt>
                <c:pt idx="2981">
                  <c:v>1.9547013257383006E-5</c:v>
                </c:pt>
                <c:pt idx="2982">
                  <c:v>1.9500953829383952E-5</c:v>
                </c:pt>
                <c:pt idx="2983">
                  <c:v>1.9454997465308613E-5</c:v>
                </c:pt>
                <c:pt idx="2984">
                  <c:v>1.940914395175998E-5</c:v>
                </c:pt>
                <c:pt idx="2985">
                  <c:v>1.9363393075677582E-5</c:v>
                </c:pt>
                <c:pt idx="2986">
                  <c:v>1.9317744624439831E-5</c:v>
                </c:pt>
                <c:pt idx="2987">
                  <c:v>1.9272198385761677E-5</c:v>
                </c:pt>
                <c:pt idx="2988">
                  <c:v>1.9226754147770933E-5</c:v>
                </c:pt>
                <c:pt idx="2989">
                  <c:v>1.9181411698942358E-5</c:v>
                </c:pt>
                <c:pt idx="2990">
                  <c:v>1.9136170828219952E-5</c:v>
                </c:pt>
                <c:pt idx="2991">
                  <c:v>1.9091031324810527E-5</c:v>
                </c:pt>
                <c:pt idx="2992">
                  <c:v>1.9045992978430903E-5</c:v>
                </c:pt>
                <c:pt idx="2993">
                  <c:v>1.9001055579069386E-5</c:v>
                </c:pt>
                <c:pt idx="2994">
                  <c:v>1.8956218917169643E-5</c:v>
                </c:pt>
                <c:pt idx="2995">
                  <c:v>1.8911482783553514E-5</c:v>
                </c:pt>
                <c:pt idx="2996">
                  <c:v>1.8866846969350752E-5</c:v>
                </c:pt>
                <c:pt idx="2997">
                  <c:v>1.8822311266169893E-5</c:v>
                </c:pt>
                <c:pt idx="2998">
                  <c:v>1.8777875465935193E-5</c:v>
                </c:pt>
                <c:pt idx="2999">
                  <c:v>1.8733539360968159E-5</c:v>
                </c:pt>
                <c:pt idx="3000">
                  <c:v>1.8689302744006632E-5</c:v>
                </c:pt>
                <c:pt idx="3001">
                  <c:v>1.8645165408059938E-5</c:v>
                </c:pt>
                <c:pt idx="3002">
                  <c:v>1.8601127146664759E-5</c:v>
                </c:pt>
                <c:pt idx="3003">
                  <c:v>1.8557187753606708E-5</c:v>
                </c:pt>
                <c:pt idx="3004">
                  <c:v>1.8513347023127631E-5</c:v>
                </c:pt>
                <c:pt idx="3005">
                  <c:v>1.8469604749787698E-5</c:v>
                </c:pt>
                <c:pt idx="3006">
                  <c:v>1.8425960728586828E-5</c:v>
                </c:pt>
                <c:pt idx="3007">
                  <c:v>1.8382414754837192E-5</c:v>
                </c:pt>
                <c:pt idx="3008">
                  <c:v>1.8338966624274235E-5</c:v>
                </c:pt>
                <c:pt idx="3009">
                  <c:v>1.8295616133004629E-5</c:v>
                </c:pt>
                <c:pt idx="3010">
                  <c:v>1.8252363077442095E-5</c:v>
                </c:pt>
                <c:pt idx="3011">
                  <c:v>1.8209207254473066E-5</c:v>
                </c:pt>
                <c:pt idx="3012">
                  <c:v>1.8166148461281478E-5</c:v>
                </c:pt>
                <c:pt idx="3013">
                  <c:v>1.8123186495477145E-5</c:v>
                </c:pt>
                <c:pt idx="3014">
                  <c:v>1.8080321154976056E-5</c:v>
                </c:pt>
                <c:pt idx="3015">
                  <c:v>1.8037552238156507E-5</c:v>
                </c:pt>
                <c:pt idx="3016">
                  <c:v>1.7994879543667408E-5</c:v>
                </c:pt>
                <c:pt idx="3017">
                  <c:v>1.7952302870609567E-5</c:v>
                </c:pt>
                <c:pt idx="3018">
                  <c:v>1.7909822018406449E-5</c:v>
                </c:pt>
                <c:pt idx="3019">
                  <c:v>1.786743678686923E-5</c:v>
                </c:pt>
                <c:pt idx="3020">
                  <c:v>1.7825146976178582E-5</c:v>
                </c:pt>
                <c:pt idx="3021">
                  <c:v>1.7782952386867328E-5</c:v>
                </c:pt>
                <c:pt idx="3022">
                  <c:v>1.7740852819840384E-5</c:v>
                </c:pt>
                <c:pt idx="3023">
                  <c:v>1.7698848076419874E-5</c:v>
                </c:pt>
                <c:pt idx="3024">
                  <c:v>1.7656937958202001E-5</c:v>
                </c:pt>
                <c:pt idx="3025">
                  <c:v>1.7615122267223594E-5</c:v>
                </c:pt>
                <c:pt idx="3026">
                  <c:v>1.757340080585975E-5</c:v>
                </c:pt>
                <c:pt idx="3027">
                  <c:v>1.7531773376850725E-5</c:v>
                </c:pt>
                <c:pt idx="3028">
                  <c:v>1.7490239783301068E-5</c:v>
                </c:pt>
                <c:pt idx="3029">
                  <c:v>1.7448799828707375E-5</c:v>
                </c:pt>
                <c:pt idx="3030">
                  <c:v>1.7407453316855941E-5</c:v>
                </c:pt>
                <c:pt idx="3031">
                  <c:v>1.7366200051999701E-5</c:v>
                </c:pt>
                <c:pt idx="3032">
                  <c:v>1.7325039838670016E-5</c:v>
                </c:pt>
                <c:pt idx="3033">
                  <c:v>1.7283972481782484E-5</c:v>
                </c:pt>
                <c:pt idx="3034">
                  <c:v>1.7242997786646487E-5</c:v>
                </c:pt>
                <c:pt idx="3035">
                  <c:v>1.7202115558894067E-5</c:v>
                </c:pt>
                <c:pt idx="3036">
                  <c:v>1.716132560454324E-5</c:v>
                </c:pt>
                <c:pt idx="3037">
                  <c:v>1.7120627729931212E-5</c:v>
                </c:pt>
                <c:pt idx="3038">
                  <c:v>1.7080021741818462E-5</c:v>
                </c:pt>
                <c:pt idx="3039">
                  <c:v>1.7039507447267309E-5</c:v>
                </c:pt>
                <c:pt idx="3040">
                  <c:v>1.6999084653753806E-5</c:v>
                </c:pt>
                <c:pt idx="3041">
                  <c:v>1.6958753169023753E-5</c:v>
                </c:pt>
                <c:pt idx="3042">
                  <c:v>1.6918512801303472E-5</c:v>
                </c:pt>
                <c:pt idx="3043">
                  <c:v>1.6878363359045662E-5</c:v>
                </c:pt>
                <c:pt idx="3044">
                  <c:v>1.6838304651157522E-5</c:v>
                </c:pt>
                <c:pt idx="3045">
                  <c:v>1.6798336486884523E-5</c:v>
                </c:pt>
                <c:pt idx="3046">
                  <c:v>1.6758458675760098E-5</c:v>
                </c:pt>
                <c:pt idx="3047">
                  <c:v>1.6718671027778249E-5</c:v>
                </c:pt>
                <c:pt idx="3048">
                  <c:v>1.6678973353179312E-5</c:v>
                </c:pt>
                <c:pt idx="3049">
                  <c:v>1.6639365462655514E-5</c:v>
                </c:pt>
                <c:pt idx="3050">
                  <c:v>1.6599847167188785E-5</c:v>
                </c:pt>
                <c:pt idx="3051">
                  <c:v>1.6560418278121873E-5</c:v>
                </c:pt>
                <c:pt idx="3052">
                  <c:v>1.6521078607177435E-5</c:v>
                </c:pt>
                <c:pt idx="3053">
                  <c:v>1.6481827966419865E-5</c:v>
                </c:pt>
                <c:pt idx="3054">
                  <c:v>1.644266616822234E-5</c:v>
                </c:pt>
                <c:pt idx="3055">
                  <c:v>1.6403593025397789E-5</c:v>
                </c:pt>
                <c:pt idx="3056">
                  <c:v>1.6364608350998532E-5</c:v>
                </c:pt>
                <c:pt idx="3057">
                  <c:v>1.6325711958534855E-5</c:v>
                </c:pt>
                <c:pt idx="3058">
                  <c:v>1.6286903661778991E-5</c:v>
                </c:pt>
                <c:pt idx="3059">
                  <c:v>1.6248183274926442E-5</c:v>
                </c:pt>
                <c:pt idx="3060">
                  <c:v>1.62095506124494E-5</c:v>
                </c:pt>
                <c:pt idx="3061">
                  <c:v>1.6171005489219042E-5</c:v>
                </c:pt>
                <c:pt idx="3062">
                  <c:v>1.6132547720428339E-5</c:v>
                </c:pt>
                <c:pt idx="3063">
                  <c:v>1.6094177121649296E-5</c:v>
                </c:pt>
                <c:pt idx="3064">
                  <c:v>1.605589350874622E-5</c:v>
                </c:pt>
                <c:pt idx="3065">
                  <c:v>1.6017696697965926E-5</c:v>
                </c:pt>
                <c:pt idx="3066">
                  <c:v>1.5979586505921253E-5</c:v>
                </c:pt>
                <c:pt idx="3067">
                  <c:v>1.5941562749503466E-5</c:v>
                </c:pt>
                <c:pt idx="3068">
                  <c:v>1.5903625246022762E-5</c:v>
                </c:pt>
                <c:pt idx="3069">
                  <c:v>1.5865773813074704E-5</c:v>
                </c:pt>
                <c:pt idx="3070">
                  <c:v>1.5828008268621747E-5</c:v>
                </c:pt>
                <c:pt idx="3071">
                  <c:v>1.5790328430979363E-5</c:v>
                </c:pt>
                <c:pt idx="3072">
                  <c:v>1.5752734118806497E-5</c:v>
                </c:pt>
                <c:pt idx="3073">
                  <c:v>1.5715225151047459E-5</c:v>
                </c:pt>
                <c:pt idx="3074">
                  <c:v>1.5677801347073299E-5</c:v>
                </c:pt>
                <c:pt idx="3075">
                  <c:v>1.5640462526543032E-5</c:v>
                </c:pt>
                <c:pt idx="3076">
                  <c:v>1.5603208509455679E-5</c:v>
                </c:pt>
                <c:pt idx="3077">
                  <c:v>1.5566039116184961E-5</c:v>
                </c:pt>
                <c:pt idx="3078">
                  <c:v>1.5528954167390828E-5</c:v>
                </c:pt>
                <c:pt idx="3079">
                  <c:v>1.549195348413742E-5</c:v>
                </c:pt>
                <c:pt idx="3080">
                  <c:v>1.5455036887750823E-5</c:v>
                </c:pt>
                <c:pt idx="3081">
                  <c:v>1.5418204199961309E-5</c:v>
                </c:pt>
                <c:pt idx="3082">
                  <c:v>1.5381455242814007E-5</c:v>
                </c:pt>
                <c:pt idx="3083">
                  <c:v>1.5344789838660222E-5</c:v>
                </c:pt>
                <c:pt idx="3084">
                  <c:v>1.5308207810239838E-5</c:v>
                </c:pt>
                <c:pt idx="3085">
                  <c:v>1.5271708980601519E-5</c:v>
                </c:pt>
                <c:pt idx="3086">
                  <c:v>1.5235293173120924E-5</c:v>
                </c:pt>
                <c:pt idx="3087">
                  <c:v>1.5198960211501578E-5</c:v>
                </c:pt>
                <c:pt idx="3088">
                  <c:v>1.5162709919834712E-5</c:v>
                </c:pt>
                <c:pt idx="3089">
                  <c:v>1.5126542122483912E-5</c:v>
                </c:pt>
                <c:pt idx="3090">
                  <c:v>1.5090456644177054E-5</c:v>
                </c:pt>
                <c:pt idx="3091">
                  <c:v>1.5054453309956001E-5</c:v>
                </c:pt>
                <c:pt idx="3092">
                  <c:v>1.5018531945219099E-5</c:v>
                </c:pt>
                <c:pt idx="3093">
                  <c:v>1.498269237568562E-5</c:v>
                </c:pt>
                <c:pt idx="3094">
                  <c:v>1.4946934427397494E-5</c:v>
                </c:pt>
                <c:pt idx="3095">
                  <c:v>1.4911257926728851E-5</c:v>
                </c:pt>
                <c:pt idx="3096">
                  <c:v>1.4875662700390355E-5</c:v>
                </c:pt>
                <c:pt idx="3097">
                  <c:v>1.4840148575443086E-5</c:v>
                </c:pt>
                <c:pt idx="3098">
                  <c:v>1.4804715379217875E-5</c:v>
                </c:pt>
                <c:pt idx="3099">
                  <c:v>1.4769362939455813E-5</c:v>
                </c:pt>
                <c:pt idx="3100">
                  <c:v>1.473409108412177E-5</c:v>
                </c:pt>
                <c:pt idx="3101">
                  <c:v>1.4698899641634247E-5</c:v>
                </c:pt>
                <c:pt idx="3102">
                  <c:v>1.4663788440641597E-5</c:v>
                </c:pt>
                <c:pt idx="3103">
                  <c:v>1.4628757310126972E-5</c:v>
                </c:pt>
                <c:pt idx="3104">
                  <c:v>1.4593806079469911E-5</c:v>
                </c:pt>
                <c:pt idx="3105">
                  <c:v>1.455893457830322E-5</c:v>
                </c:pt>
                <c:pt idx="3106">
                  <c:v>1.4524142636599714E-5</c:v>
                </c:pt>
                <c:pt idx="3107">
                  <c:v>1.4489430084706906E-5</c:v>
                </c:pt>
                <c:pt idx="3108">
                  <c:v>1.4454796753203027E-5</c:v>
                </c:pt>
                <c:pt idx="3109">
                  <c:v>1.4420242473101724E-5</c:v>
                </c:pt>
                <c:pt idx="3110">
                  <c:v>1.4385767075636088E-5</c:v>
                </c:pt>
                <c:pt idx="3111">
                  <c:v>1.4351370392435593E-5</c:v>
                </c:pt>
                <c:pt idx="3112">
                  <c:v>1.4317052255408136E-5</c:v>
                </c:pt>
                <c:pt idx="3113">
                  <c:v>1.4282812496805956E-5</c:v>
                </c:pt>
                <c:pt idx="3114">
                  <c:v>1.4248650949213494E-5</c:v>
                </c:pt>
                <c:pt idx="3115">
                  <c:v>1.421456744549101E-5</c:v>
                </c:pt>
                <c:pt idx="3116">
                  <c:v>1.4180561818860453E-5</c:v>
                </c:pt>
                <c:pt idx="3117">
                  <c:v>1.4146633902858627E-5</c:v>
                </c:pt>
                <c:pt idx="3118">
                  <c:v>1.4112783531305961E-5</c:v>
                </c:pt>
                <c:pt idx="3119">
                  <c:v>1.4079010538401056E-5</c:v>
                </c:pt>
                <c:pt idx="3120">
                  <c:v>1.4045314758601851E-5</c:v>
                </c:pt>
                <c:pt idx="3121">
                  <c:v>1.4011696026728845E-5</c:v>
                </c:pt>
                <c:pt idx="3122">
                  <c:v>1.3978154177896572E-5</c:v>
                </c:pt>
                <c:pt idx="3123">
                  <c:v>1.3944689047548295E-5</c:v>
                </c:pt>
                <c:pt idx="3124">
                  <c:v>1.3911300471403099E-5</c:v>
                </c:pt>
                <c:pt idx="3125">
                  <c:v>1.387798828557385E-5</c:v>
                </c:pt>
                <c:pt idx="3126">
                  <c:v>1.3844752326422349E-5</c:v>
                </c:pt>
                <c:pt idx="3127">
                  <c:v>1.3811592430651269E-5</c:v>
                </c:pt>
                <c:pt idx="3128">
                  <c:v>1.37785084352764E-5</c:v>
                </c:pt>
                <c:pt idx="3129">
                  <c:v>1.3745500177615375E-5</c:v>
                </c:pt>
                <c:pt idx="3130">
                  <c:v>1.3712567495317157E-5</c:v>
                </c:pt>
                <c:pt idx="3131">
                  <c:v>1.3679710226340361E-5</c:v>
                </c:pt>
                <c:pt idx="3132">
                  <c:v>1.3646928208931562E-5</c:v>
                </c:pt>
                <c:pt idx="3133">
                  <c:v>1.3614221281684283E-5</c:v>
                </c:pt>
                <c:pt idx="3134">
                  <c:v>1.3581589283481743E-5</c:v>
                </c:pt>
                <c:pt idx="3135">
                  <c:v>1.3549032053525485E-5</c:v>
                </c:pt>
                <c:pt idx="3136">
                  <c:v>1.3516549431340577E-5</c:v>
                </c:pt>
                <c:pt idx="3137">
                  <c:v>1.3484141256721836E-5</c:v>
                </c:pt>
                <c:pt idx="3138">
                  <c:v>1.3451807369806688E-5</c:v>
                </c:pt>
                <c:pt idx="3139">
                  <c:v>1.3419547611055217E-5</c:v>
                </c:pt>
                <c:pt idx="3140">
                  <c:v>1.3387361821185113E-5</c:v>
                </c:pt>
                <c:pt idx="3141">
                  <c:v>1.335524984127142E-5</c:v>
                </c:pt>
                <c:pt idx="3142">
                  <c:v>1.3323211512660665E-5</c:v>
                </c:pt>
                <c:pt idx="3143">
                  <c:v>1.3291246677048056E-5</c:v>
                </c:pt>
                <c:pt idx="3144">
                  <c:v>1.3259355176398549E-5</c:v>
                </c:pt>
                <c:pt idx="3145">
                  <c:v>1.322753685297634E-5</c:v>
                </c:pt>
                <c:pt idx="3146">
                  <c:v>1.3195791549400378E-5</c:v>
                </c:pt>
                <c:pt idx="3147">
                  <c:v>1.3164119108552419E-5</c:v>
                </c:pt>
                <c:pt idx="3148">
                  <c:v>1.3132519373616931E-5</c:v>
                </c:pt>
                <c:pt idx="3149">
                  <c:v>1.3100992188114051E-5</c:v>
                </c:pt>
                <c:pt idx="3150">
                  <c:v>1.3069537395858817E-5</c:v>
                </c:pt>
                <c:pt idx="3151">
                  <c:v>1.3038154840930814E-5</c:v>
                </c:pt>
                <c:pt idx="3152">
                  <c:v>1.3006844367760041E-5</c:v>
                </c:pt>
                <c:pt idx="3153">
                  <c:v>1.29756058210714E-5</c:v>
                </c:pt>
                <c:pt idx="3154">
                  <c:v>1.2944439045866479E-5</c:v>
                </c:pt>
                <c:pt idx="3155">
                  <c:v>1.2913343887452182E-5</c:v>
                </c:pt>
                <c:pt idx="3156">
                  <c:v>1.2882320191479751E-5</c:v>
                </c:pt>
                <c:pt idx="3157">
                  <c:v>1.2851367803845028E-5</c:v>
                </c:pt>
                <c:pt idx="3158">
                  <c:v>1.2820486570763907E-5</c:v>
                </c:pt>
                <c:pt idx="3159">
                  <c:v>1.2789676338768874E-5</c:v>
                </c:pt>
                <c:pt idx="3160">
                  <c:v>1.2758936954668232E-5</c:v>
                </c:pt>
                <c:pt idx="3161">
                  <c:v>1.2728268265575597E-5</c:v>
                </c:pt>
                <c:pt idx="3162">
                  <c:v>1.2697670118917703E-5</c:v>
                </c:pt>
                <c:pt idx="3163">
                  <c:v>1.2667142362384962E-5</c:v>
                </c:pt>
                <c:pt idx="3164">
                  <c:v>1.2636684844001718E-5</c:v>
                </c:pt>
                <c:pt idx="3165">
                  <c:v>1.2606297412070741E-5</c:v>
                </c:pt>
                <c:pt idx="3166">
                  <c:v>1.2575979915182764E-5</c:v>
                </c:pt>
                <c:pt idx="3167">
                  <c:v>1.2545732202250311E-5</c:v>
                </c:pt>
                <c:pt idx="3168">
                  <c:v>1.2515554122441777E-5</c:v>
                </c:pt>
                <c:pt idx="3169">
                  <c:v>1.2485445525256024E-5</c:v>
                </c:pt>
                <c:pt idx="3170">
                  <c:v>1.2455406260485948E-5</c:v>
                </c:pt>
                <c:pt idx="3171">
                  <c:v>1.2425436178190724E-5</c:v>
                </c:pt>
                <c:pt idx="3172">
                  <c:v>1.2395535128730505E-5</c:v>
                </c:pt>
                <c:pt idx="3173">
                  <c:v>1.2365702962775955E-5</c:v>
                </c:pt>
                <c:pt idx="3174">
                  <c:v>1.2335939531272697E-5</c:v>
                </c:pt>
                <c:pt idx="3175">
                  <c:v>1.2306244685483803E-5</c:v>
                </c:pt>
                <c:pt idx="3176">
                  <c:v>1.2276618276922148E-5</c:v>
                </c:pt>
                <c:pt idx="3177">
                  <c:v>1.2247060157414592E-5</c:v>
                </c:pt>
                <c:pt idx="3178">
                  <c:v>1.2217570179096776E-5</c:v>
                </c:pt>
                <c:pt idx="3179">
                  <c:v>1.2188148194348936E-5</c:v>
                </c:pt>
                <c:pt idx="3180">
                  <c:v>1.2158794055884374E-5</c:v>
                </c:pt>
                <c:pt idx="3181">
                  <c:v>1.2129507616694818E-5</c:v>
                </c:pt>
                <c:pt idx="3182">
                  <c:v>1.2100288730033069E-5</c:v>
                </c:pt>
                <c:pt idx="3183">
                  <c:v>1.2071137249469385E-5</c:v>
                </c:pt>
                <c:pt idx="3184">
                  <c:v>1.2042053028862854E-5</c:v>
                </c:pt>
                <c:pt idx="3185">
                  <c:v>1.2013035922330169E-5</c:v>
                </c:pt>
                <c:pt idx="3186">
                  <c:v>1.1984085784315889E-5</c:v>
                </c:pt>
                <c:pt idx="3187">
                  <c:v>1.1955202469503094E-5</c:v>
                </c:pt>
                <c:pt idx="3188">
                  <c:v>1.1926385832917476E-5</c:v>
                </c:pt>
                <c:pt idx="3189">
                  <c:v>1.1897635729811104E-5</c:v>
                </c:pt>
                <c:pt idx="3190">
                  <c:v>1.1868952015769985E-5</c:v>
                </c:pt>
                <c:pt idx="3191">
                  <c:v>1.1840334546632525E-5</c:v>
                </c:pt>
                <c:pt idx="3192">
                  <c:v>1.1811783178523362E-5</c:v>
                </c:pt>
                <c:pt idx="3193">
                  <c:v>1.1783297767873312E-5</c:v>
                </c:pt>
                <c:pt idx="3194">
                  <c:v>1.1754878171375133E-5</c:v>
                </c:pt>
                <c:pt idx="3195">
                  <c:v>1.1726524246017354E-5</c:v>
                </c:pt>
                <c:pt idx="3196">
                  <c:v>1.1698235849059123E-5</c:v>
                </c:pt>
                <c:pt idx="3197">
                  <c:v>1.1670012838038007E-5</c:v>
                </c:pt>
                <c:pt idx="3198">
                  <c:v>1.1641855070800358E-5</c:v>
                </c:pt>
                <c:pt idx="3199">
                  <c:v>1.1613762405423243E-5</c:v>
                </c:pt>
                <c:pt idx="3200">
                  <c:v>1.1585734700329808E-5</c:v>
                </c:pt>
                <c:pt idx="3201">
                  <c:v>1.1557771814153101E-5</c:v>
                </c:pt>
                <c:pt idx="3202">
                  <c:v>1.1529873605854897E-5</c:v>
                </c:pt>
                <c:pt idx="3203">
                  <c:v>1.1502039934672796E-5</c:v>
                </c:pt>
                <c:pt idx="3204">
                  <c:v>1.1474270660094196E-5</c:v>
                </c:pt>
                <c:pt idx="3205">
                  <c:v>1.144656564189446E-5</c:v>
                </c:pt>
                <c:pt idx="3206">
                  <c:v>1.1418924740147322E-5</c:v>
                </c:pt>
                <c:pt idx="3207">
                  <c:v>1.1391347815183257E-5</c:v>
                </c:pt>
                <c:pt idx="3208">
                  <c:v>1.1363834727610295E-5</c:v>
                </c:pt>
                <c:pt idx="3209">
                  <c:v>1.1336385338321826E-5</c:v>
                </c:pt>
                <c:pt idx="3210">
                  <c:v>1.1308999508469718E-5</c:v>
                </c:pt>
                <c:pt idx="3211">
                  <c:v>1.1281677099514616E-5</c:v>
                </c:pt>
                <c:pt idx="3212">
                  <c:v>1.1254417973156558E-5</c:v>
                </c:pt>
                <c:pt idx="3213">
                  <c:v>1.1227221991375741E-5</c:v>
                </c:pt>
                <c:pt idx="3214">
                  <c:v>1.1200089016456805E-5</c:v>
                </c:pt>
                <c:pt idx="3215">
                  <c:v>1.117301891089776E-5</c:v>
                </c:pt>
                <c:pt idx="3216">
                  <c:v>1.1146011537551369E-5</c:v>
                </c:pt>
                <c:pt idx="3217">
                  <c:v>1.1119066759455142E-5</c:v>
                </c:pt>
                <c:pt idx="3218">
                  <c:v>1.1092184439999604E-5</c:v>
                </c:pt>
                <c:pt idx="3219">
                  <c:v>1.1065364442769572E-5</c:v>
                </c:pt>
                <c:pt idx="3220">
                  <c:v>1.1038606631690734E-5</c:v>
                </c:pt>
                <c:pt idx="3221">
                  <c:v>1.1011910870917761E-5</c:v>
                </c:pt>
                <c:pt idx="3222">
                  <c:v>1.0985277024882882E-5</c:v>
                </c:pt>
                <c:pt idx="3223">
                  <c:v>1.0958704958288941E-5</c:v>
                </c:pt>
                <c:pt idx="3224">
                  <c:v>1.0932194536116338E-5</c:v>
                </c:pt>
                <c:pt idx="3225">
                  <c:v>1.0905745623610887E-5</c:v>
                </c:pt>
                <c:pt idx="3226">
                  <c:v>1.0879358086282945E-5</c:v>
                </c:pt>
                <c:pt idx="3227">
                  <c:v>1.0853031789891804E-5</c:v>
                </c:pt>
                <c:pt idx="3228">
                  <c:v>1.0826766600512475E-5</c:v>
                </c:pt>
                <c:pt idx="3229">
                  <c:v>1.0800562384439411E-5</c:v>
                </c:pt>
                <c:pt idx="3230">
                  <c:v>1.077441900826457E-5</c:v>
                </c:pt>
                <c:pt idx="3231">
                  <c:v>1.0748336338830579E-5</c:v>
                </c:pt>
                <c:pt idx="3232">
                  <c:v>1.0722314243247211E-5</c:v>
                </c:pt>
                <c:pt idx="3233">
                  <c:v>1.0696352588892254E-5</c:v>
                </c:pt>
                <c:pt idx="3234">
                  <c:v>1.0670451243407174E-5</c:v>
                </c:pt>
                <c:pt idx="3235">
                  <c:v>1.0644610074705789E-5</c:v>
                </c:pt>
                <c:pt idx="3236">
                  <c:v>1.0618828950943043E-5</c:v>
                </c:pt>
                <c:pt idx="3237">
                  <c:v>1.0593107740573121E-5</c:v>
                </c:pt>
                <c:pt idx="3238">
                  <c:v>1.0567446312276588E-5</c:v>
                </c:pt>
                <c:pt idx="3239">
                  <c:v>1.054184453500636E-5</c:v>
                </c:pt>
                <c:pt idx="3240">
                  <c:v>1.0516302278018065E-5</c:v>
                </c:pt>
                <c:pt idx="3241">
                  <c:v>1.0490819410749475E-5</c:v>
                </c:pt>
                <c:pt idx="3242">
                  <c:v>1.0465395802980101E-5</c:v>
                </c:pt>
                <c:pt idx="3243">
                  <c:v>1.0440031324689819E-5</c:v>
                </c:pt>
                <c:pt idx="3244">
                  <c:v>1.0414725846168149E-5</c:v>
                </c:pt>
                <c:pt idx="3245">
                  <c:v>1.0389479237920586E-5</c:v>
                </c:pt>
                <c:pt idx="3246">
                  <c:v>1.0364291370742323E-5</c:v>
                </c:pt>
                <c:pt idx="3247">
                  <c:v>1.0339162115668814E-5</c:v>
                </c:pt>
                <c:pt idx="3248">
                  <c:v>1.0314091344019137E-5</c:v>
                </c:pt>
                <c:pt idx="3249">
                  <c:v>1.0289078927321407E-5</c:v>
                </c:pt>
                <c:pt idx="3250">
                  <c:v>1.0264124737439408E-5</c:v>
                </c:pt>
                <c:pt idx="3251">
                  <c:v>1.023922864639825E-5</c:v>
                </c:pt>
                <c:pt idx="3252">
                  <c:v>1.0214390526572595E-5</c:v>
                </c:pt>
                <c:pt idx="3253">
                  <c:v>1.0189610250532256E-5</c:v>
                </c:pt>
                <c:pt idx="3254">
                  <c:v>1.0164887691115933E-5</c:v>
                </c:pt>
                <c:pt idx="3255">
                  <c:v>1.0140222721433806E-5</c:v>
                </c:pt>
                <c:pt idx="3256">
                  <c:v>1.0115615214840654E-5</c:v>
                </c:pt>
                <c:pt idx="3257">
                  <c:v>1.0091065044941054E-5</c:v>
                </c:pt>
                <c:pt idx="3258">
                  <c:v>1.0066572085602396E-5</c:v>
                </c:pt>
                <c:pt idx="3259">
                  <c:v>1.0042136210940134E-5</c:v>
                </c:pt>
                <c:pt idx="3260">
                  <c:v>1.0017757295337736E-5</c:v>
                </c:pt>
                <c:pt idx="3261">
                  <c:v>9.9934352133955115E-6</c:v>
                </c:pt>
                <c:pt idx="3262">
                  <c:v>9.9691698400121431E-6</c:v>
                </c:pt>
                <c:pt idx="3263">
                  <c:v>9.9449610503040201E-6</c:v>
                </c:pt>
                <c:pt idx="3264">
                  <c:v>9.9208087196520772E-6</c:v>
                </c:pt>
                <c:pt idx="3265">
                  <c:v>9.8967127237026623E-6</c:v>
                </c:pt>
                <c:pt idx="3266">
                  <c:v>9.8726729383111569E-6</c:v>
                </c:pt>
                <c:pt idx="3267">
                  <c:v>9.8486892396365197E-6</c:v>
                </c:pt>
                <c:pt idx="3268">
                  <c:v>9.8247615040398042E-6</c:v>
                </c:pt>
                <c:pt idx="3269">
                  <c:v>9.8008896081713294E-6</c:v>
                </c:pt>
                <c:pt idx="3270">
                  <c:v>9.7770734288982544E-6</c:v>
                </c:pt>
                <c:pt idx="3271">
                  <c:v>9.7533128433583555E-6</c:v>
                </c:pt>
                <c:pt idx="3272">
                  <c:v>9.7296077289266321E-6</c:v>
                </c:pt>
                <c:pt idx="3273">
                  <c:v>9.7059579632205115E-6</c:v>
                </c:pt>
                <c:pt idx="3274">
                  <c:v>9.6823634241336755E-6</c:v>
                </c:pt>
                <c:pt idx="3275">
                  <c:v>9.6588239897658044E-6</c:v>
                </c:pt>
                <c:pt idx="3276">
                  <c:v>9.6353395384889302E-6</c:v>
                </c:pt>
                <c:pt idx="3277">
                  <c:v>9.6119099489170787E-6</c:v>
                </c:pt>
                <c:pt idx="3278">
                  <c:v>9.5885350999136421E-6</c:v>
                </c:pt>
                <c:pt idx="3279">
                  <c:v>9.5652148705688278E-6</c:v>
                </c:pt>
                <c:pt idx="3280">
                  <c:v>9.5419491402412918E-6</c:v>
                </c:pt>
                <c:pt idx="3281">
                  <c:v>9.5187377885143365E-6</c:v>
                </c:pt>
                <c:pt idx="3282">
                  <c:v>9.4955806952388457E-6</c:v>
                </c:pt>
                <c:pt idx="3283">
                  <c:v>9.4724777404808086E-6</c:v>
                </c:pt>
                <c:pt idx="3284">
                  <c:v>9.4494288045668569E-6</c:v>
                </c:pt>
                <c:pt idx="3285">
                  <c:v>9.4264337680612792E-6</c:v>
                </c:pt>
                <c:pt idx="3286">
                  <c:v>9.4034925117764297E-6</c:v>
                </c:pt>
                <c:pt idx="3287">
                  <c:v>9.3806049167588501E-6</c:v>
                </c:pt>
                <c:pt idx="3288">
                  <c:v>9.3577708643040151E-6</c:v>
                </c:pt>
                <c:pt idx="3289">
                  <c:v>9.3349902359272756E-6</c:v>
                </c:pt>
                <c:pt idx="3290">
                  <c:v>9.3122629134263085E-6</c:v>
                </c:pt>
                <c:pt idx="3291">
                  <c:v>9.2895887787922127E-6</c:v>
                </c:pt>
                <c:pt idx="3292">
                  <c:v>9.2669677142901731E-6</c:v>
                </c:pt>
                <c:pt idx="3293">
                  <c:v>9.2443996024130573E-6</c:v>
                </c:pt>
                <c:pt idx="3294">
                  <c:v>9.2218843258762111E-6</c:v>
                </c:pt>
                <c:pt idx="3295">
                  <c:v>9.1994217676664644E-6</c:v>
                </c:pt>
                <c:pt idx="3296">
                  <c:v>9.177011810983151E-6</c:v>
                </c:pt>
                <c:pt idx="3297">
                  <c:v>9.1546543392745372E-6</c:v>
                </c:pt>
                <c:pt idx="3298">
                  <c:v>9.1323492362074647E-6</c:v>
                </c:pt>
                <c:pt idx="3299">
                  <c:v>9.1100963857311014E-6</c:v>
                </c:pt>
                <c:pt idx="3300">
                  <c:v>9.0878956719650517E-6</c:v>
                </c:pt>
                <c:pt idx="3301">
                  <c:v>9.0657469793329302E-6</c:v>
                </c:pt>
                <c:pt idx="3302">
                  <c:v>9.0436501924400642E-6</c:v>
                </c:pt>
                <c:pt idx="3303">
                  <c:v>9.0216051961584942E-6</c:v>
                </c:pt>
                <c:pt idx="3304">
                  <c:v>8.9996118755775352E-6</c:v>
                </c:pt>
                <c:pt idx="3305">
                  <c:v>8.9776701160484453E-6</c:v>
                </c:pt>
                <c:pt idx="3306">
                  <c:v>8.9557798031024601E-6</c:v>
                </c:pt>
                <c:pt idx="3307">
                  <c:v>8.9339408225644172E-6</c:v>
                </c:pt>
                <c:pt idx="3308">
                  <c:v>8.9121530604625507E-6</c:v>
                </c:pt>
                <c:pt idx="3309">
                  <c:v>8.8904164030527769E-6</c:v>
                </c:pt>
                <c:pt idx="3310">
                  <c:v>8.8687307368369092E-6</c:v>
                </c:pt>
                <c:pt idx="3311">
                  <c:v>8.8470959485457447E-6</c:v>
                </c:pt>
                <c:pt idx="3312">
                  <c:v>8.8255119251338596E-6</c:v>
                </c:pt>
                <c:pt idx="3313">
                  <c:v>8.8039785538021609E-6</c:v>
                </c:pt>
                <c:pt idx="3314">
                  <c:v>8.7824957219584214E-6</c:v>
                </c:pt>
                <c:pt idx="3315">
                  <c:v>8.7610633172688877E-6</c:v>
                </c:pt>
                <c:pt idx="3316">
                  <c:v>8.7396812276040702E-6</c:v>
                </c:pt>
                <c:pt idx="3317">
                  <c:v>8.718349341081677E-6</c:v>
                </c:pt>
                <c:pt idx="3318">
                  <c:v>8.6970675460427624E-6</c:v>
                </c:pt>
                <c:pt idx="3319">
                  <c:v>8.6758357310551953E-6</c:v>
                </c:pt>
                <c:pt idx="3320">
                  <c:v>8.6546537849114917E-6</c:v>
                </c:pt>
                <c:pt idx="3321">
                  <c:v>8.6335215966496306E-6</c:v>
                </c:pt>
                <c:pt idx="3322">
                  <c:v>8.6124390555040488E-6</c:v>
                </c:pt>
                <c:pt idx="3323">
                  <c:v>8.5914060509650544E-6</c:v>
                </c:pt>
                <c:pt idx="3324">
                  <c:v>8.5704224727454342E-6</c:v>
                </c:pt>
                <c:pt idx="3325">
                  <c:v>8.5494882107670089E-6</c:v>
                </c:pt>
                <c:pt idx="3326">
                  <c:v>8.5286031551927259E-6</c:v>
                </c:pt>
                <c:pt idx="3327">
                  <c:v>8.5077671963993372E-6</c:v>
                </c:pt>
                <c:pt idx="3328">
                  <c:v>8.486980225003854E-6</c:v>
                </c:pt>
                <c:pt idx="3329">
                  <c:v>8.4662421318431637E-6</c:v>
                </c:pt>
                <c:pt idx="3330">
                  <c:v>8.4455528079553817E-6</c:v>
                </c:pt>
                <c:pt idx="3331">
                  <c:v>8.4249121446505412E-6</c:v>
                </c:pt>
                <c:pt idx="3332">
                  <c:v>8.40432003340651E-6</c:v>
                </c:pt>
                <c:pt idx="3333">
                  <c:v>8.3837763659691707E-6</c:v>
                </c:pt>
                <c:pt idx="3334">
                  <c:v>8.3632810342812967E-6</c:v>
                </c:pt>
                <c:pt idx="3335">
                  <c:v>8.3428339305181148E-6</c:v>
                </c:pt>
                <c:pt idx="3336">
                  <c:v>8.3224349470656205E-6</c:v>
                </c:pt>
                <c:pt idx="3337">
                  <c:v>8.302083976550502E-6</c:v>
                </c:pt>
                <c:pt idx="3338">
                  <c:v>8.2817809118154208E-6</c:v>
                </c:pt>
                <c:pt idx="3339">
                  <c:v>8.2615256459007969E-6</c:v>
                </c:pt>
                <c:pt idx="3340">
                  <c:v>8.2413180720899114E-6</c:v>
                </c:pt>
                <c:pt idx="3341">
                  <c:v>8.2211580838880902E-6</c:v>
                </c:pt>
                <c:pt idx="3342">
                  <c:v>8.2010455750114279E-6</c:v>
                </c:pt>
                <c:pt idx="3343">
                  <c:v>8.1809804393863546E-6</c:v>
                </c:pt>
                <c:pt idx="3344">
                  <c:v>8.1609625711739214E-6</c:v>
                </c:pt>
                <c:pt idx="3345">
                  <c:v>8.1409918647528876E-6</c:v>
                </c:pt>
                <c:pt idx="3346">
                  <c:v>8.1210682147071431E-6</c:v>
                </c:pt>
                <c:pt idx="3347">
                  <c:v>8.1011915158469595E-6</c:v>
                </c:pt>
                <c:pt idx="3348">
                  <c:v>8.0813616631972805E-6</c:v>
                </c:pt>
                <c:pt idx="3349">
                  <c:v>8.0615785520059616E-6</c:v>
                </c:pt>
                <c:pt idx="3350">
                  <c:v>8.0418420777272903E-6</c:v>
                </c:pt>
                <c:pt idx="3351">
                  <c:v>8.0221521360341295E-6</c:v>
                </c:pt>
                <c:pt idx="3352">
                  <c:v>8.0025086228205193E-6</c:v>
                </c:pt>
                <c:pt idx="3353">
                  <c:v>7.9829114341956053E-6</c:v>
                </c:pt>
                <c:pt idx="3354">
                  <c:v>7.9633604664736644E-6</c:v>
                </c:pt>
                <c:pt idx="3355">
                  <c:v>7.9438556161819107E-6</c:v>
                </c:pt>
                <c:pt idx="3356">
                  <c:v>7.924396780093889E-6</c:v>
                </c:pt>
                <c:pt idx="3357">
                  <c:v>7.9049838551496776E-6</c:v>
                </c:pt>
                <c:pt idx="3358">
                  <c:v>7.8856167385270119E-6</c:v>
                </c:pt>
                <c:pt idx="3359">
                  <c:v>7.8662953276239372E-6</c:v>
                </c:pt>
                <c:pt idx="3360">
                  <c:v>7.8470195200388594E-6</c:v>
                </c:pt>
                <c:pt idx="3361">
                  <c:v>7.8277892135844226E-6</c:v>
                </c:pt>
                <c:pt idx="3362">
                  <c:v>7.808604306273198E-6</c:v>
                </c:pt>
                <c:pt idx="3363">
                  <c:v>7.7894646963610516E-6</c:v>
                </c:pt>
                <c:pt idx="3364">
                  <c:v>7.7703702822894648E-6</c:v>
                </c:pt>
                <c:pt idx="3365">
                  <c:v>7.7513209626994123E-6</c:v>
                </c:pt>
                <c:pt idx="3366">
                  <c:v>7.7323166364847047E-6</c:v>
                </c:pt>
                <c:pt idx="3367">
                  <c:v>7.7133572027056861E-6</c:v>
                </c:pt>
                <c:pt idx="3368">
                  <c:v>7.6944425606486483E-6</c:v>
                </c:pt>
                <c:pt idx="3369">
                  <c:v>7.6755726098249634E-6</c:v>
                </c:pt>
                <c:pt idx="3370">
                  <c:v>7.656747249920777E-6</c:v>
                </c:pt>
                <c:pt idx="3371">
                  <c:v>7.6379663808655296E-6</c:v>
                </c:pt>
                <c:pt idx="3372">
                  <c:v>7.6192299027664709E-6</c:v>
                </c:pt>
                <c:pt idx="3373">
                  <c:v>7.6005377159563646E-6</c:v>
                </c:pt>
                <c:pt idx="3374">
                  <c:v>7.5818897209774423E-6</c:v>
                </c:pt>
                <c:pt idx="3375">
                  <c:v>7.5632858185662247E-6</c:v>
                </c:pt>
                <c:pt idx="3376">
                  <c:v>7.5447259096721696E-6</c:v>
                </c:pt>
                <c:pt idx="3377">
                  <c:v>7.526209895448565E-6</c:v>
                </c:pt>
                <c:pt idx="3378">
                  <c:v>7.5077376772572993E-6</c:v>
                </c:pt>
                <c:pt idx="3379">
                  <c:v>7.4893091566697288E-6</c:v>
                </c:pt>
                <c:pt idx="3380">
                  <c:v>7.4709242354441263E-6</c:v>
                </c:pt>
                <c:pt idx="3381">
                  <c:v>7.4525828155651459E-6</c:v>
                </c:pt>
                <c:pt idx="3382">
                  <c:v>7.4342847992099961E-6</c:v>
                </c:pt>
                <c:pt idx="3383">
                  <c:v>7.4160300887627512E-6</c:v>
                </c:pt>
                <c:pt idx="3384">
                  <c:v>7.3978185868065448E-6</c:v>
                </c:pt>
                <c:pt idx="3385">
                  <c:v>7.3796501961352796E-6</c:v>
                </c:pt>
                <c:pt idx="3386">
                  <c:v>7.361524819732377E-6</c:v>
                </c:pt>
                <c:pt idx="3387">
                  <c:v>7.3434423608063383E-6</c:v>
                </c:pt>
                <c:pt idx="3388">
                  <c:v>7.3254027227382702E-6</c:v>
                </c:pt>
                <c:pt idx="3389">
                  <c:v>7.3074058091430333E-6</c:v>
                </c:pt>
                <c:pt idx="3390">
                  <c:v>7.2894515238041899E-6</c:v>
                </c:pt>
                <c:pt idx="3391">
                  <c:v>7.2715397707290817E-6</c:v>
                </c:pt>
                <c:pt idx="3392">
                  <c:v>7.2536704541154365E-6</c:v>
                </c:pt>
                <c:pt idx="3393">
                  <c:v>7.2358434783652455E-6</c:v>
                </c:pt>
                <c:pt idx="3394">
                  <c:v>7.2180587480825953E-6</c:v>
                </c:pt>
                <c:pt idx="3395">
                  <c:v>7.2003161680645605E-6</c:v>
                </c:pt>
                <c:pt idx="3396">
                  <c:v>7.1826156432964333E-6</c:v>
                </c:pt>
                <c:pt idx="3397">
                  <c:v>7.1649570790028975E-6</c:v>
                </c:pt>
                <c:pt idx="3398">
                  <c:v>7.1473403805539203E-6</c:v>
                </c:pt>
                <c:pt idx="3399">
                  <c:v>7.1297654535532225E-6</c:v>
                </c:pt>
                <c:pt idx="3400">
                  <c:v>7.1122322037901406E-6</c:v>
                </c:pt>
                <c:pt idx="3401">
                  <c:v>7.0947405372604432E-6</c:v>
                </c:pt>
                <c:pt idx="3402">
                  <c:v>7.0772903601346721E-6</c:v>
                </c:pt>
                <c:pt idx="3403">
                  <c:v>7.0598815787993423E-6</c:v>
                </c:pt>
                <c:pt idx="3404">
                  <c:v>7.0425140998408957E-6</c:v>
                </c:pt>
                <c:pt idx="3405">
                  <c:v>7.0251878300222823E-6</c:v>
                </c:pt>
                <c:pt idx="3406">
                  <c:v>7.0079026763111493E-6</c:v>
                </c:pt>
                <c:pt idx="3407">
                  <c:v>6.9906585458742038E-6</c:v>
                </c:pt>
                <c:pt idx="3408">
                  <c:v>6.9734553460737425E-6</c:v>
                </c:pt>
                <c:pt idx="3409">
                  <c:v>6.9562929844546421E-6</c:v>
                </c:pt>
                <c:pt idx="3410">
                  <c:v>6.9391713687656092E-6</c:v>
                </c:pt>
                <c:pt idx="3411">
                  <c:v>6.9220904069427006E-6</c:v>
                </c:pt>
                <c:pt idx="3412">
                  <c:v>6.9050500071284049E-6</c:v>
                </c:pt>
                <c:pt idx="3413">
                  <c:v>6.8880500776404181E-6</c:v>
                </c:pt>
                <c:pt idx="3414">
                  <c:v>6.8710905269972304E-6</c:v>
                </c:pt>
                <c:pt idx="3415">
                  <c:v>6.8541712639137893E-6</c:v>
                </c:pt>
                <c:pt idx="3416">
                  <c:v>6.8372921972837189E-6</c:v>
                </c:pt>
                <c:pt idx="3417">
                  <c:v>6.8204532362105448E-6</c:v>
                </c:pt>
                <c:pt idx="3418">
                  <c:v>6.803654289971265E-6</c:v>
                </c:pt>
                <c:pt idx="3419">
                  <c:v>6.7868952680415033E-6</c:v>
                </c:pt>
                <c:pt idx="3420">
                  <c:v>6.7701760800972441E-6</c:v>
                </c:pt>
                <c:pt idx="3421">
                  <c:v>6.7534966359801378E-6</c:v>
                </c:pt>
                <c:pt idx="3422">
                  <c:v>6.7368568457387007E-6</c:v>
                </c:pt>
                <c:pt idx="3423">
                  <c:v>6.7202566196170391E-6</c:v>
                </c:pt>
                <c:pt idx="3424">
                  <c:v>6.7036958680218896E-6</c:v>
                </c:pt>
                <c:pt idx="3425">
                  <c:v>6.6871745015789977E-6</c:v>
                </c:pt>
                <c:pt idx="3426">
                  <c:v>6.6706924310888822E-6</c:v>
                </c:pt>
                <c:pt idx="3427">
                  <c:v>6.6542495675264018E-6</c:v>
                </c:pt>
                <c:pt idx="3428">
                  <c:v>6.6378458220763166E-6</c:v>
                </c:pt>
                <c:pt idx="3429">
                  <c:v>6.6214811061024968E-6</c:v>
                </c:pt>
                <c:pt idx="3430">
                  <c:v>6.605155331158765E-6</c:v>
                </c:pt>
                <c:pt idx="3431">
                  <c:v>6.5888684089646099E-6</c:v>
                </c:pt>
                <c:pt idx="3432">
                  <c:v>6.5726202514606973E-6</c:v>
                </c:pt>
                <c:pt idx="3433">
                  <c:v>6.5564107707381802E-6</c:v>
                </c:pt>
                <c:pt idx="3434">
                  <c:v>6.5402398791098229E-6</c:v>
                </c:pt>
                <c:pt idx="3435">
                  <c:v>6.5241074890349735E-6</c:v>
                </c:pt>
                <c:pt idx="3436">
                  <c:v>6.5080135131932899E-6</c:v>
                </c:pt>
                <c:pt idx="3437">
                  <c:v>6.4919578644175198E-6</c:v>
                </c:pt>
                <c:pt idx="3438">
                  <c:v>6.475940455750312E-6</c:v>
                </c:pt>
                <c:pt idx="3439">
                  <c:v>6.4599612004025836E-6</c:v>
                </c:pt>
                <c:pt idx="3440">
                  <c:v>6.4440200117734693E-6</c:v>
                </c:pt>
                <c:pt idx="3441">
                  <c:v>6.4281168034490202E-6</c:v>
                </c:pt>
                <c:pt idx="3442">
                  <c:v>6.4122514891848566E-6</c:v>
                </c:pt>
                <c:pt idx="3443">
                  <c:v>6.3964239829339235E-6</c:v>
                </c:pt>
                <c:pt idx="3444">
                  <c:v>6.3806341988287101E-6</c:v>
                </c:pt>
                <c:pt idx="3445">
                  <c:v>6.364882051171708E-6</c:v>
                </c:pt>
                <c:pt idx="3446">
                  <c:v>6.3491674544623004E-6</c:v>
                </c:pt>
                <c:pt idx="3447">
                  <c:v>6.3334903233638017E-6</c:v>
                </c:pt>
                <c:pt idx="3448">
                  <c:v>6.317850572740754E-6</c:v>
                </c:pt>
                <c:pt idx="3449">
                  <c:v>6.3022481176155595E-6</c:v>
                </c:pt>
                <c:pt idx="3450">
                  <c:v>6.2866828732127157E-6</c:v>
                </c:pt>
                <c:pt idx="3451">
                  <c:v>6.2711547549180492E-6</c:v>
                </c:pt>
                <c:pt idx="3452">
                  <c:v>6.2556636783051706E-6</c:v>
                </c:pt>
                <c:pt idx="3453">
                  <c:v>6.2402095591298362E-6</c:v>
                </c:pt>
                <c:pt idx="3454">
                  <c:v>6.2247923133221424E-6</c:v>
                </c:pt>
                <c:pt idx="3455">
                  <c:v>6.2094118569834891E-6</c:v>
                </c:pt>
                <c:pt idx="3456">
                  <c:v>6.1940681064004584E-6</c:v>
                </c:pt>
                <c:pt idx="3457">
                  <c:v>6.1787609780508852E-6</c:v>
                </c:pt>
                <c:pt idx="3458">
                  <c:v>6.16349038856049E-6</c:v>
                </c:pt>
                <c:pt idx="3459">
                  <c:v>6.1482562547510167E-6</c:v>
                </c:pt>
                <c:pt idx="3460">
                  <c:v>6.1330584936246206E-6</c:v>
                </c:pt>
                <c:pt idx="3461">
                  <c:v>6.1178970223400159E-6</c:v>
                </c:pt>
                <c:pt idx="3462">
                  <c:v>6.1027717582588792E-6</c:v>
                </c:pt>
                <c:pt idx="3463">
                  <c:v>6.0876826188851346E-6</c:v>
                </c:pt>
                <c:pt idx="3464">
                  <c:v>6.0726295219382456E-6</c:v>
                </c:pt>
                <c:pt idx="3465">
                  <c:v>6.0576123852725504E-6</c:v>
                </c:pt>
                <c:pt idx="3466">
                  <c:v>6.0426311269397119E-6</c:v>
                </c:pt>
                <c:pt idx="3467">
                  <c:v>6.0276856651731055E-6</c:v>
                </c:pt>
                <c:pt idx="3468">
                  <c:v>6.0127759183535578E-6</c:v>
                </c:pt>
                <c:pt idx="3469">
                  <c:v>5.9979018050540164E-6</c:v>
                </c:pt>
                <c:pt idx="3470">
                  <c:v>5.9830632440226357E-6</c:v>
                </c:pt>
                <c:pt idx="3471">
                  <c:v>5.9682601541649963E-6</c:v>
                </c:pt>
                <c:pt idx="3472">
                  <c:v>5.9534924545761973E-6</c:v>
                </c:pt>
                <c:pt idx="3473">
                  <c:v>5.938760064513101E-6</c:v>
                </c:pt>
                <c:pt idx="3474">
                  <c:v>5.9240629034164501E-6</c:v>
                </c:pt>
                <c:pt idx="3475">
                  <c:v>5.9094008908744389E-6</c:v>
                </c:pt>
                <c:pt idx="3476">
                  <c:v>5.8947739466777907E-6</c:v>
                </c:pt>
                <c:pt idx="3477">
                  <c:v>5.8801819907560067E-6</c:v>
                </c:pt>
                <c:pt idx="3478">
                  <c:v>5.8656249432415507E-6</c:v>
                </c:pt>
                <c:pt idx="3479">
                  <c:v>5.8511027244147716E-6</c:v>
                </c:pt>
                <c:pt idx="3480">
                  <c:v>5.8366152547320929E-6</c:v>
                </c:pt>
                <c:pt idx="3481">
                  <c:v>5.822162454823844E-6</c:v>
                </c:pt>
                <c:pt idx="3482">
                  <c:v>5.8077442454782142E-6</c:v>
                </c:pt>
                <c:pt idx="3483">
                  <c:v>5.7933605476703093E-6</c:v>
                </c:pt>
                <c:pt idx="3484">
                  <c:v>5.7790112825235537E-6</c:v>
                </c:pt>
                <c:pt idx="3485">
                  <c:v>5.7646963713534928E-6</c:v>
                </c:pt>
                <c:pt idx="3486">
                  <c:v>5.7504157356205211E-6</c:v>
                </c:pt>
                <c:pt idx="3487">
                  <c:v>5.7361692969619751E-6</c:v>
                </c:pt>
                <c:pt idx="3488">
                  <c:v>5.7219569771890973E-6</c:v>
                </c:pt>
                <c:pt idx="3489">
                  <c:v>5.7077786982744592E-6</c:v>
                </c:pt>
                <c:pt idx="3490">
                  <c:v>5.6936343823523958E-6</c:v>
                </c:pt>
                <c:pt idx="3491">
                  <c:v>5.6795239517268108E-6</c:v>
                </c:pt>
                <c:pt idx="3492">
                  <c:v>5.6654473288863562E-6</c:v>
                </c:pt>
                <c:pt idx="3493">
                  <c:v>5.6514044364489209E-6</c:v>
                </c:pt>
                <c:pt idx="3494">
                  <c:v>5.6373951972249481E-6</c:v>
                </c:pt>
                <c:pt idx="3495">
                  <c:v>5.6234195341870775E-6</c:v>
                </c:pt>
                <c:pt idx="3496">
                  <c:v>5.609477370468411E-6</c:v>
                </c:pt>
                <c:pt idx="3497">
                  <c:v>5.5955686293603438E-6</c:v>
                </c:pt>
                <c:pt idx="3498">
                  <c:v>5.5816932343338149E-6</c:v>
                </c:pt>
                <c:pt idx="3499">
                  <c:v>5.567851109003312E-6</c:v>
                </c:pt>
                <c:pt idx="3500">
                  <c:v>5.5540421771750094E-6</c:v>
                </c:pt>
                <c:pt idx="3501">
                  <c:v>5.5402663627886553E-6</c:v>
                </c:pt>
                <c:pt idx="3502">
                  <c:v>5.5265235899631081E-6</c:v>
                </c:pt>
                <c:pt idx="3503">
                  <c:v>5.5128137829837595E-6</c:v>
                </c:pt>
                <c:pt idx="3504">
                  <c:v>5.499136866284754E-6</c:v>
                </c:pt>
                <c:pt idx="3505">
                  <c:v>5.4854927644741418E-6</c:v>
                </c:pt>
                <c:pt idx="3506">
                  <c:v>5.4718814023139301E-6</c:v>
                </c:pt>
                <c:pt idx="3507">
                  <c:v>5.4583027047300572E-6</c:v>
                </c:pt>
                <c:pt idx="3508">
                  <c:v>5.4447565968115258E-6</c:v>
                </c:pt>
                <c:pt idx="3509">
                  <c:v>5.4312430038082338E-6</c:v>
                </c:pt>
                <c:pt idx="3510">
                  <c:v>5.4177618511244696E-6</c:v>
                </c:pt>
                <c:pt idx="3511">
                  <c:v>5.4043130643427646E-6</c:v>
                </c:pt>
                <c:pt idx="3512">
                  <c:v>5.3908965691692491E-6</c:v>
                </c:pt>
                <c:pt idx="3513">
                  <c:v>5.3775122915138834E-6</c:v>
                </c:pt>
                <c:pt idx="3514">
                  <c:v>5.3641601574080586E-6</c:v>
                </c:pt>
                <c:pt idx="3515">
                  <c:v>5.3508400930770209E-6</c:v>
                </c:pt>
                <c:pt idx="3516">
                  <c:v>5.3375520248678809E-6</c:v>
                </c:pt>
                <c:pt idx="3517">
                  <c:v>5.3242958793124975E-6</c:v>
                </c:pt>
                <c:pt idx="3518">
                  <c:v>5.3110715830992881E-6</c:v>
                </c:pt>
                <c:pt idx="3519">
                  <c:v>5.2978790630532797E-6</c:v>
                </c:pt>
                <c:pt idx="3520">
                  <c:v>5.2847182461807779E-6</c:v>
                </c:pt>
                <c:pt idx="3521">
                  <c:v>5.2715890596407439E-6</c:v>
                </c:pt>
                <c:pt idx="3522">
                  <c:v>5.2584914307313504E-6</c:v>
                </c:pt>
                <c:pt idx="3523">
                  <c:v>5.2454252869251101E-6</c:v>
                </c:pt>
                <c:pt idx="3524">
                  <c:v>5.2323905558567321E-6</c:v>
                </c:pt>
                <c:pt idx="3525">
                  <c:v>5.2193871652871267E-6</c:v>
                </c:pt>
                <c:pt idx="3526">
                  <c:v>5.2064150431684574E-6</c:v>
                </c:pt>
                <c:pt idx="3527">
                  <c:v>5.1934741175790888E-6</c:v>
                </c:pt>
                <c:pt idx="3528">
                  <c:v>5.1805643167673887E-6</c:v>
                </c:pt>
                <c:pt idx="3529">
                  <c:v>5.1676855691417528E-6</c:v>
                </c:pt>
                <c:pt idx="3530">
                  <c:v>5.1548378032454517E-6</c:v>
                </c:pt>
                <c:pt idx="3531">
                  <c:v>5.1420209477952283E-6</c:v>
                </c:pt>
                <c:pt idx="3532">
                  <c:v>5.1292349316470372E-6</c:v>
                </c:pt>
                <c:pt idx="3533">
                  <c:v>5.1164796838259682E-6</c:v>
                </c:pt>
                <c:pt idx="3534">
                  <c:v>5.103755133493721E-6</c:v>
                </c:pt>
                <c:pt idx="3535">
                  <c:v>5.0910612099733243E-6</c:v>
                </c:pt>
                <c:pt idx="3536">
                  <c:v>5.0783978427434984E-6</c:v>
                </c:pt>
                <c:pt idx="3537">
                  <c:v>5.0657649614334506E-6</c:v>
                </c:pt>
                <c:pt idx="3538">
                  <c:v>5.0531624958081306E-6</c:v>
                </c:pt>
                <c:pt idx="3539">
                  <c:v>5.040590375815935E-6</c:v>
                </c:pt>
                <c:pt idx="3540">
                  <c:v>5.0280485315297267E-6</c:v>
                </c:pt>
                <c:pt idx="3541">
                  <c:v>5.0155368931828308E-6</c:v>
                </c:pt>
                <c:pt idx="3542">
                  <c:v>5.0030553911659982E-6</c:v>
                </c:pt>
                <c:pt idx="3543">
                  <c:v>4.990603956005939E-6</c:v>
                </c:pt>
                <c:pt idx="3544">
                  <c:v>4.9781825183950294E-6</c:v>
                </c:pt>
                <c:pt idx="3545">
                  <c:v>4.9657910091633391E-6</c:v>
                </c:pt>
                <c:pt idx="3546">
                  <c:v>4.9534293592959789E-6</c:v>
                </c:pt>
                <c:pt idx="3547">
                  <c:v>4.9410974999296309E-6</c:v>
                </c:pt>
                <c:pt idx="3548">
                  <c:v>4.9287953623443088E-6</c:v>
                </c:pt>
                <c:pt idx="3549">
                  <c:v>4.9165228779770188E-6</c:v>
                </c:pt>
                <c:pt idx="3550">
                  <c:v>4.9042799784041954E-6</c:v>
                </c:pt>
                <c:pt idx="3551">
                  <c:v>4.8920665953525438E-6</c:v>
                </c:pt>
                <c:pt idx="3552">
                  <c:v>4.8798826607016413E-6</c:v>
                </c:pt>
                <c:pt idx="3553">
                  <c:v>4.8677281064802517E-6</c:v>
                </c:pt>
                <c:pt idx="3554">
                  <c:v>4.8556028648494114E-6</c:v>
                </c:pt>
                <c:pt idx="3555">
                  <c:v>4.8435068681386417E-6</c:v>
                </c:pt>
                <c:pt idx="3556">
                  <c:v>4.831440048804099E-6</c:v>
                </c:pt>
                <c:pt idx="3557">
                  <c:v>4.8194023394663044E-6</c:v>
                </c:pt>
                <c:pt idx="3558">
                  <c:v>4.8073936728737152E-6</c:v>
                </c:pt>
                <c:pt idx="3559">
                  <c:v>4.7954139819391534E-6</c:v>
                </c:pt>
                <c:pt idx="3560">
                  <c:v>4.7834631997064128E-6</c:v>
                </c:pt>
                <c:pt idx="3561">
                  <c:v>4.7715412593754124E-6</c:v>
                </c:pt>
                <c:pt idx="3562">
                  <c:v>4.7596480942787775E-6</c:v>
                </c:pt>
                <c:pt idx="3563">
                  <c:v>4.7477836379074267E-6</c:v>
                </c:pt>
                <c:pt idx="3564">
                  <c:v>4.7359478238873706E-6</c:v>
                </c:pt>
                <c:pt idx="3565">
                  <c:v>4.7241405859970581E-6</c:v>
                </c:pt>
                <c:pt idx="3566">
                  <c:v>4.7123618581465607E-6</c:v>
                </c:pt>
                <c:pt idx="3567">
                  <c:v>4.7006115744003402E-6</c:v>
                </c:pt>
                <c:pt idx="3568">
                  <c:v>4.6888896689625034E-6</c:v>
                </c:pt>
                <c:pt idx="3569">
                  <c:v>4.6771960761837414E-6</c:v>
                </c:pt>
                <c:pt idx="3570">
                  <c:v>4.6655307305468012E-6</c:v>
                </c:pt>
                <c:pt idx="3571">
                  <c:v>4.6538935666857843E-6</c:v>
                </c:pt>
                <c:pt idx="3572">
                  <c:v>4.6422845193848459E-6</c:v>
                </c:pt>
                <c:pt idx="3573">
                  <c:v>4.6307035235469696E-6</c:v>
                </c:pt>
                <c:pt idx="3574">
                  <c:v>4.6191505142401546E-6</c:v>
                </c:pt>
                <c:pt idx="3575">
                  <c:v>4.6076254266601193E-6</c:v>
                </c:pt>
                <c:pt idx="3576">
                  <c:v>4.5961281961500334E-6</c:v>
                </c:pt>
                <c:pt idx="3577">
                  <c:v>4.5846587581920614E-6</c:v>
                </c:pt>
                <c:pt idx="3578">
                  <c:v>4.5732170484004235E-6</c:v>
                </c:pt>
                <c:pt idx="3579">
                  <c:v>4.5618030025504526E-6</c:v>
                </c:pt>
                <c:pt idx="3580">
                  <c:v>4.550416556533491E-6</c:v>
                </c:pt>
                <c:pt idx="3581">
                  <c:v>4.5390576463987409E-6</c:v>
                </c:pt>
                <c:pt idx="3582">
                  <c:v>4.5277262083252921E-6</c:v>
                </c:pt>
                <c:pt idx="3583">
                  <c:v>4.5164221786316624E-6</c:v>
                </c:pt>
                <c:pt idx="3584">
                  <c:v>4.5051454937779668E-6</c:v>
                </c:pt>
                <c:pt idx="3585">
                  <c:v>4.4938960903672179E-6</c:v>
                </c:pt>
                <c:pt idx="3586">
                  <c:v>4.482673905136219E-6</c:v>
                </c:pt>
                <c:pt idx="3587">
                  <c:v>4.4714788749466734E-6</c:v>
                </c:pt>
                <c:pt idx="3588">
                  <c:v>4.4603109368289862E-6</c:v>
                </c:pt>
                <c:pt idx="3589">
                  <c:v>4.4491700279226335E-6</c:v>
                </c:pt>
                <c:pt idx="3590">
                  <c:v>4.4380560855138921E-6</c:v>
                </c:pt>
                <c:pt idx="3591">
                  <c:v>4.4269690470295515E-6</c:v>
                </c:pt>
                <c:pt idx="3592">
                  <c:v>4.4159088500340948E-6</c:v>
                </c:pt>
                <c:pt idx="3593">
                  <c:v>4.4048754322214591E-6</c:v>
                </c:pt>
                <c:pt idx="3594">
                  <c:v>4.3938687314206727E-6</c:v>
                </c:pt>
                <c:pt idx="3595">
                  <c:v>4.3828886856069147E-6</c:v>
                </c:pt>
                <c:pt idx="3596">
                  <c:v>4.3719352328813483E-6</c:v>
                </c:pt>
                <c:pt idx="3597">
                  <c:v>4.3610083114928051E-6</c:v>
                </c:pt>
                <c:pt idx="3598">
                  <c:v>4.3501078598022231E-6</c:v>
                </c:pt>
                <c:pt idx="3599">
                  <c:v>4.3392338163312193E-6</c:v>
                </c:pt>
                <c:pt idx="3600">
                  <c:v>4.3283861197224074E-6</c:v>
                </c:pt>
                <c:pt idx="3601">
                  <c:v>4.317564708747855E-6</c:v>
                </c:pt>
                <c:pt idx="3602">
                  <c:v>4.3067695223283822E-6</c:v>
                </c:pt>
                <c:pt idx="3603">
                  <c:v>4.2960004995051555E-6</c:v>
                </c:pt>
                <c:pt idx="3604">
                  <c:v>4.2852575794648413E-6</c:v>
                </c:pt>
                <c:pt idx="3605">
                  <c:v>4.2745407015164043E-6</c:v>
                </c:pt>
                <c:pt idx="3606">
                  <c:v>4.2638498051017319E-6</c:v>
                </c:pt>
                <c:pt idx="3607">
                  <c:v>4.2531848298108139E-6</c:v>
                </c:pt>
                <c:pt idx="3608">
                  <c:v>4.2425457153446623E-6</c:v>
                </c:pt>
                <c:pt idx="3609">
                  <c:v>4.2319324015500058E-6</c:v>
                </c:pt>
                <c:pt idx="3610">
                  <c:v>4.2213448284077974E-6</c:v>
                </c:pt>
                <c:pt idx="3611">
                  <c:v>4.2107829360143491E-6</c:v>
                </c:pt>
                <c:pt idx="3612">
                  <c:v>4.2002466646164603E-6</c:v>
                </c:pt>
                <c:pt idx="3613">
                  <c:v>4.1897359545804095E-6</c:v>
                </c:pt>
                <c:pt idx="3614">
                  <c:v>4.1792507464064824E-6</c:v>
                </c:pt>
                <c:pt idx="3615">
                  <c:v>4.1687909807274545E-6</c:v>
                </c:pt>
                <c:pt idx="3616">
                  <c:v>4.158356598301001E-6</c:v>
                </c:pt>
                <c:pt idx="3617">
                  <c:v>4.1479475400218405E-6</c:v>
                </c:pt>
                <c:pt idx="3618">
                  <c:v>4.1375637469043876E-6</c:v>
                </c:pt>
                <c:pt idx="3619">
                  <c:v>4.1272051601133272E-6</c:v>
                </c:pt>
                <c:pt idx="3620">
                  <c:v>4.1168717209087539E-6</c:v>
                </c:pt>
                <c:pt idx="3621">
                  <c:v>4.1065633707133928E-6</c:v>
                </c:pt>
                <c:pt idx="3622">
                  <c:v>4.0962800510657617E-6</c:v>
                </c:pt>
                <c:pt idx="3623">
                  <c:v>4.0860217036182197E-6</c:v>
                </c:pt>
                <c:pt idx="3624">
                  <c:v>4.0757882701818529E-6</c:v>
                </c:pt>
                <c:pt idx="3625">
                  <c:v>4.0655796926677111E-6</c:v>
                </c:pt>
                <c:pt idx="3626">
                  <c:v>4.0553959131251881E-6</c:v>
                </c:pt>
                <c:pt idx="3627">
                  <c:v>4.0452368737426726E-6</c:v>
                </c:pt>
                <c:pt idx="3628">
                  <c:v>4.035102516809384E-6</c:v>
                </c:pt>
                <c:pt idx="3629">
                  <c:v>4.0249927847691488E-6</c:v>
                </c:pt>
                <c:pt idx="3630">
                  <c:v>4.0149076201742139E-6</c:v>
                </c:pt>
                <c:pt idx="3631">
                  <c:v>4.004846965713002E-6</c:v>
                </c:pt>
                <c:pt idx="3632">
                  <c:v>3.9948107641923306E-6</c:v>
                </c:pt>
                <c:pt idx="3633">
                  <c:v>3.9847989585523741E-6</c:v>
                </c:pt>
                <c:pt idx="3634">
                  <c:v>3.9748114918523522E-6</c:v>
                </c:pt>
                <c:pt idx="3635">
                  <c:v>3.9648483072820227E-6</c:v>
                </c:pt>
                <c:pt idx="3636">
                  <c:v>3.9549093481543087E-6</c:v>
                </c:pt>
                <c:pt idx="3637">
                  <c:v>3.9449945579087681E-6</c:v>
                </c:pt>
                <c:pt idx="3638">
                  <c:v>3.935103880105522E-6</c:v>
                </c:pt>
                <c:pt idx="3639">
                  <c:v>3.9252372584326276E-6</c:v>
                </c:pt>
                <c:pt idx="3640">
                  <c:v>3.9153946366997892E-6</c:v>
                </c:pt>
                <c:pt idx="3641">
                  <c:v>3.905575958845298E-6</c:v>
                </c:pt>
                <c:pt idx="3642">
                  <c:v>3.8957811689284416E-6</c:v>
                </c:pt>
                <c:pt idx="3643">
                  <c:v>3.8860102111249514E-6</c:v>
                </c:pt>
                <c:pt idx="3644">
                  <c:v>3.8762630297497699E-6</c:v>
                </c:pt>
                <c:pt idx="3645">
                  <c:v>3.8665395692214898E-6</c:v>
                </c:pt>
                <c:pt idx="3646">
                  <c:v>3.8568397740981319E-6</c:v>
                </c:pt>
                <c:pt idx="3647">
                  <c:v>3.8471635890537266E-6</c:v>
                </c:pt>
                <c:pt idx="3648">
                  <c:v>3.837510958875712E-6</c:v>
                </c:pt>
                <c:pt idx="3649">
                  <c:v>3.8278818284898704E-6</c:v>
                </c:pt>
                <c:pt idx="3650">
                  <c:v>3.8182761429340906E-6</c:v>
                </c:pt>
                <c:pt idx="3651">
                  <c:v>3.808693847363355E-6</c:v>
                </c:pt>
                <c:pt idx="3652">
                  <c:v>3.7991348870688221E-6</c:v>
                </c:pt>
                <c:pt idx="3653">
                  <c:v>3.7895992074474683E-6</c:v>
                </c:pt>
                <c:pt idx="3654">
                  <c:v>3.780086754020303E-6</c:v>
                </c:pt>
                <c:pt idx="3655">
                  <c:v>3.7705974724386564E-6</c:v>
                </c:pt>
                <c:pt idx="3656">
                  <c:v>3.761131308461195E-6</c:v>
                </c:pt>
                <c:pt idx="3657">
                  <c:v>3.7516882079714851E-6</c:v>
                </c:pt>
                <c:pt idx="3658">
                  <c:v>3.742268116979728E-6</c:v>
                </c:pt>
                <c:pt idx="3659">
                  <c:v>3.7328709816041115E-6</c:v>
                </c:pt>
                <c:pt idx="3660">
                  <c:v>3.723496748089675E-6</c:v>
                </c:pt>
                <c:pt idx="3661">
                  <c:v>3.7141453627963835E-6</c:v>
                </c:pt>
                <c:pt idx="3662">
                  <c:v>3.704816772202163E-6</c:v>
                </c:pt>
                <c:pt idx="3663">
                  <c:v>3.6955109229122249E-6</c:v>
                </c:pt>
                <c:pt idx="3664">
                  <c:v>3.6862277616395503E-6</c:v>
                </c:pt>
                <c:pt idx="3665">
                  <c:v>3.676967235223972E-6</c:v>
                </c:pt>
                <c:pt idx="3666">
                  <c:v>3.667729290609623E-6</c:v>
                </c:pt>
                <c:pt idx="3667">
                  <c:v>3.6585138748757278E-6</c:v>
                </c:pt>
                <c:pt idx="3668">
                  <c:v>3.6493209352038598E-6</c:v>
                </c:pt>
                <c:pt idx="3669">
                  <c:v>3.640150418909166E-6</c:v>
                </c:pt>
                <c:pt idx="3670">
                  <c:v>3.6310022733998179E-6</c:v>
                </c:pt>
                <c:pt idx="3671">
                  <c:v>3.6218764462247165E-6</c:v>
                </c:pt>
                <c:pt idx="3672">
                  <c:v>3.6127728850353282E-6</c:v>
                </c:pt>
                <c:pt idx="3673">
                  <c:v>3.603691537599563E-6</c:v>
                </c:pt>
                <c:pt idx="3674">
                  <c:v>3.5946323518117485E-6</c:v>
                </c:pt>
                <c:pt idx="3675">
                  <c:v>3.5855952756653087E-6</c:v>
                </c:pt>
                <c:pt idx="3676">
                  <c:v>3.5765802572835549E-6</c:v>
                </c:pt>
                <c:pt idx="3677">
                  <c:v>3.5675872449034227E-6</c:v>
                </c:pt>
                <c:pt idx="3678">
                  <c:v>3.5586161868633292E-6</c:v>
                </c:pt>
                <c:pt idx="3679">
                  <c:v>3.5496670316346145E-6</c:v>
                </c:pt>
                <c:pt idx="3680">
                  <c:v>3.5407397277890159E-6</c:v>
                </c:pt>
                <c:pt idx="3681">
                  <c:v>3.5318342240249056E-6</c:v>
                </c:pt>
                <c:pt idx="3682">
                  <c:v>3.5229504691369328E-6</c:v>
                </c:pt>
                <c:pt idx="3683">
                  <c:v>3.5140884120541879E-6</c:v>
                </c:pt>
                <c:pt idx="3684">
                  <c:v>3.5052480018065921E-6</c:v>
                </c:pt>
                <c:pt idx="3685">
                  <c:v>3.4964291875439792E-6</c:v>
                </c:pt>
                <c:pt idx="3686">
                  <c:v>3.4876319185146287E-6</c:v>
                </c:pt>
                <c:pt idx="3687">
                  <c:v>3.478856144102779E-6</c:v>
                </c:pt>
                <c:pt idx="3688">
                  <c:v>3.4701018137850426E-6</c:v>
                </c:pt>
                <c:pt idx="3689">
                  <c:v>3.4613688771674856E-6</c:v>
                </c:pt>
                <c:pt idx="3690">
                  <c:v>3.4526572839515841E-6</c:v>
                </c:pt>
                <c:pt idx="3691">
                  <c:v>3.4439669839619793E-6</c:v>
                </c:pt>
                <c:pt idx="3692">
                  <c:v>3.4352979271289139E-6</c:v>
                </c:pt>
                <c:pt idx="3693">
                  <c:v>3.4266500635023265E-6</c:v>
                </c:pt>
                <c:pt idx="3694">
                  <c:v>3.4180233432347211E-6</c:v>
                </c:pt>
                <c:pt idx="3695">
                  <c:v>3.409417716592443E-6</c:v>
                </c:pt>
                <c:pt idx="3696">
                  <c:v>3.4008331339535104E-6</c:v>
                </c:pt>
                <c:pt idx="3697">
                  <c:v>3.3922695458054458E-6</c:v>
                </c:pt>
                <c:pt idx="3698">
                  <c:v>3.3837269027491793E-6</c:v>
                </c:pt>
                <c:pt idx="3699">
                  <c:v>3.3752051554940612E-6</c:v>
                </c:pt>
                <c:pt idx="3700">
                  <c:v>3.36670425485526E-6</c:v>
                </c:pt>
                <c:pt idx="3701">
                  <c:v>3.3582241517620022E-6</c:v>
                </c:pt>
                <c:pt idx="3702">
                  <c:v>3.3497647972515008E-6</c:v>
                </c:pt>
                <c:pt idx="3703">
                  <c:v>3.3413261424726417E-6</c:v>
                </c:pt>
                <c:pt idx="3704">
                  <c:v>3.3329081386805626E-6</c:v>
                </c:pt>
                <c:pt idx="3705">
                  <c:v>3.3245107372401224E-6</c:v>
                </c:pt>
                <c:pt idx="3706">
                  <c:v>3.316133889620914E-6</c:v>
                </c:pt>
                <c:pt idx="3707">
                  <c:v>3.3077775474135273E-6</c:v>
                </c:pt>
                <c:pt idx="3708">
                  <c:v>3.2994416622959388E-6</c:v>
                </c:pt>
                <c:pt idx="3709">
                  <c:v>3.2911261860744945E-6</c:v>
                </c:pt>
                <c:pt idx="3710">
                  <c:v>3.2828310706496493E-6</c:v>
                </c:pt>
                <c:pt idx="3711">
                  <c:v>3.274556268035916E-6</c:v>
                </c:pt>
                <c:pt idx="3712">
                  <c:v>3.2663017303564447E-6</c:v>
                </c:pt>
                <c:pt idx="3713">
                  <c:v>3.258067409828494E-6</c:v>
                </c:pt>
                <c:pt idx="3714">
                  <c:v>3.2498532587972584E-6</c:v>
                </c:pt>
                <c:pt idx="3715">
                  <c:v>3.2416592296911993E-6</c:v>
                </c:pt>
                <c:pt idx="3716">
                  <c:v>3.2334852750671474E-6</c:v>
                </c:pt>
                <c:pt idx="3717">
                  <c:v>3.2253313475747412E-6</c:v>
                </c:pt>
                <c:pt idx="3718">
                  <c:v>3.2171973999644502E-6</c:v>
                </c:pt>
                <c:pt idx="3719">
                  <c:v>3.2090833851146795E-6</c:v>
                </c:pt>
                <c:pt idx="3720">
                  <c:v>3.2009892559825472E-6</c:v>
                </c:pt>
                <c:pt idx="3721">
                  <c:v>3.1929149656481203E-6</c:v>
                </c:pt>
                <c:pt idx="3722">
                  <c:v>3.1848604672942479E-6</c:v>
                </c:pt>
                <c:pt idx="3723">
                  <c:v>3.1768257141983215E-6</c:v>
                </c:pt>
                <c:pt idx="3724">
                  <c:v>3.1688106597550433E-6</c:v>
                </c:pt>
                <c:pt idx="3725">
                  <c:v>3.1608152574564771E-6</c:v>
                </c:pt>
                <c:pt idx="3726">
                  <c:v>3.1528394609022393E-6</c:v>
                </c:pt>
                <c:pt idx="3727">
                  <c:v>3.1448832237912592E-6</c:v>
                </c:pt>
                <c:pt idx="3728">
                  <c:v>3.1369464999282844E-6</c:v>
                </c:pt>
                <c:pt idx="3729">
                  <c:v>3.1290292432277836E-6</c:v>
                </c:pt>
                <c:pt idx="3730">
                  <c:v>3.1211314076948649E-6</c:v>
                </c:pt>
                <c:pt idx="3731">
                  <c:v>3.113252947452164E-6</c:v>
                </c:pt>
                <c:pt idx="3732">
                  <c:v>3.1053938167123051E-6</c:v>
                </c:pt>
                <c:pt idx="3733">
                  <c:v>3.0975539697961161E-6</c:v>
                </c:pt>
                <c:pt idx="3734">
                  <c:v>3.0897333611328449E-6</c:v>
                </c:pt>
                <c:pt idx="3735">
                  <c:v>3.0819319452425956E-6</c:v>
                </c:pt>
                <c:pt idx="3736">
                  <c:v>3.074149676754543E-6</c:v>
                </c:pt>
                <c:pt idx="3737">
                  <c:v>3.0663865103980423E-6</c:v>
                </c:pt>
                <c:pt idx="3738">
                  <c:v>3.0586424010063153E-6</c:v>
                </c:pt>
                <c:pt idx="3739">
                  <c:v>3.0509173035064754E-6</c:v>
                </c:pt>
                <c:pt idx="3740">
                  <c:v>3.0432111729383933E-6</c:v>
                </c:pt>
                <c:pt idx="3741">
                  <c:v>3.0355239644319285E-6</c:v>
                </c:pt>
                <c:pt idx="3742">
                  <c:v>3.0278556332249268E-6</c:v>
                </c:pt>
                <c:pt idx="3743">
                  <c:v>3.0202061346525956E-6</c:v>
                </c:pt>
                <c:pt idx="3744">
                  <c:v>3.0125754241516235E-6</c:v>
                </c:pt>
                <c:pt idx="3745">
                  <c:v>3.0049634572556268E-6</c:v>
                </c:pt>
                <c:pt idx="3746">
                  <c:v>2.9973701896072926E-6</c:v>
                </c:pt>
                <c:pt idx="3747">
                  <c:v>2.9897955769340925E-6</c:v>
                </c:pt>
                <c:pt idx="3748">
                  <c:v>2.9822395750795077E-6</c:v>
                </c:pt>
                <c:pt idx="3749">
                  <c:v>2.974702139972021E-6</c:v>
                </c:pt>
                <c:pt idx="3750">
                  <c:v>2.9671832276494028E-6</c:v>
                </c:pt>
                <c:pt idx="3751">
                  <c:v>2.9596827942439657E-6</c:v>
                </c:pt>
                <c:pt idx="3752">
                  <c:v>2.9522007959877691E-6</c:v>
                </c:pt>
                <c:pt idx="3753">
                  <c:v>2.9447371892058968E-6</c:v>
                </c:pt>
                <c:pt idx="3754">
                  <c:v>2.9372919303335878E-6</c:v>
                </c:pt>
                <c:pt idx="3755">
                  <c:v>2.929864975894118E-6</c:v>
                </c:pt>
                <c:pt idx="3756">
                  <c:v>2.9224562825087754E-6</c:v>
                </c:pt>
                <c:pt idx="3757">
                  <c:v>2.9150658069048829E-6</c:v>
                </c:pt>
                <c:pt idx="3758">
                  <c:v>2.9076935058958489E-6</c:v>
                </c:pt>
                <c:pt idx="3759">
                  <c:v>2.9003393364054539E-6</c:v>
                </c:pt>
                <c:pt idx="3760">
                  <c:v>2.893003255440528E-6</c:v>
                </c:pt>
                <c:pt idx="3761">
                  <c:v>2.8856852201163217E-6</c:v>
                </c:pt>
                <c:pt idx="3762">
                  <c:v>2.8783851876365563E-6</c:v>
                </c:pt>
                <c:pt idx="3763">
                  <c:v>2.8711031153062175E-6</c:v>
                </c:pt>
                <c:pt idx="3764">
                  <c:v>2.8638389605252675E-6</c:v>
                </c:pt>
                <c:pt idx="3765">
                  <c:v>2.8565926807890777E-6</c:v>
                </c:pt>
                <c:pt idx="3766">
                  <c:v>2.8493642336899477E-6</c:v>
                </c:pt>
                <c:pt idx="3767">
                  <c:v>2.8421535769153697E-6</c:v>
                </c:pt>
                <c:pt idx="3768">
                  <c:v>2.834960668248029E-6</c:v>
                </c:pt>
                <c:pt idx="3769">
                  <c:v>2.827785465565804E-6</c:v>
                </c:pt>
                <c:pt idx="3770">
                  <c:v>2.8206279268389468E-6</c:v>
                </c:pt>
                <c:pt idx="3771">
                  <c:v>2.8134880101422267E-6</c:v>
                </c:pt>
                <c:pt idx="3772">
                  <c:v>2.8063656736308611E-6</c:v>
                </c:pt>
                <c:pt idx="3773">
                  <c:v>2.7992608755656682E-6</c:v>
                </c:pt>
                <c:pt idx="3774">
                  <c:v>2.792173574297889E-6</c:v>
                </c:pt>
                <c:pt idx="3775">
                  <c:v>2.7851037282726563E-6</c:v>
                </c:pt>
                <c:pt idx="3776">
                  <c:v>2.778051296028778E-6</c:v>
                </c:pt>
                <c:pt idx="3777">
                  <c:v>2.7710162361985202E-6</c:v>
                </c:pt>
                <c:pt idx="3778">
                  <c:v>2.763998507509342E-6</c:v>
                </c:pt>
                <c:pt idx="3779">
                  <c:v>2.7569980687793417E-6</c:v>
                </c:pt>
                <c:pt idx="3780">
                  <c:v>2.7500148789222443E-6</c:v>
                </c:pt>
                <c:pt idx="3781">
                  <c:v>2.7430488969450162E-6</c:v>
                </c:pt>
                <c:pt idx="3782">
                  <c:v>2.736100081943962E-6</c:v>
                </c:pt>
                <c:pt idx="3783">
                  <c:v>2.7291683931086278E-6</c:v>
                </c:pt>
                <c:pt idx="3784">
                  <c:v>2.7222537897259209E-6</c:v>
                </c:pt>
                <c:pt idx="3785">
                  <c:v>2.7153562311664492E-6</c:v>
                </c:pt>
                <c:pt idx="3786">
                  <c:v>2.7084756768999164E-6</c:v>
                </c:pt>
                <c:pt idx="3787">
                  <c:v>2.7016120864866659E-6</c:v>
                </c:pt>
                <c:pt idx="3788">
                  <c:v>2.6947654195729094E-6</c:v>
                </c:pt>
                <c:pt idx="3789">
                  <c:v>2.6879356359035215E-6</c:v>
                </c:pt>
                <c:pt idx="3790">
                  <c:v>2.6811226953072937E-6</c:v>
                </c:pt>
                <c:pt idx="3791">
                  <c:v>2.6743265577112464E-6</c:v>
                </c:pt>
                <c:pt idx="3792">
                  <c:v>2.6675471831328224E-6</c:v>
                </c:pt>
                <c:pt idx="3793">
                  <c:v>2.6607845316677439E-6</c:v>
                </c:pt>
                <c:pt idx="3794">
                  <c:v>2.6540385635214544E-6</c:v>
                </c:pt>
                <c:pt idx="3795">
                  <c:v>2.6473092389742072E-6</c:v>
                </c:pt>
                <c:pt idx="3796">
                  <c:v>2.6405965183994972E-6</c:v>
                </c:pt>
                <c:pt idx="3797">
                  <c:v>2.633900362268831E-6</c:v>
                </c:pt>
                <c:pt idx="3798">
                  <c:v>2.6272207311322116E-6</c:v>
                </c:pt>
                <c:pt idx="3799">
                  <c:v>2.6205575856337506E-6</c:v>
                </c:pt>
                <c:pt idx="3800">
                  <c:v>2.6139108865140537E-6</c:v>
                </c:pt>
                <c:pt idx="3801">
                  <c:v>2.6072805945868017E-6</c:v>
                </c:pt>
                <c:pt idx="3802">
                  <c:v>2.6006666707688916E-6</c:v>
                </c:pt>
                <c:pt idx="3803">
                  <c:v>2.5940690760594028E-6</c:v>
                </c:pt>
                <c:pt idx="3804">
                  <c:v>2.5874877715461025E-6</c:v>
                </c:pt>
                <c:pt idx="3805">
                  <c:v>2.580922718407614E-6</c:v>
                </c:pt>
                <c:pt idx="3806">
                  <c:v>2.5743738779062612E-6</c:v>
                </c:pt>
                <c:pt idx="3807">
                  <c:v>2.5678412114008616E-6</c:v>
                </c:pt>
                <c:pt idx="3808">
                  <c:v>2.5613246803250431E-6</c:v>
                </c:pt>
                <c:pt idx="3809">
                  <c:v>2.554824246213264E-6</c:v>
                </c:pt>
                <c:pt idx="3810">
                  <c:v>2.5483398706767444E-6</c:v>
                </c:pt>
                <c:pt idx="3811">
                  <c:v>2.541871515419512E-6</c:v>
                </c:pt>
                <c:pt idx="3812">
                  <c:v>2.5354191422356917E-6</c:v>
                </c:pt>
                <c:pt idx="3813">
                  <c:v>2.5289827129941099E-6</c:v>
                </c:pt>
                <c:pt idx="3814">
                  <c:v>2.5225621896667006E-6</c:v>
                </c:pt>
                <c:pt idx="3815">
                  <c:v>2.5161575342978228E-6</c:v>
                </c:pt>
                <c:pt idx="3816">
                  <c:v>2.5097687090255101E-6</c:v>
                </c:pt>
                <c:pt idx="3817">
                  <c:v>2.5033956760698705E-6</c:v>
                </c:pt>
                <c:pt idx="3818">
                  <c:v>2.497038397741326E-6</c:v>
                </c:pt>
                <c:pt idx="3819">
                  <c:v>2.4906968364363843E-6</c:v>
                </c:pt>
                <c:pt idx="3820">
                  <c:v>2.4843709546264713E-6</c:v>
                </c:pt>
                <c:pt idx="3821">
                  <c:v>2.4780607148838438E-6</c:v>
                </c:pt>
                <c:pt idx="3822">
                  <c:v>2.4717660798558938E-6</c:v>
                </c:pt>
                <c:pt idx="3823">
                  <c:v>2.4654870122752318E-6</c:v>
                </c:pt>
                <c:pt idx="3824">
                  <c:v>2.4592234749661913E-6</c:v>
                </c:pt>
                <c:pt idx="3825">
                  <c:v>2.4529754308287837E-6</c:v>
                </c:pt>
                <c:pt idx="3826">
                  <c:v>2.4467428428557193E-6</c:v>
                </c:pt>
                <c:pt idx="3827">
                  <c:v>2.4405256741161447E-6</c:v>
                </c:pt>
                <c:pt idx="3828">
                  <c:v>2.4343238877712553E-6</c:v>
                </c:pt>
                <c:pt idx="3829">
                  <c:v>2.4281374470584661E-6</c:v>
                </c:pt>
                <c:pt idx="3830">
                  <c:v>2.4219663153071322E-6</c:v>
                </c:pt>
                <c:pt idx="3831">
                  <c:v>2.4158104559203345E-6</c:v>
                </c:pt>
                <c:pt idx="3832">
                  <c:v>2.4096698323959132E-6</c:v>
                </c:pt>
                <c:pt idx="3833">
                  <c:v>2.4035444083052174E-6</c:v>
                </c:pt>
                <c:pt idx="3834">
                  <c:v>2.3974341473043809E-6</c:v>
                </c:pt>
                <c:pt idx="3835">
                  <c:v>2.3913390131421281E-6</c:v>
                </c:pt>
                <c:pt idx="3836">
                  <c:v>2.385258969632236E-6</c:v>
                </c:pt>
                <c:pt idx="3837">
                  <c:v>2.3791939806884444E-6</c:v>
                </c:pt>
                <c:pt idx="3838">
                  <c:v>2.3731440102961595E-6</c:v>
                </c:pt>
                <c:pt idx="3839">
                  <c:v>2.3671090225291496E-6</c:v>
                </c:pt>
                <c:pt idx="3840">
                  <c:v>2.361088981531873E-6</c:v>
                </c:pt>
                <c:pt idx="3841">
                  <c:v>2.3550838515514622E-6</c:v>
                </c:pt>
                <c:pt idx="3842">
                  <c:v>2.3490935968917531E-6</c:v>
                </c:pt>
                <c:pt idx="3843">
                  <c:v>2.3431181819573042E-6</c:v>
                </c:pt>
                <c:pt idx="3844">
                  <c:v>2.3371575712279177E-6</c:v>
                </c:pt>
                <c:pt idx="3845">
                  <c:v>2.3312117292572298E-6</c:v>
                </c:pt>
                <c:pt idx="3846">
                  <c:v>2.3252806206941782E-6</c:v>
                </c:pt>
                <c:pt idx="3847">
                  <c:v>2.3193642102522106E-6</c:v>
                </c:pt>
                <c:pt idx="3848">
                  <c:v>2.313462462740618E-6</c:v>
                </c:pt>
                <c:pt idx="3849">
                  <c:v>2.3075753430395985E-6</c:v>
                </c:pt>
                <c:pt idx="3850">
                  <c:v>2.3017028161100147E-6</c:v>
                </c:pt>
                <c:pt idx="3851">
                  <c:v>2.2958448469975138E-6</c:v>
                </c:pt>
                <c:pt idx="3852">
                  <c:v>2.2900014008252634E-6</c:v>
                </c:pt>
                <c:pt idx="3853">
                  <c:v>2.2841724427946023E-6</c:v>
                </c:pt>
                <c:pt idx="3854">
                  <c:v>2.2783579381885095E-6</c:v>
                </c:pt>
                <c:pt idx="3855">
                  <c:v>2.2725578523678097E-6</c:v>
                </c:pt>
                <c:pt idx="3856">
                  <c:v>2.266772150776703E-6</c:v>
                </c:pt>
                <c:pt idx="3857">
                  <c:v>2.2610007989299708E-6</c:v>
                </c:pt>
                <c:pt idx="3858">
                  <c:v>2.2552437624312992E-6</c:v>
                </c:pt>
                <c:pt idx="3859">
                  <c:v>2.2495010069538716E-6</c:v>
                </c:pt>
                <c:pt idx="3860">
                  <c:v>2.2437724982595593E-6</c:v>
                </c:pt>
                <c:pt idx="3861">
                  <c:v>2.238058202178538E-6</c:v>
                </c:pt>
                <c:pt idx="3862">
                  <c:v>2.2323580846237085E-6</c:v>
                </c:pt>
                <c:pt idx="3863">
                  <c:v>2.2266721115877684E-6</c:v>
                </c:pt>
                <c:pt idx="3864">
                  <c:v>2.2210002491398519E-6</c:v>
                </c:pt>
                <c:pt idx="3865">
                  <c:v>2.2153424634243366E-6</c:v>
                </c:pt>
                <c:pt idx="3866">
                  <c:v>2.2096987206662649E-6</c:v>
                </c:pt>
                <c:pt idx="3867">
                  <c:v>2.2040689871662481E-6</c:v>
                </c:pt>
                <c:pt idx="3868">
                  <c:v>2.1984532293065377E-6</c:v>
                </c:pt>
                <c:pt idx="3869">
                  <c:v>2.1928514135369313E-6</c:v>
                </c:pt>
                <c:pt idx="3870">
                  <c:v>2.1872635063939624E-6</c:v>
                </c:pt>
                <c:pt idx="3871">
                  <c:v>2.1816894744883242E-6</c:v>
                </c:pt>
                <c:pt idx="3872">
                  <c:v>2.1761292845012912E-6</c:v>
                </c:pt>
                <c:pt idx="3873">
                  <c:v>2.1705829031995732E-6</c:v>
                </c:pt>
                <c:pt idx="3874">
                  <c:v>2.1650502974176426E-6</c:v>
                </c:pt>
                <c:pt idx="3875">
                  <c:v>2.1595314340724795E-6</c:v>
                </c:pt>
                <c:pt idx="3876">
                  <c:v>2.1540262801569583E-6</c:v>
                </c:pt>
                <c:pt idx="3877">
                  <c:v>2.1485348027305232E-6</c:v>
                </c:pt>
                <c:pt idx="3878">
                  <c:v>2.1430569689427159E-6</c:v>
                </c:pt>
                <c:pt idx="3879">
                  <c:v>2.1375927460063953E-6</c:v>
                </c:pt>
                <c:pt idx="3880">
                  <c:v>2.1321421012155187E-6</c:v>
                </c:pt>
                <c:pt idx="3881">
                  <c:v>2.1267050019360342E-6</c:v>
                </c:pt>
                <c:pt idx="3882">
                  <c:v>2.1212814156103266E-6</c:v>
                </c:pt>
                <c:pt idx="3883">
                  <c:v>2.1158713097600354E-6</c:v>
                </c:pt>
                <c:pt idx="3884">
                  <c:v>2.1104746519734789E-6</c:v>
                </c:pt>
                <c:pt idx="3885">
                  <c:v>2.1050914099154114E-6</c:v>
                </c:pt>
                <c:pt idx="3886">
                  <c:v>2.0997215513323363E-6</c:v>
                </c:pt>
                <c:pt idx="3887">
                  <c:v>2.0943650440334236E-6</c:v>
                </c:pt>
                <c:pt idx="3888">
                  <c:v>2.0890218559095923E-6</c:v>
                </c:pt>
                <c:pt idx="3889">
                  <c:v>2.0836919549255956E-6</c:v>
                </c:pt>
                <c:pt idx="3890">
                  <c:v>2.0783753091136239E-6</c:v>
                </c:pt>
                <c:pt idx="3891">
                  <c:v>2.0730718865862073E-6</c:v>
                </c:pt>
                <c:pt idx="3892">
                  <c:v>2.0677816555261319E-6</c:v>
                </c:pt>
                <c:pt idx="3893">
                  <c:v>2.0625045841892592E-6</c:v>
                </c:pt>
                <c:pt idx="3894">
                  <c:v>2.0572406409040921E-6</c:v>
                </c:pt>
                <c:pt idx="3895">
                  <c:v>2.0519897940757866E-6</c:v>
                </c:pt>
                <c:pt idx="3896">
                  <c:v>2.0467520121774784E-6</c:v>
                </c:pt>
                <c:pt idx="3897">
                  <c:v>2.0415272637535351E-6</c:v>
                </c:pt>
                <c:pt idx="3898">
                  <c:v>2.0363155174307236E-6</c:v>
                </c:pt>
                <c:pt idx="3899">
                  <c:v>2.0311167418940327E-6</c:v>
                </c:pt>
                <c:pt idx="3900">
                  <c:v>2.025930905912585E-6</c:v>
                </c:pt>
                <c:pt idx="3901">
                  <c:v>2.0207579783200133E-6</c:v>
                </c:pt>
                <c:pt idx="3902">
                  <c:v>2.0155979280258446E-6</c:v>
                </c:pt>
                <c:pt idx="3903">
                  <c:v>2.0104507240093199E-6</c:v>
                </c:pt>
                <c:pt idx="3904">
                  <c:v>2.0053163353195031E-6</c:v>
                </c:pt>
                <c:pt idx="3905">
                  <c:v>2.0001947310800509E-6</c:v>
                </c:pt>
                <c:pt idx="3906">
                  <c:v>1.9950858804863945E-6</c:v>
                </c:pt>
                <c:pt idx="3907">
                  <c:v>1.9899897527991253E-6</c:v>
                </c:pt>
                <c:pt idx="3908">
                  <c:v>1.9849063173568975E-6</c:v>
                </c:pt>
                <c:pt idx="3909">
                  <c:v>1.9798355435642848E-6</c:v>
                </c:pt>
                <c:pt idx="3910">
                  <c:v>1.9747774008975266E-6</c:v>
                </c:pt>
                <c:pt idx="3911">
                  <c:v>1.9697318589040943E-6</c:v>
                </c:pt>
                <c:pt idx="3912">
                  <c:v>1.9646988872007399E-6</c:v>
                </c:pt>
                <c:pt idx="3913">
                  <c:v>1.9596784554773991E-6</c:v>
                </c:pt>
                <c:pt idx="3914">
                  <c:v>1.9546705334868913E-6</c:v>
                </c:pt>
                <c:pt idx="3915">
                  <c:v>1.9496750910593394E-6</c:v>
                </c:pt>
                <c:pt idx="3916">
                  <c:v>1.9446920980889428E-6</c:v>
                </c:pt>
                <c:pt idx="3917">
                  <c:v>1.9397215245469876E-6</c:v>
                </c:pt>
                <c:pt idx="3918">
                  <c:v>1.9347633404613552E-6</c:v>
                </c:pt>
                <c:pt idx="3919">
                  <c:v>1.9298175159438444E-6</c:v>
                </c:pt>
                <c:pt idx="3920">
                  <c:v>1.9248840211628492E-6</c:v>
                </c:pt>
                <c:pt idx="3921">
                  <c:v>1.9199628263637421E-6</c:v>
                </c:pt>
                <c:pt idx="3922">
                  <c:v>1.9150539018574896E-6</c:v>
                </c:pt>
                <c:pt idx="3923">
                  <c:v>1.9101572180246643E-6</c:v>
                </c:pt>
                <c:pt idx="3924">
                  <c:v>1.9052727453093728E-6</c:v>
                </c:pt>
                <c:pt idx="3925">
                  <c:v>1.9004004542346516E-6</c:v>
                </c:pt>
                <c:pt idx="3926">
                  <c:v>1.8955403153800244E-6</c:v>
                </c:pt>
                <c:pt idx="3927">
                  <c:v>1.8906922994026435E-6</c:v>
                </c:pt>
                <c:pt idx="3928">
                  <c:v>1.8858563770189673E-6</c:v>
                </c:pt>
                <c:pt idx="3929">
                  <c:v>1.8810325190187459E-6</c:v>
                </c:pt>
                <c:pt idx="3930">
                  <c:v>1.8762206962580829E-6</c:v>
                </c:pt>
                <c:pt idx="3931">
                  <c:v>1.8714208796618203E-6</c:v>
                </c:pt>
                <c:pt idx="3932">
                  <c:v>1.8666330402188763E-6</c:v>
                </c:pt>
                <c:pt idx="3933">
                  <c:v>1.8618571489845224E-6</c:v>
                </c:pt>
                <c:pt idx="3934">
                  <c:v>1.8570931770884062E-6</c:v>
                </c:pt>
                <c:pt idx="3935">
                  <c:v>1.8523410957176382E-6</c:v>
                </c:pt>
                <c:pt idx="3936">
                  <c:v>1.8476008761329462E-6</c:v>
                </c:pt>
                <c:pt idx="3937">
                  <c:v>1.8428724896575079E-6</c:v>
                </c:pt>
                <c:pt idx="3938">
                  <c:v>1.8381559076842153E-6</c:v>
                </c:pt>
                <c:pt idx="3939">
                  <c:v>1.8334511016654832E-6</c:v>
                </c:pt>
                <c:pt idx="3940">
                  <c:v>1.8287580431316803E-6</c:v>
                </c:pt>
                <c:pt idx="3941">
                  <c:v>1.8240767036645667E-6</c:v>
                </c:pt>
                <c:pt idx="3942">
                  <c:v>1.8194070549277597E-6</c:v>
                </c:pt>
                <c:pt idx="3943">
                  <c:v>1.8147490686338825E-6</c:v>
                </c:pt>
                <c:pt idx="3944">
                  <c:v>1.8101027165745966E-6</c:v>
                </c:pt>
                <c:pt idx="3945">
                  <c:v>1.8054679705978337E-6</c:v>
                </c:pt>
                <c:pt idx="3946">
                  <c:v>1.8008448026248175E-6</c:v>
                </c:pt>
                <c:pt idx="3947">
                  <c:v>1.7962331846323914E-6</c:v>
                </c:pt>
                <c:pt idx="3948">
                  <c:v>1.7916330886728589E-6</c:v>
                </c:pt>
                <c:pt idx="3949">
                  <c:v>1.7870444868543604E-6</c:v>
                </c:pt>
                <c:pt idx="3950">
                  <c:v>1.7824673513548587E-6</c:v>
                </c:pt>
                <c:pt idx="3951">
                  <c:v>1.7779016544134654E-6</c:v>
                </c:pt>
                <c:pt idx="3952">
                  <c:v>1.7733473683387898E-6</c:v>
                </c:pt>
                <c:pt idx="3953">
                  <c:v>1.7688044654978795E-6</c:v>
                </c:pt>
                <c:pt idx="3954">
                  <c:v>1.764272918324027E-6</c:v>
                </c:pt>
                <c:pt idx="3955">
                  <c:v>1.7597526993186124E-6</c:v>
                </c:pt>
                <c:pt idx="3956">
                  <c:v>1.7552437810391779E-6</c:v>
                </c:pt>
                <c:pt idx="3957">
                  <c:v>1.75074613611157E-6</c:v>
                </c:pt>
                <c:pt idx="3958">
                  <c:v>1.7462597372275551E-6</c:v>
                </c:pt>
                <c:pt idx="3959">
                  <c:v>1.7417845571362535E-6</c:v>
                </c:pt>
                <c:pt idx="3960">
                  <c:v>1.7373205686545485E-6</c:v>
                </c:pt>
                <c:pt idx="3961">
                  <c:v>1.7328677446597131E-6</c:v>
                </c:pt>
                <c:pt idx="3962">
                  <c:v>1.7284260580949402E-6</c:v>
                </c:pt>
                <c:pt idx="3963">
                  <c:v>1.7239954819641377E-6</c:v>
                </c:pt>
                <c:pt idx="3964">
                  <c:v>1.719575989333989E-6</c:v>
                </c:pt>
                <c:pt idx="3965">
                  <c:v>1.7151675533350367E-6</c:v>
                </c:pt>
                <c:pt idx="3966">
                  <c:v>1.7107701471584308E-6</c:v>
                </c:pt>
                <c:pt idx="3967">
                  <c:v>1.7063837440608066E-6</c:v>
                </c:pt>
                <c:pt idx="3968">
                  <c:v>1.702008317356154E-6</c:v>
                </c:pt>
                <c:pt idx="3969">
                  <c:v>1.697643840424274E-6</c:v>
                </c:pt>
                <c:pt idx="3970">
                  <c:v>1.6932902867082848E-6</c:v>
                </c:pt>
                <c:pt idx="3971">
                  <c:v>1.6889476297061654E-6</c:v>
                </c:pt>
                <c:pt idx="3972">
                  <c:v>1.6846158429860425E-6</c:v>
                </c:pt>
                <c:pt idx="3973">
                  <c:v>1.6802949001687353E-6</c:v>
                </c:pt>
                <c:pt idx="3974">
                  <c:v>1.6759847749478127E-6</c:v>
                </c:pt>
                <c:pt idx="3975">
                  <c:v>1.6716854410659581E-6</c:v>
                </c:pt>
                <c:pt idx="3976">
                  <c:v>1.667396872332967E-6</c:v>
                </c:pt>
                <c:pt idx="3977">
                  <c:v>1.6631190426231448E-6</c:v>
                </c:pt>
                <c:pt idx="3978">
                  <c:v>1.65885192586208E-6</c:v>
                </c:pt>
                <c:pt idx="3979">
                  <c:v>1.6545954960455085E-6</c:v>
                </c:pt>
                <c:pt idx="3980">
                  <c:v>1.6503497272251115E-6</c:v>
                </c:pt>
                <c:pt idx="3981">
                  <c:v>1.6461145935102494E-6</c:v>
                </c:pt>
                <c:pt idx="3982">
                  <c:v>1.6418900690786959E-6</c:v>
                </c:pt>
                <c:pt idx="3983">
                  <c:v>1.6376761281608086E-6</c:v>
                </c:pt>
                <c:pt idx="3984">
                  <c:v>1.6334727450516718E-6</c:v>
                </c:pt>
                <c:pt idx="3985">
                  <c:v>1.6292798941010137E-6</c:v>
                </c:pt>
                <c:pt idx="3986">
                  <c:v>1.6250975497255661E-6</c:v>
                </c:pt>
                <c:pt idx="3987">
                  <c:v>1.6209256863956205E-6</c:v>
                </c:pt>
                <c:pt idx="3988">
                  <c:v>1.6167642786434847E-6</c:v>
                </c:pt>
                <c:pt idx="3989">
                  <c:v>1.612613301062724E-6</c:v>
                </c:pt>
                <c:pt idx="3990">
                  <c:v>1.608472728300463E-6</c:v>
                </c:pt>
                <c:pt idx="3991">
                  <c:v>1.6043425350680115E-6</c:v>
                </c:pt>
                <c:pt idx="3992">
                  <c:v>1.6002226961360933E-6</c:v>
                </c:pt>
                <c:pt idx="3993">
                  <c:v>1.5961131863285582E-6</c:v>
                </c:pt>
                <c:pt idx="3994">
                  <c:v>1.5920139805349585E-6</c:v>
                </c:pt>
                <c:pt idx="3995">
                  <c:v>1.587925053698298E-6</c:v>
                </c:pt>
                <c:pt idx="3996">
                  <c:v>1.583846380822946E-6</c:v>
                </c:pt>
                <c:pt idx="3997">
                  <c:v>1.5797779369712767E-6</c:v>
                </c:pt>
                <c:pt idx="3998">
                  <c:v>1.5757196972613925E-6</c:v>
                </c:pt>
                <c:pt idx="3999">
                  <c:v>1.5716716368727613E-6</c:v>
                </c:pt>
                <c:pt idx="4000">
                  <c:v>1.5676337310415551E-6</c:v>
                </c:pt>
                <c:pt idx="4001">
                  <c:v>1.5636059550585895E-6</c:v>
                </c:pt>
                <c:pt idx="4002">
                  <c:v>1.559588284280166E-6</c:v>
                </c:pt>
                <c:pt idx="4003">
                  <c:v>1.5555806941122425E-6</c:v>
                </c:pt>
                <c:pt idx="4004">
                  <c:v>1.551583160021709E-6</c:v>
                </c:pt>
                <c:pt idx="4005">
                  <c:v>1.5475956575338942E-6</c:v>
                </c:pt>
                <c:pt idx="4006">
                  <c:v>1.543618162227361E-6</c:v>
                </c:pt>
                <c:pt idx="4007">
                  <c:v>1.5396506497426885E-6</c:v>
                </c:pt>
                <c:pt idx="4008">
                  <c:v>1.5356930957739073E-6</c:v>
                </c:pt>
                <c:pt idx="4009">
                  <c:v>1.5317454760715348E-6</c:v>
                </c:pt>
                <c:pt idx="4010">
                  <c:v>1.527807766446912E-6</c:v>
                </c:pt>
                <c:pt idx="4011">
                  <c:v>1.5238799427635301E-6</c:v>
                </c:pt>
                <c:pt idx="4012">
                  <c:v>1.5199619809426685E-6</c:v>
                </c:pt>
                <c:pt idx="4013">
                  <c:v>1.5160538569632858E-6</c:v>
                </c:pt>
                <c:pt idx="4014">
                  <c:v>1.5121555468574667E-6</c:v>
                </c:pt>
                <c:pt idx="4015">
                  <c:v>1.508267026719746E-6</c:v>
                </c:pt>
                <c:pt idx="4016">
                  <c:v>1.5043882726904117E-6</c:v>
                </c:pt>
                <c:pt idx="4017">
                  <c:v>1.5005192609754544E-6</c:v>
                </c:pt>
                <c:pt idx="4018">
                  <c:v>1.4966599678322562E-6</c:v>
                </c:pt>
                <c:pt idx="4019">
                  <c:v>1.4928103695711079E-6</c:v>
                </c:pt>
                <c:pt idx="4020">
                  <c:v>1.488970442562799E-6</c:v>
                </c:pt>
                <c:pt idx="4021">
                  <c:v>1.4851401632327626E-6</c:v>
                </c:pt>
                <c:pt idx="4022">
                  <c:v>1.4813195080568475E-6</c:v>
                </c:pt>
                <c:pt idx="4023">
                  <c:v>1.4775084535711839E-6</c:v>
                </c:pt>
                <c:pt idx="4024">
                  <c:v>1.4737069763643773E-6</c:v>
                </c:pt>
                <c:pt idx="4025">
                  <c:v>1.4699150530820626E-6</c:v>
                </c:pt>
                <c:pt idx="4026">
                  <c:v>1.4661326604208319E-6</c:v>
                </c:pt>
                <c:pt idx="4027">
                  <c:v>1.4623597751357159E-6</c:v>
                </c:pt>
                <c:pt idx="4028">
                  <c:v>1.458596374033028E-6</c:v>
                </c:pt>
                <c:pt idx="4029">
                  <c:v>1.4548424339757855E-6</c:v>
                </c:pt>
                <c:pt idx="4030">
                  <c:v>1.4510979318817577E-6</c:v>
                </c:pt>
                <c:pt idx="4031">
                  <c:v>1.4473628447182621E-6</c:v>
                </c:pt>
                <c:pt idx="4032">
                  <c:v>1.4436371495135485E-6</c:v>
                </c:pt>
                <c:pt idx="4033">
                  <c:v>1.4399208233428122E-6</c:v>
                </c:pt>
                <c:pt idx="4034">
                  <c:v>1.4362138433401212E-6</c:v>
                </c:pt>
                <c:pt idx="4035">
                  <c:v>1.4325161866915849E-6</c:v>
                </c:pt>
                <c:pt idx="4036">
                  <c:v>1.4288278306348124E-6</c:v>
                </c:pt>
                <c:pt idx="4037">
                  <c:v>1.4251487524647669E-6</c:v>
                </c:pt>
                <c:pt idx="4038">
                  <c:v>1.4214789295252011E-6</c:v>
                </c:pt>
                <c:pt idx="4039">
                  <c:v>1.4178183392176552E-6</c:v>
                </c:pt>
                <c:pt idx="4040">
                  <c:v>1.4141669589924589E-6</c:v>
                </c:pt>
                <c:pt idx="4041">
                  <c:v>1.4105247663548023E-6</c:v>
                </c:pt>
                <c:pt idx="4042">
                  <c:v>1.4068917388638689E-6</c:v>
                </c:pt>
                <c:pt idx="4043">
                  <c:v>1.4032678541291491E-6</c:v>
                </c:pt>
                <c:pt idx="4044">
                  <c:v>1.3996530898159696E-6</c:v>
                </c:pt>
                <c:pt idx="4045">
                  <c:v>1.3960474236380128E-6</c:v>
                </c:pt>
                <c:pt idx="4046">
                  <c:v>1.3924508333629541E-6</c:v>
                </c:pt>
                <c:pt idx="4047">
                  <c:v>1.388863296812896E-6</c:v>
                </c:pt>
                <c:pt idx="4048">
                  <c:v>1.3852847918580796E-6</c:v>
                </c:pt>
                <c:pt idx="4049">
                  <c:v>1.3817152964266423E-6</c:v>
                </c:pt>
                <c:pt idx="4050">
                  <c:v>1.3781547884896559E-6</c:v>
                </c:pt>
                <c:pt idx="4051">
                  <c:v>1.3746032460798833E-6</c:v>
                </c:pt>
                <c:pt idx="4052">
                  <c:v>1.3710606472741062E-6</c:v>
                </c:pt>
                <c:pt idx="4053">
                  <c:v>1.3675269702035329E-6</c:v>
                </c:pt>
                <c:pt idx="4054">
                  <c:v>1.3640021930531486E-6</c:v>
                </c:pt>
                <c:pt idx="4055">
                  <c:v>1.3604862940548839E-6</c:v>
                </c:pt>
                <c:pt idx="4056">
                  <c:v>1.3569792514947715E-6</c:v>
                </c:pt>
                <c:pt idx="4057">
                  <c:v>1.3534810437074163E-6</c:v>
                </c:pt>
                <c:pt idx="4058">
                  <c:v>1.3499916490825005E-6</c:v>
                </c:pt>
                <c:pt idx="4059">
                  <c:v>1.3465110460556765E-6</c:v>
                </c:pt>
                <c:pt idx="4060">
                  <c:v>1.3430392131172407E-6</c:v>
                </c:pt>
                <c:pt idx="4061">
                  <c:v>1.3395761288064953E-6</c:v>
                </c:pt>
                <c:pt idx="4062">
                  <c:v>1.3361217717122904E-6</c:v>
                </c:pt>
                <c:pt idx="4063">
                  <c:v>1.3326761204755181E-6</c:v>
                </c:pt>
                <c:pt idx="4064">
                  <c:v>1.3292391537878109E-6</c:v>
                </c:pt>
                <c:pt idx="4065">
                  <c:v>1.3258108503872053E-6</c:v>
                </c:pt>
                <c:pt idx="4066">
                  <c:v>1.3223911890683331E-6</c:v>
                </c:pt>
                <c:pt idx="4067">
                  <c:v>1.3189801486671341E-6</c:v>
                </c:pt>
                <c:pt idx="4068">
                  <c:v>1.3155777080795048E-6</c:v>
                </c:pt>
                <c:pt idx="4069">
                  <c:v>1.3121838462421074E-6</c:v>
                </c:pt>
                <c:pt idx="4070">
                  <c:v>1.3087985421459227E-6</c:v>
                </c:pt>
                <c:pt idx="4071">
                  <c:v>1.3054217748301785E-6</c:v>
                </c:pt>
                <c:pt idx="4072">
                  <c:v>1.3020535233845181E-6</c:v>
                </c:pt>
                <c:pt idx="4073">
                  <c:v>1.2986937669465064E-6</c:v>
                </c:pt>
                <c:pt idx="4074">
                  <c:v>1.2953424847026059E-6</c:v>
                </c:pt>
                <c:pt idx="4075">
                  <c:v>1.2919996558913207E-6</c:v>
                </c:pt>
                <c:pt idx="4076">
                  <c:v>1.2886652597964747E-6</c:v>
                </c:pt>
                <c:pt idx="4077">
                  <c:v>1.2853392757517651E-6</c:v>
                </c:pt>
                <c:pt idx="4078">
                  <c:v>1.2820216831413585E-6</c:v>
                </c:pt>
                <c:pt idx="4079">
                  <c:v>1.2787124613968014E-6</c:v>
                </c:pt>
                <c:pt idx="4080">
                  <c:v>1.2754115899968029E-6</c:v>
                </c:pt>
                <c:pt idx="4081">
                  <c:v>1.272119048471626E-6</c:v>
                </c:pt>
                <c:pt idx="4082">
                  <c:v>1.2688348163959859E-6</c:v>
                </c:pt>
                <c:pt idx="4083">
                  <c:v>1.2655588733972902E-6</c:v>
                </c:pt>
                <c:pt idx="4084">
                  <c:v>1.262291199145935E-6</c:v>
                </c:pt>
                <c:pt idx="4085">
                  <c:v>1.2590317733659844E-6</c:v>
                </c:pt>
                <c:pt idx="4086">
                  <c:v>1.2557805758233527E-6</c:v>
                </c:pt>
                <c:pt idx="4087">
                  <c:v>1.2525375863361044E-6</c:v>
                </c:pt>
                <c:pt idx="4088">
                  <c:v>1.2493027847700088E-6</c:v>
                </c:pt>
                <c:pt idx="4089">
                  <c:v>1.2460761510345829E-6</c:v>
                </c:pt>
                <c:pt idx="4090">
                  <c:v>1.2428576650908973E-6</c:v>
                </c:pt>
                <c:pt idx="4091">
                  <c:v>1.2396473069431198E-6</c:v>
                </c:pt>
                <c:pt idx="4092">
                  <c:v>1.2364450566494114E-6</c:v>
                </c:pt>
                <c:pt idx="4093">
                  <c:v>1.2332508943057176E-6</c:v>
                </c:pt>
                <c:pt idx="4094">
                  <c:v>1.2300648000644165E-6</c:v>
                </c:pt>
                <c:pt idx="4095">
                  <c:v>1.2268867541190319E-6</c:v>
                </c:pt>
                <c:pt idx="4096">
                  <c:v>1.2237167367100876E-6</c:v>
                </c:pt>
                <c:pt idx="4097">
                  <c:v>1.220554728127818E-6</c:v>
                </c:pt>
                <c:pt idx="4098">
                  <c:v>1.2174007087059884E-6</c:v>
                </c:pt>
                <c:pt idx="4099">
                  <c:v>1.2142546588268278E-6</c:v>
                </c:pt>
                <c:pt idx="4100">
                  <c:v>1.2111165589192402E-6</c:v>
                </c:pt>
                <c:pt idx="4101">
                  <c:v>1.207986389456365E-6</c:v>
                </c:pt>
                <c:pt idx="4102">
                  <c:v>1.2048641309591007E-6</c:v>
                </c:pt>
                <c:pt idx="4103">
                  <c:v>1.2017497639926896E-6</c:v>
                </c:pt>
                <c:pt idx="4104">
                  <c:v>1.1986432691715428E-6</c:v>
                </c:pt>
                <c:pt idx="4105">
                  <c:v>1.1955446271541439E-6</c:v>
                </c:pt>
                <c:pt idx="4106">
                  <c:v>1.1924538186426701E-6</c:v>
                </c:pt>
                <c:pt idx="4107">
                  <c:v>1.1893708243888466E-6</c:v>
                </c:pt>
                <c:pt idx="4108">
                  <c:v>1.1862956251868992E-6</c:v>
                </c:pt>
                <c:pt idx="4109">
                  <c:v>1.1832282018787044E-6</c:v>
                </c:pt>
                <c:pt idx="4110">
                  <c:v>1.1801685353489107E-6</c:v>
                </c:pt>
                <c:pt idx="4111">
                  <c:v>1.1771166065317686E-6</c:v>
                </c:pt>
                <c:pt idx="4112">
                  <c:v>1.1740723964012646E-6</c:v>
                </c:pt>
                <c:pt idx="4113">
                  <c:v>1.1710358859807709E-6</c:v>
                </c:pt>
                <c:pt idx="4114">
                  <c:v>1.1680070563350759E-6</c:v>
                </c:pt>
                <c:pt idx="4115">
                  <c:v>1.1649858885784078E-6</c:v>
                </c:pt>
                <c:pt idx="4116">
                  <c:v>1.1619723638646223E-6</c:v>
                </c:pt>
                <c:pt idx="4117">
                  <c:v>1.1589664633964727E-6</c:v>
                </c:pt>
                <c:pt idx="4118">
                  <c:v>1.1559681684173697E-6</c:v>
                </c:pt>
                <c:pt idx="4119">
                  <c:v>1.1529774602197303E-6</c:v>
                </c:pt>
                <c:pt idx="4120">
                  <c:v>1.1499943201355445E-6</c:v>
                </c:pt>
                <c:pt idx="4121">
                  <c:v>1.1470187295450495E-6</c:v>
                </c:pt>
                <c:pt idx="4122">
                  <c:v>1.1440506698706578E-6</c:v>
                </c:pt>
                <c:pt idx="4123">
                  <c:v>1.1410901225785298E-6</c:v>
                </c:pt>
                <c:pt idx="4124">
                  <c:v>1.1381370691788983E-6</c:v>
                </c:pt>
                <c:pt idx="4125">
                  <c:v>1.1351914912274786E-6</c:v>
                </c:pt>
                <c:pt idx="4126">
                  <c:v>1.1322533703224326E-6</c:v>
                </c:pt>
                <c:pt idx="4127">
                  <c:v>1.1293226881050732E-6</c:v>
                </c:pt>
                <c:pt idx="4128">
                  <c:v>1.1263994262620332E-6</c:v>
                </c:pt>
                <c:pt idx="4129">
                  <c:v>1.1234835665200607E-6</c:v>
                </c:pt>
                <c:pt idx="4130">
                  <c:v>1.1205750906545845E-6</c:v>
                </c:pt>
                <c:pt idx="4131">
                  <c:v>1.1176739804797937E-6</c:v>
                </c:pt>
                <c:pt idx="4132">
                  <c:v>1.114780217852595E-6</c:v>
                </c:pt>
                <c:pt idx="4133">
                  <c:v>1.1118937846790636E-6</c:v>
                </c:pt>
                <c:pt idx="4134">
                  <c:v>1.1090146628991559E-6</c:v>
                </c:pt>
                <c:pt idx="4135">
                  <c:v>1.1061428345053039E-6</c:v>
                </c:pt>
                <c:pt idx="4136">
                  <c:v>1.1032782815236582E-6</c:v>
                </c:pt>
                <c:pt idx="4137">
                  <c:v>1.1004209860313811E-6</c:v>
                </c:pt>
                <c:pt idx="4138">
                  <c:v>1.0975709301414677E-6</c:v>
                </c:pt>
                <c:pt idx="4139">
                  <c:v>1.0947280960122872E-6</c:v>
                </c:pt>
                <c:pt idx="4140">
                  <c:v>1.0918924658470945E-6</c:v>
                </c:pt>
                <c:pt idx="4141">
                  <c:v>1.0890640218856823E-6</c:v>
                </c:pt>
                <c:pt idx="4142">
                  <c:v>1.0862427464140845E-6</c:v>
                </c:pt>
                <c:pt idx="4143">
                  <c:v>1.0834286217618113E-6</c:v>
                </c:pt>
                <c:pt idx="4144">
                  <c:v>1.0806216302945313E-6</c:v>
                </c:pt>
                <c:pt idx="4145">
                  <c:v>1.0778217544263769E-6</c:v>
                </c:pt>
                <c:pt idx="4146">
                  <c:v>1.0750289766087227E-6</c:v>
                </c:pt>
                <c:pt idx="4147">
                  <c:v>1.0722432793372331E-6</c:v>
                </c:pt>
                <c:pt idx="4148">
                  <c:v>1.0694646451476337E-6</c:v>
                </c:pt>
                <c:pt idx="4149">
                  <c:v>1.0666930566176629E-6</c:v>
                </c:pt>
                <c:pt idx="4150">
                  <c:v>1.0639284963676141E-6</c:v>
                </c:pt>
                <c:pt idx="4151">
                  <c:v>1.0611709470582215E-6</c:v>
                </c:pt>
                <c:pt idx="4152">
                  <c:v>1.0584203913895215E-6</c:v>
                </c:pt>
                <c:pt idx="4153">
                  <c:v>1.0556768121073581E-6</c:v>
                </c:pt>
                <c:pt idx="4154">
                  <c:v>1.0529401919936792E-6</c:v>
                </c:pt>
                <c:pt idx="4155">
                  <c:v>1.050210513876403E-6</c:v>
                </c:pt>
                <c:pt idx="4156">
                  <c:v>1.0474877606174372E-6</c:v>
                </c:pt>
                <c:pt idx="4157">
                  <c:v>1.0447719151281294E-6</c:v>
                </c:pt>
                <c:pt idx="4158">
                  <c:v>1.0420629603532746E-6</c:v>
                </c:pt>
                <c:pt idx="4159">
                  <c:v>1.0393608792817408E-6</c:v>
                </c:pt>
                <c:pt idx="4160">
                  <c:v>1.0366656549428907E-6</c:v>
                </c:pt>
                <c:pt idx="4161">
                  <c:v>1.0339772704044681E-6</c:v>
                </c:pt>
                <c:pt idx="4162">
                  <c:v>1.0312957087767172E-6</c:v>
                </c:pt>
                <c:pt idx="4163">
                  <c:v>1.0286209532109195E-6</c:v>
                </c:pt>
                <c:pt idx="4164">
                  <c:v>1.025952986893322E-6</c:v>
                </c:pt>
                <c:pt idx="4165">
                  <c:v>1.0232917930579305E-6</c:v>
                </c:pt>
                <c:pt idx="4166">
                  <c:v>1.0206373549705725E-6</c:v>
                </c:pt>
                <c:pt idx="4167">
                  <c:v>1.0179896559451597E-6</c:v>
                </c:pt>
                <c:pt idx="4168">
                  <c:v>1.015348679327371E-6</c:v>
                </c:pt>
                <c:pt idx="4169">
                  <c:v>1.0127144085096142E-6</c:v>
                </c:pt>
                <c:pt idx="4170">
                  <c:v>1.0100868269184498E-6</c:v>
                </c:pt>
                <c:pt idx="4171">
                  <c:v>1.0074659180234267E-6</c:v>
                </c:pt>
                <c:pt idx="4172">
                  <c:v>1.0048516653334504E-6</c:v>
                </c:pt>
                <c:pt idx="4173">
                  <c:v>1.0022440523923919E-6</c:v>
                </c:pt>
                <c:pt idx="4174">
                  <c:v>9.9964306278927913E-7</c:v>
                </c:pt>
                <c:pt idx="4175">
                  <c:v>9.9704868014956942E-7</c:v>
                </c:pt>
                <c:pt idx="4176">
                  <c:v>9.9446088813720914E-7</c:v>
                </c:pt>
                <c:pt idx="4177">
                  <c:v>9.9187967045495911E-7</c:v>
                </c:pt>
                <c:pt idx="4178">
                  <c:v>9.8930501084791827E-7</c:v>
                </c:pt>
                <c:pt idx="4179">
                  <c:v>9.8673689309409108E-7</c:v>
                </c:pt>
                <c:pt idx="4180">
                  <c:v>9.8417530101620534E-7</c:v>
                </c:pt>
                <c:pt idx="4181">
                  <c:v>9.8162021847222544E-7</c:v>
                </c:pt>
                <c:pt idx="4182">
                  <c:v>9.7907162935817124E-7</c:v>
                </c:pt>
                <c:pt idx="4183">
                  <c:v>9.7652951761088283E-7</c:v>
                </c:pt>
                <c:pt idx="4184">
                  <c:v>9.7399386720460526E-7</c:v>
                </c:pt>
                <c:pt idx="4185">
                  <c:v>9.7146466215082593E-7</c:v>
                </c:pt>
                <c:pt idx="4186">
                  <c:v>9.6894188649984669E-7</c:v>
                </c:pt>
                <c:pt idx="4187">
                  <c:v>9.6642552434089224E-7</c:v>
                </c:pt>
                <c:pt idx="4188">
                  <c:v>9.6391555980102593E-7</c:v>
                </c:pt>
                <c:pt idx="4189">
                  <c:v>9.6141197704363189E-7</c:v>
                </c:pt>
                <c:pt idx="4190">
                  <c:v>9.5891476027193867E-7</c:v>
                </c:pt>
                <c:pt idx="4191">
                  <c:v>9.5642389372636296E-7</c:v>
                </c:pt>
                <c:pt idx="4192">
                  <c:v>9.5393936168299172E-7</c:v>
                </c:pt>
                <c:pt idx="4193">
                  <c:v>9.5146114845959945E-7</c:v>
                </c:pt>
                <c:pt idx="4194">
                  <c:v>9.4898923840702884E-7</c:v>
                </c:pt>
                <c:pt idx="4195">
                  <c:v>9.4652361591683436E-7</c:v>
                </c:pt>
                <c:pt idx="4196">
                  <c:v>9.440642654171081E-7</c:v>
                </c:pt>
                <c:pt idx="4197">
                  <c:v>9.4161117137199187E-7</c:v>
                </c:pt>
                <c:pt idx="4198">
                  <c:v>9.3916431828265298E-7</c:v>
                </c:pt>
                <c:pt idx="4199">
                  <c:v>9.3672369068983213E-7</c:v>
                </c:pt>
                <c:pt idx="4200">
                  <c:v>9.3428927316901869E-7</c:v>
                </c:pt>
                <c:pt idx="4201">
                  <c:v>9.3186105033316122E-7</c:v>
                </c:pt>
                <c:pt idx="4202">
                  <c:v>9.2943900683315536E-7</c:v>
                </c:pt>
                <c:pt idx="4203">
                  <c:v>9.2702312735329015E-7</c:v>
                </c:pt>
                <c:pt idx="4204">
                  <c:v>9.2461339661937961E-7</c:v>
                </c:pt>
                <c:pt idx="4205">
                  <c:v>9.2220979938954697E-7</c:v>
                </c:pt>
                <c:pt idx="4206">
                  <c:v>9.1981232046094673E-7</c:v>
                </c:pt>
                <c:pt idx="4207">
                  <c:v>9.174209446666747E-7</c:v>
                </c:pt>
                <c:pt idx="4208">
                  <c:v>9.1503565687462958E-7</c:v>
                </c:pt>
                <c:pt idx="4209">
                  <c:v>9.1265644199044031E-7</c:v>
                </c:pt>
                <c:pt idx="4210">
                  <c:v>9.1028328495649027E-7</c:v>
                </c:pt>
                <c:pt idx="4211">
                  <c:v>9.0791617074909839E-7</c:v>
                </c:pt>
                <c:pt idx="4212">
                  <c:v>9.055550843828559E-7</c:v>
                </c:pt>
                <c:pt idx="4213">
                  <c:v>9.0320001090645223E-7</c:v>
                </c:pt>
                <c:pt idx="4214">
                  <c:v>9.0085093540538544E-7</c:v>
                </c:pt>
                <c:pt idx="4215">
                  <c:v>8.9850784300082387E-7</c:v>
                </c:pt>
                <c:pt idx="4216">
                  <c:v>8.9617071884808821E-7</c:v>
                </c:pt>
                <c:pt idx="4217">
                  <c:v>8.9383954814218096E-7</c:v>
                </c:pt>
                <c:pt idx="4218">
                  <c:v>8.9151431610840805E-7</c:v>
                </c:pt>
                <c:pt idx="4219">
                  <c:v>8.8919500801094408E-7</c:v>
                </c:pt>
                <c:pt idx="4220">
                  <c:v>8.8688160914768234E-7</c:v>
                </c:pt>
                <c:pt idx="4221">
                  <c:v>8.8457410485337897E-7</c:v>
                </c:pt>
                <c:pt idx="4222">
                  <c:v>8.8227248049591251E-7</c:v>
                </c:pt>
                <c:pt idx="4223">
                  <c:v>8.7997672148040383E-7</c:v>
                </c:pt>
                <c:pt idx="4224">
                  <c:v>8.7768681324487934E-7</c:v>
                </c:pt>
                <c:pt idx="4225">
                  <c:v>8.7540274126433676E-7</c:v>
                </c:pt>
                <c:pt idx="4226">
                  <c:v>8.7312449104646247E-7</c:v>
                </c:pt>
                <c:pt idx="4227">
                  <c:v>8.7085204813548049E-7</c:v>
                </c:pt>
                <c:pt idx="4228">
                  <c:v>8.6858539810992985E-7</c:v>
                </c:pt>
                <c:pt idx="4229">
                  <c:v>8.6632452658228507E-7</c:v>
                </c:pt>
                <c:pt idx="4230">
                  <c:v>8.6406941919993201E-7</c:v>
                </c:pt>
                <c:pt idx="4231">
                  <c:v>8.6182006164603519E-7</c:v>
                </c:pt>
                <c:pt idx="4232">
                  <c:v>8.5957643963547204E-7</c:v>
                </c:pt>
                <c:pt idx="4233">
                  <c:v>8.5733853891944078E-7</c:v>
                </c:pt>
                <c:pt idx="4234">
                  <c:v>8.5510634528188252E-7</c:v>
                </c:pt>
                <c:pt idx="4235">
                  <c:v>8.5287984454370967E-7</c:v>
                </c:pt>
                <c:pt idx="4236">
                  <c:v>8.5065902255662598E-7</c:v>
                </c:pt>
                <c:pt idx="4237">
                  <c:v>8.4844386520719229E-7</c:v>
                </c:pt>
                <c:pt idx="4238">
                  <c:v>8.4623435841774813E-7</c:v>
                </c:pt>
                <c:pt idx="4239">
                  <c:v>8.4403048814147858E-7</c:v>
                </c:pt>
                <c:pt idx="4240">
                  <c:v>8.4183224036859421E-7</c:v>
                </c:pt>
                <c:pt idx="4241">
                  <c:v>8.3963960111982589E-7</c:v>
                </c:pt>
                <c:pt idx="4242">
                  <c:v>8.3745255645260473E-7</c:v>
                </c:pt>
                <c:pt idx="4243">
                  <c:v>8.3527109245385214E-7</c:v>
                </c:pt>
                <c:pt idx="4244">
                  <c:v>8.3309519524870767E-7</c:v>
                </c:pt>
                <c:pt idx="4245">
                  <c:v>8.3092485099185535E-7</c:v>
                </c:pt>
                <c:pt idx="4246">
                  <c:v>8.2876004587332424E-7</c:v>
                </c:pt>
                <c:pt idx="4247">
                  <c:v>8.2660076611604889E-7</c:v>
                </c:pt>
                <c:pt idx="4248">
                  <c:v>8.2444699797440575E-7</c:v>
                </c:pt>
                <c:pt idx="4249">
                  <c:v>8.2229872773898361E-7</c:v>
                </c:pt>
                <c:pt idx="4250">
                  <c:v>8.2015594173072892E-7</c:v>
                </c:pt>
                <c:pt idx="4251">
                  <c:v>8.1801862630436102E-7</c:v>
                </c:pt>
                <c:pt idx="4252">
                  <c:v>8.1588676784766744E-7</c:v>
                </c:pt>
                <c:pt idx="4253">
                  <c:v>8.1376035278036543E-7</c:v>
                </c:pt>
                <c:pt idx="4254">
                  <c:v>8.1163936755648727E-7</c:v>
                </c:pt>
                <c:pt idx="4255">
                  <c:v>8.0952379866172392E-7</c:v>
                </c:pt>
                <c:pt idx="4256">
                  <c:v>8.0741363261261192E-7</c:v>
                </c:pt>
                <c:pt idx="4257">
                  <c:v>8.0530885596206275E-7</c:v>
                </c:pt>
                <c:pt idx="4258">
                  <c:v>8.0320945529068931E-7</c:v>
                </c:pt>
                <c:pt idx="4259">
                  <c:v>8.0111541721564206E-7</c:v>
                </c:pt>
                <c:pt idx="4260">
                  <c:v>7.9902672838339916E-7</c:v>
                </c:pt>
                <c:pt idx="4261">
                  <c:v>7.9694337547453692E-7</c:v>
                </c:pt>
                <c:pt idx="4262">
                  <c:v>7.9486534520031458E-7</c:v>
                </c:pt>
                <c:pt idx="4263">
                  <c:v>7.9279262430468006E-7</c:v>
                </c:pt>
                <c:pt idx="4264">
                  <c:v>7.9072519956286053E-7</c:v>
                </c:pt>
                <c:pt idx="4265">
                  <c:v>7.8866305778423551E-7</c:v>
                </c:pt>
                <c:pt idx="4266">
                  <c:v>7.8660618580583168E-7</c:v>
                </c:pt>
                <c:pt idx="4267">
                  <c:v>7.8455457049991231E-7</c:v>
                </c:pt>
                <c:pt idx="4268">
                  <c:v>7.8250819876980304E-7</c:v>
                </c:pt>
                <c:pt idx="4269">
                  <c:v>7.8046705754918717E-7</c:v>
                </c:pt>
                <c:pt idx="4270">
                  <c:v>7.7843113380405725E-7</c:v>
                </c:pt>
                <c:pt idx="4271">
                  <c:v>7.7640041453184766E-7</c:v>
                </c:pt>
                <c:pt idx="4272">
                  <c:v>7.743748867605673E-7</c:v>
                </c:pt>
                <c:pt idx="4273">
                  <c:v>7.7235453755096798E-7</c:v>
                </c:pt>
                <c:pt idx="4274">
                  <c:v>7.7033935399405075E-7</c:v>
                </c:pt>
                <c:pt idx="4275">
                  <c:v>7.683293232117706E-7</c:v>
                </c:pt>
                <c:pt idx="4276">
                  <c:v>7.6632443235714496E-7</c:v>
                </c:pt>
                <c:pt idx="4277">
                  <c:v>7.6432466861560888E-7</c:v>
                </c:pt>
                <c:pt idx="4278">
                  <c:v>7.6233001920111192E-7</c:v>
                </c:pt>
                <c:pt idx="4279">
                  <c:v>7.6034047136132234E-7</c:v>
                </c:pt>
                <c:pt idx="4280">
                  <c:v>7.5835601237182661E-7</c:v>
                </c:pt>
                <c:pt idx="4281">
                  <c:v>7.5637662954030358E-7</c:v>
                </c:pt>
                <c:pt idx="4282">
                  <c:v>7.54402310206145E-7</c:v>
                </c:pt>
                <c:pt idx="4283">
                  <c:v>7.5243304173682347E-7</c:v>
                </c:pt>
                <c:pt idx="4284">
                  <c:v>7.5046881153201239E-7</c:v>
                </c:pt>
                <c:pt idx="4285">
                  <c:v>7.4850960702255599E-7</c:v>
                </c:pt>
                <c:pt idx="4286">
                  <c:v>7.4655541566710825E-7</c:v>
                </c:pt>
                <c:pt idx="4287">
                  <c:v>7.4460622495646977E-7</c:v>
                </c:pt>
                <c:pt idx="4288">
                  <c:v>7.4266202241158197E-7</c:v>
                </c:pt>
                <c:pt idx="4289">
                  <c:v>7.4072279558379814E-7</c:v>
                </c:pt>
                <c:pt idx="4290">
                  <c:v>7.3878853205184766E-7</c:v>
                </c:pt>
                <c:pt idx="4291">
                  <c:v>7.3685921942899177E-7</c:v>
                </c:pt>
                <c:pt idx="4292">
                  <c:v>7.3493484535489201E-7</c:v>
                </c:pt>
                <c:pt idx="4293">
                  <c:v>7.3301539749918813E-7</c:v>
                </c:pt>
                <c:pt idx="4294">
                  <c:v>7.3110086356518436E-7</c:v>
                </c:pt>
                <c:pt idx="4295">
                  <c:v>7.2919123127987472E-7</c:v>
                </c:pt>
                <c:pt idx="4296">
                  <c:v>7.2728648840462247E-7</c:v>
                </c:pt>
                <c:pt idx="4297">
                  <c:v>7.2538662272946799E-7</c:v>
                </c:pt>
                <c:pt idx="4298">
                  <c:v>7.2349162207264095E-7</c:v>
                </c:pt>
                <c:pt idx="4299">
                  <c:v>7.2160147428229496E-7</c:v>
                </c:pt>
                <c:pt idx="4300">
                  <c:v>7.1971616723656186E-7</c:v>
                </c:pt>
                <c:pt idx="4301">
                  <c:v>7.1783568884306375E-7</c:v>
                </c:pt>
                <c:pt idx="4302">
                  <c:v>7.1596002703717835E-7</c:v>
                </c:pt>
                <c:pt idx="4303">
                  <c:v>7.1408916978502046E-7</c:v>
                </c:pt>
                <c:pt idx="4304">
                  <c:v>7.1222310508176154E-7</c:v>
                </c:pt>
                <c:pt idx="4305">
                  <c:v>7.1036182095092493E-7</c:v>
                </c:pt>
                <c:pt idx="4306">
                  <c:v>7.0850530544438583E-7</c:v>
                </c:pt>
                <c:pt idx="4307">
                  <c:v>7.0665354664470239E-7</c:v>
                </c:pt>
                <c:pt idx="4308">
                  <c:v>7.0480653266224253E-7</c:v>
                </c:pt>
                <c:pt idx="4309">
                  <c:v>7.0296425163632239E-7</c:v>
                </c:pt>
                <c:pt idx="4310">
                  <c:v>7.0112669173406786E-7</c:v>
                </c:pt>
                <c:pt idx="4311">
                  <c:v>6.9929384115317936E-7</c:v>
                </c:pt>
                <c:pt idx="4312">
                  <c:v>6.9746568811916709E-7</c:v>
                </c:pt>
                <c:pt idx="4313">
                  <c:v>6.956422208841042E-7</c:v>
                </c:pt>
                <c:pt idx="4314">
                  <c:v>6.9382342773199358E-7</c:v>
                </c:pt>
                <c:pt idx="4315">
                  <c:v>6.9200929697253374E-7</c:v>
                </c:pt>
                <c:pt idx="4316">
                  <c:v>6.9019981694469663E-7</c:v>
                </c:pt>
                <c:pt idx="4317">
                  <c:v>6.8839497601558925E-7</c:v>
                </c:pt>
                <c:pt idx="4318">
                  <c:v>6.8659476258050786E-7</c:v>
                </c:pt>
                <c:pt idx="4319">
                  <c:v>6.8479916506342586E-7</c:v>
                </c:pt>
                <c:pt idx="4320">
                  <c:v>6.8300817191520487E-7</c:v>
                </c:pt>
                <c:pt idx="4321">
                  <c:v>6.8122177161625101E-7</c:v>
                </c:pt>
                <c:pt idx="4322">
                  <c:v>6.7943995267250338E-7</c:v>
                </c:pt>
                <c:pt idx="4323">
                  <c:v>6.7766270362074662E-7</c:v>
                </c:pt>
                <c:pt idx="4324">
                  <c:v>6.7589001302367779E-7</c:v>
                </c:pt>
                <c:pt idx="4325">
                  <c:v>6.7412186947104482E-7</c:v>
                </c:pt>
                <c:pt idx="4326">
                  <c:v>6.7235826158306171E-7</c:v>
                </c:pt>
                <c:pt idx="4327">
                  <c:v>6.7059917800460804E-7</c:v>
                </c:pt>
                <c:pt idx="4328">
                  <c:v>6.6884460740951161E-7</c:v>
                </c:pt>
                <c:pt idx="4329">
                  <c:v>6.6709453850011475E-7</c:v>
                </c:pt>
                <c:pt idx="4330">
                  <c:v>6.6534896000272062E-7</c:v>
                </c:pt>
                <c:pt idx="4331">
                  <c:v>6.6360786067480321E-7</c:v>
                </c:pt>
                <c:pt idx="4332">
                  <c:v>6.6187122929942371E-7</c:v>
                </c:pt>
                <c:pt idx="4333">
                  <c:v>6.6013905468626042E-7</c:v>
                </c:pt>
                <c:pt idx="4334">
                  <c:v>6.5841132567323515E-7</c:v>
                </c:pt>
                <c:pt idx="4335">
                  <c:v>6.5668803112510369E-7</c:v>
                </c:pt>
                <c:pt idx="4336">
                  <c:v>6.5496915993345584E-7</c:v>
                </c:pt>
                <c:pt idx="4337">
                  <c:v>6.5325470101671541E-7</c:v>
                </c:pt>
                <c:pt idx="4338">
                  <c:v>6.5154464332041126E-7</c:v>
                </c:pt>
                <c:pt idx="4339">
                  <c:v>6.4983897581747546E-7</c:v>
                </c:pt>
                <c:pt idx="4340">
                  <c:v>6.4813768750664408E-7</c:v>
                </c:pt>
                <c:pt idx="4341">
                  <c:v>6.4644076741375827E-7</c:v>
                </c:pt>
                <c:pt idx="4342">
                  <c:v>6.4474820459108659E-7</c:v>
                </c:pt>
                <c:pt idx="4343">
                  <c:v>6.4305998811808396E-7</c:v>
                </c:pt>
                <c:pt idx="4344">
                  <c:v>6.413761071008496E-7</c:v>
                </c:pt>
                <c:pt idx="4345">
                  <c:v>6.396965506706904E-7</c:v>
                </c:pt>
                <c:pt idx="4346">
                  <c:v>6.3802130798664173E-7</c:v>
                </c:pt>
                <c:pt idx="4347">
                  <c:v>6.3635036823327194E-7</c:v>
                </c:pt>
                <c:pt idx="4348">
                  <c:v>6.3468372062222729E-7</c:v>
                </c:pt>
                <c:pt idx="4349">
                  <c:v>6.3302135439052441E-7</c:v>
                </c:pt>
                <c:pt idx="4350">
                  <c:v>6.3136325880168865E-7</c:v>
                </c:pt>
                <c:pt idx="4351">
                  <c:v>6.2970942314513069E-7</c:v>
                </c:pt>
                <c:pt idx="4352">
                  <c:v>6.2805983673766444E-7</c:v>
                </c:pt>
                <c:pt idx="4353">
                  <c:v>6.2641448892003754E-7</c:v>
                </c:pt>
                <c:pt idx="4354">
                  <c:v>6.2477336905926244E-7</c:v>
                </c:pt>
                <c:pt idx="4355">
                  <c:v>6.2313646655062218E-7</c:v>
                </c:pt>
                <c:pt idx="4356">
                  <c:v>6.2150377081151751E-7</c:v>
                </c:pt>
                <c:pt idx="4357">
                  <c:v>6.1987527128770105E-7</c:v>
                </c:pt>
                <c:pt idx="4358">
                  <c:v>6.1825095745059394E-7</c:v>
                </c:pt>
                <c:pt idx="4359">
                  <c:v>6.1663081879525291E-7</c:v>
                </c:pt>
                <c:pt idx="4360">
                  <c:v>6.1501484484400236E-7</c:v>
                </c:pt>
                <c:pt idx="4361">
                  <c:v>6.1340302514421179E-7</c:v>
                </c:pt>
                <c:pt idx="4362">
                  <c:v>6.1179534926940706E-7</c:v>
                </c:pt>
                <c:pt idx="4363">
                  <c:v>6.1019180681607201E-7</c:v>
                </c:pt>
                <c:pt idx="4364">
                  <c:v>6.0859238740947606E-7</c:v>
                </c:pt>
                <c:pt idx="4365">
                  <c:v>6.0699708069725028E-7</c:v>
                </c:pt>
                <c:pt idx="4366">
                  <c:v>6.0540587635323634E-7</c:v>
                </c:pt>
                <c:pt idx="4367">
                  <c:v>6.0381876407767624E-7</c:v>
                </c:pt>
                <c:pt idx="4368">
                  <c:v>6.0223573359414941E-7</c:v>
                </c:pt>
                <c:pt idx="4369">
                  <c:v>6.0065677465128038E-7</c:v>
                </c:pt>
                <c:pt idx="4370">
                  <c:v>5.9908187702374161E-7</c:v>
                </c:pt>
                <c:pt idx="4371">
                  <c:v>5.9751103051089828E-7</c:v>
                </c:pt>
                <c:pt idx="4372">
                  <c:v>5.9594422493651012E-7</c:v>
                </c:pt>
                <c:pt idx="4373">
                  <c:v>5.9438145014919217E-7</c:v>
                </c:pt>
                <c:pt idx="4374">
                  <c:v>5.928226960227401E-7</c:v>
                </c:pt>
                <c:pt idx="4375">
                  <c:v>5.912679524542057E-7</c:v>
                </c:pt>
                <c:pt idx="4376">
                  <c:v>5.8971720936801687E-7</c:v>
                </c:pt>
                <c:pt idx="4377">
                  <c:v>5.8817045671031264E-7</c:v>
                </c:pt>
                <c:pt idx="4378">
                  <c:v>5.8662768445330712E-7</c:v>
                </c:pt>
                <c:pt idx="4379">
                  <c:v>5.8508888259347345E-7</c:v>
                </c:pt>
                <c:pt idx="4380">
                  <c:v>5.8355404115105589E-7</c:v>
                </c:pt>
                <c:pt idx="4381">
                  <c:v>5.8202315017147929E-7</c:v>
                </c:pt>
                <c:pt idx="4382">
                  <c:v>5.8049619972399386E-7</c:v>
                </c:pt>
                <c:pt idx="4383">
                  <c:v>5.789731799014583E-7</c:v>
                </c:pt>
                <c:pt idx="4384">
                  <c:v>5.774540808223998E-7</c:v>
                </c:pt>
                <c:pt idx="4385">
                  <c:v>5.7593889262852038E-7</c:v>
                </c:pt>
                <c:pt idx="4386">
                  <c:v>5.7442760548485948E-7</c:v>
                </c:pt>
                <c:pt idx="4387">
                  <c:v>5.7292020958182692E-7</c:v>
                </c:pt>
                <c:pt idx="4388">
                  <c:v>5.7141669513322414E-7</c:v>
                </c:pt>
                <c:pt idx="4389">
                  <c:v>5.6991705237678636E-7</c:v>
                </c:pt>
                <c:pt idx="4390">
                  <c:v>5.6842127157334232E-7</c:v>
                </c:pt>
                <c:pt idx="4391">
                  <c:v>5.6692934300852185E-7</c:v>
                </c:pt>
                <c:pt idx="4392">
                  <c:v>5.6544125699172594E-7</c:v>
                </c:pt>
                <c:pt idx="4393">
                  <c:v>5.6395700385436487E-7</c:v>
                </c:pt>
                <c:pt idx="4394">
                  <c:v>5.6247657395384269E-7</c:v>
                </c:pt>
                <c:pt idx="4395">
                  <c:v>5.6099995766962694E-7</c:v>
                </c:pt>
                <c:pt idx="4396">
                  <c:v>5.5952714540438708E-7</c:v>
                </c:pt>
                <c:pt idx="4397">
                  <c:v>5.5805812758499742E-7</c:v>
                </c:pt>
                <c:pt idx="4398">
                  <c:v>5.5659289466218468E-7</c:v>
                </c:pt>
                <c:pt idx="4399">
                  <c:v>5.5513143710854938E-7</c:v>
                </c:pt>
                <c:pt idx="4400">
                  <c:v>5.5367374542130343E-7</c:v>
                </c:pt>
                <c:pt idx="4401">
                  <c:v>5.5221981011974934E-7</c:v>
                </c:pt>
                <c:pt idx="4402">
                  <c:v>5.5076962174777392E-7</c:v>
                </c:pt>
                <c:pt idx="4403">
                  <c:v>5.4932317087010778E-7</c:v>
                </c:pt>
                <c:pt idx="4404">
                  <c:v>5.4788044807788181E-7</c:v>
                </c:pt>
                <c:pt idx="4405">
                  <c:v>5.4644144398152575E-7</c:v>
                </c:pt>
                <c:pt idx="4406">
                  <c:v>5.450061492172462E-7</c:v>
                </c:pt>
                <c:pt idx="4407">
                  <c:v>5.4357455444260859E-7</c:v>
                </c:pt>
                <c:pt idx="4408">
                  <c:v>5.4214665033865128E-7</c:v>
                </c:pt>
                <c:pt idx="4409">
                  <c:v>5.4072242760923512E-7</c:v>
                </c:pt>
                <c:pt idx="4410">
                  <c:v>5.3930187698060972E-7</c:v>
                </c:pt>
                <c:pt idx="4411">
                  <c:v>5.3788498920111531E-7</c:v>
                </c:pt>
                <c:pt idx="4412">
                  <c:v>5.3647175504392035E-7</c:v>
                </c:pt>
                <c:pt idx="4413">
                  <c:v>5.3506216530219684E-7</c:v>
                </c:pt>
                <c:pt idx="4414">
                  <c:v>5.3365621079299631E-7</c:v>
                </c:pt>
                <c:pt idx="4415">
                  <c:v>5.3225388235581331E-7</c:v>
                </c:pt>
                <c:pt idx="4416">
                  <c:v>5.3085517085147403E-7</c:v>
                </c:pt>
                <c:pt idx="4417">
                  <c:v>5.2946006716552449E-7</c:v>
                </c:pt>
                <c:pt idx="4418">
                  <c:v>5.2806856220286372E-7</c:v>
                </c:pt>
                <c:pt idx="4419">
                  <c:v>5.2668064689300213E-7</c:v>
                </c:pt>
                <c:pt idx="4420">
                  <c:v>5.2529631218588735E-7</c:v>
                </c:pt>
                <c:pt idx="4421">
                  <c:v>5.2391554905512972E-7</c:v>
                </c:pt>
                <c:pt idx="4422">
                  <c:v>5.2253834849575256E-7</c:v>
                </c:pt>
                <c:pt idx="4423">
                  <c:v>5.2116470152451747E-7</c:v>
                </c:pt>
                <c:pt idx="4424">
                  <c:v>5.1979459918038507E-7</c:v>
                </c:pt>
                <c:pt idx="4425">
                  <c:v>5.1842803252511132E-7</c:v>
                </c:pt>
                <c:pt idx="4426">
                  <c:v>5.1706499264105206E-7</c:v>
                </c:pt>
                <c:pt idx="4427">
                  <c:v>5.1570547063268081E-7</c:v>
                </c:pt>
                <c:pt idx="4428">
                  <c:v>5.1434945762688701E-7</c:v>
                </c:pt>
                <c:pt idx="4429">
                  <c:v>5.1299694477243384E-7</c:v>
                </c:pt>
                <c:pt idx="4430">
                  <c:v>5.1164792323838619E-7</c:v>
                </c:pt>
                <c:pt idx="4431">
                  <c:v>5.1030238421692956E-7</c:v>
                </c:pt>
                <c:pt idx="4432">
                  <c:v>5.0896031892087639E-7</c:v>
                </c:pt>
                <c:pt idx="4433">
                  <c:v>5.0762171858529238E-7</c:v>
                </c:pt>
                <c:pt idx="4434">
                  <c:v>5.0628657446592437E-7</c:v>
                </c:pt>
                <c:pt idx="4435">
                  <c:v>5.0495487784115193E-7</c:v>
                </c:pt>
                <c:pt idx="4436">
                  <c:v>5.0362662000933106E-7</c:v>
                </c:pt>
                <c:pt idx="4437">
                  <c:v>5.0230179229039337E-7</c:v>
                </c:pt>
                <c:pt idx="4438">
                  <c:v>5.0098038602725556E-7</c:v>
                </c:pt>
                <c:pt idx="4439">
                  <c:v>4.996623925813471E-7</c:v>
                </c:pt>
                <c:pt idx="4440">
                  <c:v>4.9834780333778725E-7</c:v>
                </c:pt>
                <c:pt idx="4441">
                  <c:v>4.9703660970140066E-7</c:v>
                </c:pt>
                <c:pt idx="4442">
                  <c:v>4.9572880309796418E-7</c:v>
                </c:pt>
                <c:pt idx="4443">
                  <c:v>4.9442437497520977E-7</c:v>
                </c:pt>
                <c:pt idx="4444">
                  <c:v>4.9312331680090001E-7</c:v>
                </c:pt>
                <c:pt idx="4445">
                  <c:v>4.9182562006534888E-7</c:v>
                </c:pt>
                <c:pt idx="4446">
                  <c:v>4.9053127627686813E-7</c:v>
                </c:pt>
                <c:pt idx="4447">
                  <c:v>4.8924027696802853E-7</c:v>
                </c:pt>
                <c:pt idx="4448">
                  <c:v>4.879526136893715E-7</c:v>
                </c:pt>
                <c:pt idx="4449">
                  <c:v>4.8666827801382723E-7</c:v>
                </c:pt>
                <c:pt idx="4450">
                  <c:v>4.853872615340584E-7</c:v>
                </c:pt>
                <c:pt idx="4451">
                  <c:v>4.8410955586395093E-7</c:v>
                </c:pt>
                <c:pt idx="4452">
                  <c:v>4.8283515263877665E-7</c:v>
                </c:pt>
                <c:pt idx="4453">
                  <c:v>4.8156404351139856E-7</c:v>
                </c:pt>
                <c:pt idx="4454">
                  <c:v>4.8029622015896578E-7</c:v>
                </c:pt>
                <c:pt idx="4455">
                  <c:v>4.7903167427648967E-7</c:v>
                </c:pt>
                <c:pt idx="4456">
                  <c:v>4.77770397579988E-7</c:v>
                </c:pt>
                <c:pt idx="4457">
                  <c:v>4.7651238180607841E-7</c:v>
                </c:pt>
                <c:pt idx="4458">
                  <c:v>4.7525761871216807E-7</c:v>
                </c:pt>
                <c:pt idx="4459">
                  <c:v>4.7400610007428535E-7</c:v>
                </c:pt>
                <c:pt idx="4460">
                  <c:v>4.7275781769038662E-7</c:v>
                </c:pt>
                <c:pt idx="4461">
                  <c:v>4.7151276337821491E-7</c:v>
                </c:pt>
                <c:pt idx="4462">
                  <c:v>4.7027092897421576E-7</c:v>
                </c:pt>
                <c:pt idx="4463">
                  <c:v>4.6903230633681689E-7</c:v>
                </c:pt>
                <c:pt idx="4464">
                  <c:v>4.6779688734328406E-7</c:v>
                </c:pt>
                <c:pt idx="4465">
                  <c:v>4.6656466389113048E-7</c:v>
                </c:pt>
                <c:pt idx="4466">
                  <c:v>4.6533562789844211E-7</c:v>
                </c:pt>
                <c:pt idx="4467">
                  <c:v>4.6410977130130265E-7</c:v>
                </c:pt>
                <c:pt idx="4468">
                  <c:v>4.628870860581846E-7</c:v>
                </c:pt>
                <c:pt idx="4469">
                  <c:v>4.616675641455582E-7</c:v>
                </c:pt>
                <c:pt idx="4470">
                  <c:v>4.6045119755919249E-7</c:v>
                </c:pt>
                <c:pt idx="4471">
                  <c:v>4.5923797831716397E-7</c:v>
                </c:pt>
                <c:pt idx="4472">
                  <c:v>4.5802789845378507E-7</c:v>
                </c:pt>
                <c:pt idx="4473">
                  <c:v>4.5682095002575699E-7</c:v>
                </c:pt>
                <c:pt idx="4474">
                  <c:v>4.5561712510764317E-7</c:v>
                </c:pt>
                <c:pt idx="4475">
                  <c:v>4.5441641579401057E-7</c:v>
                </c:pt>
                <c:pt idx="4476">
                  <c:v>4.5321881419932127E-7</c:v>
                </c:pt>
                <c:pt idx="4477">
                  <c:v>4.5202431245668561E-7</c:v>
                </c:pt>
                <c:pt idx="4478">
                  <c:v>4.5083290271878381E-7</c:v>
                </c:pt>
                <c:pt idx="4479">
                  <c:v>4.4964457715832669E-7</c:v>
                </c:pt>
                <c:pt idx="4480">
                  <c:v>4.484593279663481E-7</c:v>
                </c:pt>
                <c:pt idx="4481">
                  <c:v>4.472771473531807E-7</c:v>
                </c:pt>
                <c:pt idx="4482">
                  <c:v>4.4609802754899805E-7</c:v>
                </c:pt>
                <c:pt idx="4483">
                  <c:v>4.449219608028388E-7</c:v>
                </c:pt>
                <c:pt idx="4484">
                  <c:v>4.4374893938203754E-7</c:v>
                </c:pt>
                <c:pt idx="4485">
                  <c:v>4.4257895557428474E-7</c:v>
                </c:pt>
                <c:pt idx="4486">
                  <c:v>4.4141200168545838E-7</c:v>
                </c:pt>
                <c:pt idx="4487">
                  <c:v>4.4024807004032864E-7</c:v>
                </c:pt>
                <c:pt idx="4488">
                  <c:v>4.390871529828561E-7</c:v>
                </c:pt>
                <c:pt idx="4489">
                  <c:v>4.3792924287581222E-7</c:v>
                </c:pt>
                <c:pt idx="4490">
                  <c:v>4.3677433210099624E-7</c:v>
                </c:pt>
                <c:pt idx="4491">
                  <c:v>4.3562241305812382E-7</c:v>
                </c:pt>
                <c:pt idx="4492">
                  <c:v>4.3447347816691416E-7</c:v>
                </c:pt>
                <c:pt idx="4493">
                  <c:v>4.3332751986427105E-7</c:v>
                </c:pt>
                <c:pt idx="4494">
                  <c:v>4.3218453060775235E-7</c:v>
                </c:pt>
                <c:pt idx="4495">
                  <c:v>4.3104450287120605E-7</c:v>
                </c:pt>
                <c:pt idx="4496">
                  <c:v>4.299074291486734E-7</c:v>
                </c:pt>
                <c:pt idx="4497">
                  <c:v>4.2877330195197657E-7</c:v>
                </c:pt>
                <c:pt idx="4498">
                  <c:v>4.2764211381155891E-7</c:v>
                </c:pt>
                <c:pt idx="4499">
                  <c:v>4.2651385727634941E-7</c:v>
                </c:pt>
                <c:pt idx="4500">
                  <c:v>4.253885249137898E-7</c:v>
                </c:pt>
                <c:pt idx="4501">
                  <c:v>4.2426610930885881E-7</c:v>
                </c:pt>
                <c:pt idx="4502">
                  <c:v>4.2314660306605077E-7</c:v>
                </c:pt>
                <c:pt idx="4503">
                  <c:v>4.2202999880728859E-7</c:v>
                </c:pt>
                <c:pt idx="4504">
                  <c:v>4.2091628917273688E-7</c:v>
                </c:pt>
                <c:pt idx="4505">
                  <c:v>4.1980546682085615E-7</c:v>
                </c:pt>
                <c:pt idx="4506">
                  <c:v>4.1869752442837572E-7</c:v>
                </c:pt>
                <c:pt idx="4507">
                  <c:v>4.1759245468964319E-7</c:v>
                </c:pt>
                <c:pt idx="4508">
                  <c:v>4.1649025031773577E-7</c:v>
                </c:pt>
                <c:pt idx="4509">
                  <c:v>4.1539090404267131E-7</c:v>
                </c:pt>
                <c:pt idx="4510">
                  <c:v>4.1429440861354963E-7</c:v>
                </c:pt>
                <c:pt idx="4511">
                  <c:v>4.1320075679692619E-7</c:v>
                </c:pt>
                <c:pt idx="4512">
                  <c:v>4.1210994137651398E-7</c:v>
                </c:pt>
                <c:pt idx="4513">
                  <c:v>4.1102195515483686E-7</c:v>
                </c:pt>
                <c:pt idx="4514">
                  <c:v>4.0993679095190148E-7</c:v>
                </c:pt>
                <c:pt idx="4515">
                  <c:v>4.0885444160544118E-7</c:v>
                </c:pt>
                <c:pt idx="4516">
                  <c:v>4.0777489997012996E-7</c:v>
                </c:pt>
                <c:pt idx="4517">
                  <c:v>4.0669815891923589E-7</c:v>
                </c:pt>
                <c:pt idx="4518">
                  <c:v>4.0562421134386216E-7</c:v>
                </c:pt>
                <c:pt idx="4519">
                  <c:v>4.045530501513208E-7</c:v>
                </c:pt>
                <c:pt idx="4520">
                  <c:v>4.0348466826797868E-7</c:v>
                </c:pt>
                <c:pt idx="4521">
                  <c:v>4.0241905863638437E-7</c:v>
                </c:pt>
                <c:pt idx="4522">
                  <c:v>4.0135621421708424E-7</c:v>
                </c:pt>
                <c:pt idx="4523">
                  <c:v>4.0029612798837843E-7</c:v>
                </c:pt>
                <c:pt idx="4524">
                  <c:v>3.992387929452096E-7</c:v>
                </c:pt>
                <c:pt idx="4525">
                  <c:v>3.9818420210046396E-7</c:v>
                </c:pt>
                <c:pt idx="4526">
                  <c:v>3.9713234848394127E-7</c:v>
                </c:pt>
                <c:pt idx="4527">
                  <c:v>3.9608322514251746E-7</c:v>
                </c:pt>
                <c:pt idx="4528">
                  <c:v>3.9503682514071387E-7</c:v>
                </c:pt>
                <c:pt idx="4529">
                  <c:v>3.9399314155972144E-7</c:v>
                </c:pt>
                <c:pt idx="4530">
                  <c:v>3.9295216749821388E-7</c:v>
                </c:pt>
                <c:pt idx="4531">
                  <c:v>3.9191389607172423E-7</c:v>
                </c:pt>
                <c:pt idx="4532">
                  <c:v>3.9087832041299723E-7</c:v>
                </c:pt>
                <c:pt idx="4533">
                  <c:v>3.8984543367144727E-7</c:v>
                </c:pt>
                <c:pt idx="4534">
                  <c:v>3.8881522901345646E-7</c:v>
                </c:pt>
                <c:pt idx="4535">
                  <c:v>3.8778769962278126E-7</c:v>
                </c:pt>
                <c:pt idx="4536">
                  <c:v>3.8676283869973935E-7</c:v>
                </c:pt>
                <c:pt idx="4537">
                  <c:v>3.8574063946118244E-7</c:v>
                </c:pt>
                <c:pt idx="4538">
                  <c:v>3.8472109514071321E-7</c:v>
                </c:pt>
                <c:pt idx="4539">
                  <c:v>3.8370419899004049E-7</c:v>
                </c:pt>
                <c:pt idx="4540">
                  <c:v>3.8268994427526591E-7</c:v>
                </c:pt>
                <c:pt idx="4541">
                  <c:v>3.8167832428119357E-7</c:v>
                </c:pt>
                <c:pt idx="4542">
                  <c:v>3.8066933230791484E-7</c:v>
                </c:pt>
                <c:pt idx="4543">
                  <c:v>3.7966296167297672E-7</c:v>
                </c:pt>
                <c:pt idx="4544">
                  <c:v>3.7865920571010796E-7</c:v>
                </c:pt>
                <c:pt idx="4545">
                  <c:v>3.7765805776916479E-7</c:v>
                </c:pt>
                <c:pt idx="4546">
                  <c:v>3.7665951121724226E-7</c:v>
                </c:pt>
                <c:pt idx="4547">
                  <c:v>3.756635594373461E-7</c:v>
                </c:pt>
                <c:pt idx="4548">
                  <c:v>3.7467019582904321E-7</c:v>
                </c:pt>
                <c:pt idx="4549">
                  <c:v>3.7367941380759434E-7</c:v>
                </c:pt>
                <c:pt idx="4550">
                  <c:v>3.7269120680625796E-7</c:v>
                </c:pt>
                <c:pt idx="4551">
                  <c:v>3.7170556827246853E-7</c:v>
                </c:pt>
                <c:pt idx="4552">
                  <c:v>3.7072249167117034E-7</c:v>
                </c:pt>
                <c:pt idx="4553">
                  <c:v>3.6974197048329966E-7</c:v>
                </c:pt>
                <c:pt idx="4554">
                  <c:v>3.687639982059474E-7</c:v>
                </c:pt>
                <c:pt idx="4555">
                  <c:v>3.6778856835187118E-7</c:v>
                </c:pt>
                <c:pt idx="4556">
                  <c:v>3.6681567445063373E-7</c:v>
                </c:pt>
                <c:pt idx="4557">
                  <c:v>3.6584531004689533E-7</c:v>
                </c:pt>
                <c:pt idx="4558">
                  <c:v>3.6487746870231112E-7</c:v>
                </c:pt>
                <c:pt idx="4559">
                  <c:v>3.6391214399374215E-7</c:v>
                </c:pt>
                <c:pt idx="4560">
                  <c:v>3.6294932951461069E-7</c:v>
                </c:pt>
                <c:pt idx="4561">
                  <c:v>3.6198901887384309E-7</c:v>
                </c:pt>
                <c:pt idx="4562">
                  <c:v>3.6103120569549031E-7</c:v>
                </c:pt>
                <c:pt idx="4563">
                  <c:v>3.6007588362111319E-7</c:v>
                </c:pt>
                <c:pt idx="4564">
                  <c:v>3.5912304630658404E-7</c:v>
                </c:pt>
                <c:pt idx="4565">
                  <c:v>3.5817268742401108E-7</c:v>
                </c:pt>
                <c:pt idx="4566">
                  <c:v>3.5722480066154873E-7</c:v>
                </c:pt>
                <c:pt idx="4567">
                  <c:v>3.5627937972215079E-7</c:v>
                </c:pt>
                <c:pt idx="4568">
                  <c:v>3.5533641832514247E-7</c:v>
                </c:pt>
                <c:pt idx="4569">
                  <c:v>3.5439591020489233E-7</c:v>
                </c:pt>
                <c:pt idx="4570">
                  <c:v>3.5345784911224878E-7</c:v>
                </c:pt>
                <c:pt idx="4571">
                  <c:v>3.525222288124259E-7</c:v>
                </c:pt>
                <c:pt idx="4572">
                  <c:v>3.5158904308616899E-7</c:v>
                </c:pt>
                <c:pt idx="4573">
                  <c:v>3.5065828573073031E-7</c:v>
                </c:pt>
                <c:pt idx="4574">
                  <c:v>3.4972995055813439E-7</c:v>
                </c:pt>
                <c:pt idx="4575">
                  <c:v>3.4880403139528641E-7</c:v>
                </c:pt>
                <c:pt idx="4576">
                  <c:v>3.4788052208481251E-7</c:v>
                </c:pt>
                <c:pt idx="4577">
                  <c:v>3.4695941648524948E-7</c:v>
                </c:pt>
                <c:pt idx="4578">
                  <c:v>3.4604070846912032E-7</c:v>
                </c:pt>
                <c:pt idx="4579">
                  <c:v>3.4512439192529239E-7</c:v>
                </c:pt>
                <c:pt idx="4580">
                  <c:v>3.4421046075689028E-7</c:v>
                </c:pt>
                <c:pt idx="4581">
                  <c:v>3.432989088830577E-7</c:v>
                </c:pt>
                <c:pt idx="4582">
                  <c:v>3.4238973023733113E-7</c:v>
                </c:pt>
                <c:pt idx="4583">
                  <c:v>3.4148291876883244E-7</c:v>
                </c:pt>
                <c:pt idx="4584">
                  <c:v>3.4057846844132026E-7</c:v>
                </c:pt>
                <c:pt idx="4585">
                  <c:v>3.3967637323346097E-7</c:v>
                </c:pt>
                <c:pt idx="4586">
                  <c:v>3.3877662713980455E-7</c:v>
                </c:pt>
                <c:pt idx="4587">
                  <c:v>3.378792241681282E-7</c:v>
                </c:pt>
                <c:pt idx="4588">
                  <c:v>3.3698415834274324E-7</c:v>
                </c:pt>
                <c:pt idx="4589">
                  <c:v>3.3609142370229954E-7</c:v>
                </c:pt>
                <c:pt idx="4590">
                  <c:v>3.352010142994603E-7</c:v>
                </c:pt>
                <c:pt idx="4591">
                  <c:v>3.343129242028807E-7</c:v>
                </c:pt>
                <c:pt idx="4592">
                  <c:v>3.3342714749577131E-7</c:v>
                </c:pt>
                <c:pt idx="4593">
                  <c:v>3.3254367827413632E-7</c:v>
                </c:pt>
                <c:pt idx="4594">
                  <c:v>3.316625106521674E-7</c:v>
                </c:pt>
                <c:pt idx="4595">
                  <c:v>3.3078363875481691E-7</c:v>
                </c:pt>
                <c:pt idx="4596">
                  <c:v>3.2990705672554998E-7</c:v>
                </c:pt>
                <c:pt idx="4597">
                  <c:v>3.2903275871840271E-7</c:v>
                </c:pt>
                <c:pt idx="4598">
                  <c:v>3.281607389053954E-7</c:v>
                </c:pt>
                <c:pt idx="4599">
                  <c:v>3.2729099147044746E-7</c:v>
                </c:pt>
                <c:pt idx="4600">
                  <c:v>3.2642351061459515E-7</c:v>
                </c:pt>
                <c:pt idx="4601">
                  <c:v>3.2555829054997426E-7</c:v>
                </c:pt>
                <c:pt idx="4602">
                  <c:v>3.246953255063524E-7</c:v>
                </c:pt>
                <c:pt idx="4603">
                  <c:v>3.238346097253421E-7</c:v>
                </c:pt>
                <c:pt idx="4604">
                  <c:v>3.2297613746521195E-7</c:v>
                </c:pt>
                <c:pt idx="4605">
                  <c:v>3.2211990299556043E-7</c:v>
                </c:pt>
                <c:pt idx="4606">
                  <c:v>3.2126590060394314E-7</c:v>
                </c:pt>
                <c:pt idx="4607">
                  <c:v>3.2041412458805297E-7</c:v>
                </c:pt>
                <c:pt idx="4608">
                  <c:v>3.1956456926381094E-7</c:v>
                </c:pt>
                <c:pt idx="4609">
                  <c:v>3.187172289576413E-7</c:v>
                </c:pt>
                <c:pt idx="4610">
                  <c:v>3.178720980126108E-7</c:v>
                </c:pt>
                <c:pt idx="4611">
                  <c:v>3.1702917078565041E-7</c:v>
                </c:pt>
                <c:pt idx="4612">
                  <c:v>3.1618844164559023E-7</c:v>
                </c:pt>
                <c:pt idx="4613">
                  <c:v>3.1534990497825524E-7</c:v>
                </c:pt>
                <c:pt idx="4614">
                  <c:v>3.1451355518081385E-7</c:v>
                </c:pt>
                <c:pt idx="4615">
                  <c:v>3.1367938666669755E-7</c:v>
                </c:pt>
                <c:pt idx="4616">
                  <c:v>3.1284739386123691E-7</c:v>
                </c:pt>
                <c:pt idx="4617">
                  <c:v>3.1201757120496846E-7</c:v>
                </c:pt>
                <c:pt idx="4618">
                  <c:v>3.1118991315164243E-7</c:v>
                </c:pt>
                <c:pt idx="4619">
                  <c:v>3.1036441416913078E-7</c:v>
                </c:pt>
                <c:pt idx="4620">
                  <c:v>3.0954106873881736E-7</c:v>
                </c:pt>
                <c:pt idx="4621">
                  <c:v>3.0871987135674983E-7</c:v>
                </c:pt>
                <c:pt idx="4622">
                  <c:v>3.0790081653068525E-7</c:v>
                </c:pt>
                <c:pt idx="4623">
                  <c:v>3.0708389878444041E-7</c:v>
                </c:pt>
                <c:pt idx="4624">
                  <c:v>3.0626911265350086E-7</c:v>
                </c:pt>
                <c:pt idx="4625">
                  <c:v>3.0545645268821922E-7</c:v>
                </c:pt>
                <c:pt idx="4626">
                  <c:v>3.0464591345235161E-7</c:v>
                </c:pt>
                <c:pt idx="4627">
                  <c:v>3.0383748952263743E-7</c:v>
                </c:pt>
                <c:pt idx="4628">
                  <c:v>3.0303117548987008E-7</c:v>
                </c:pt>
                <c:pt idx="4629">
                  <c:v>3.0222696595748745E-7</c:v>
                </c:pt>
                <c:pt idx="4630">
                  <c:v>3.0142485554439087E-7</c:v>
                </c:pt>
                <c:pt idx="4631">
                  <c:v>3.0062483888037791E-7</c:v>
                </c:pt>
                <c:pt idx="4632">
                  <c:v>2.9982691061007259E-7</c:v>
                </c:pt>
                <c:pt idx="4633">
                  <c:v>2.9903106539110936E-7</c:v>
                </c:pt>
                <c:pt idx="4634">
                  <c:v>2.9823729789525797E-7</c:v>
                </c:pt>
                <c:pt idx="4635">
                  <c:v>2.9744560280607884E-7</c:v>
                </c:pt>
                <c:pt idx="4636">
                  <c:v>2.9665597482090179E-7</c:v>
                </c:pt>
                <c:pt idx="4637">
                  <c:v>2.9586840865139519E-7</c:v>
                </c:pt>
                <c:pt idx="4638">
                  <c:v>2.9508289902103167E-7</c:v>
                </c:pt>
                <c:pt idx="4639">
                  <c:v>2.9429944066693126E-7</c:v>
                </c:pt>
                <c:pt idx="4640">
                  <c:v>2.9351802833967164E-7</c:v>
                </c:pt>
                <c:pt idx="4641">
                  <c:v>2.9273865680262408E-7</c:v>
                </c:pt>
                <c:pt idx="4642">
                  <c:v>2.9196132083180435E-7</c:v>
                </c:pt>
                <c:pt idx="4643">
                  <c:v>2.9118601521698406E-7</c:v>
                </c:pt>
                <c:pt idx="4644">
                  <c:v>2.9041273476133824E-7</c:v>
                </c:pt>
                <c:pt idx="4645">
                  <c:v>2.8964147427920921E-7</c:v>
                </c:pt>
                <c:pt idx="4646">
                  <c:v>2.8887222859929143E-7</c:v>
                </c:pt>
                <c:pt idx="4647">
                  <c:v>2.8810499256395384E-7</c:v>
                </c:pt>
                <c:pt idx="4648">
                  <c:v>2.8733976102582467E-7</c:v>
                </c:pt>
                <c:pt idx="4649">
                  <c:v>2.8657652885346989E-7</c:v>
                </c:pt>
                <c:pt idx="4650">
                  <c:v>2.8581529092548436E-7</c:v>
                </c:pt>
                <c:pt idx="4651">
                  <c:v>2.8505604213488283E-7</c:v>
                </c:pt>
                <c:pt idx="4652">
                  <c:v>2.8429877738812414E-7</c:v>
                </c:pt>
                <c:pt idx="4653">
                  <c:v>2.8354349160210259E-7</c:v>
                </c:pt>
                <c:pt idx="4654">
                  <c:v>2.8279017970765804E-7</c:v>
                </c:pt>
                <c:pt idx="4655">
                  <c:v>2.8203883664934548E-7</c:v>
                </c:pt>
                <c:pt idx="4656">
                  <c:v>2.8128945738237221E-7</c:v>
                </c:pt>
                <c:pt idx="4657">
                  <c:v>2.8054203687590462E-7</c:v>
                </c:pt>
                <c:pt idx="4658">
                  <c:v>2.7979657011068296E-7</c:v>
                </c:pt>
                <c:pt idx="4659">
                  <c:v>2.7905305208165054E-7</c:v>
                </c:pt>
                <c:pt idx="4660">
                  <c:v>2.7831147779403703E-7</c:v>
                </c:pt>
                <c:pt idx="4661">
                  <c:v>2.7757184226720737E-7</c:v>
                </c:pt>
                <c:pt idx="4662">
                  <c:v>2.7683414053253407E-7</c:v>
                </c:pt>
                <c:pt idx="4663">
                  <c:v>2.7609836763316676E-7</c:v>
                </c:pt>
                <c:pt idx="4664">
                  <c:v>2.7536451862625484E-7</c:v>
                </c:pt>
                <c:pt idx="4665">
                  <c:v>2.7463258857949159E-7</c:v>
                </c:pt>
                <c:pt idx="4666">
                  <c:v>2.7390257257356714E-7</c:v>
                </c:pt>
                <c:pt idx="4667">
                  <c:v>2.7317446570180258E-7</c:v>
                </c:pt>
                <c:pt idx="4668">
                  <c:v>2.7244826306993314E-7</c:v>
                </c:pt>
                <c:pt idx="4669">
                  <c:v>2.7172395979476642E-7</c:v>
                </c:pt>
                <c:pt idx="4670">
                  <c:v>2.7100155100706917E-7</c:v>
                </c:pt>
                <c:pt idx="4671">
                  <c:v>2.702810318480029E-7</c:v>
                </c:pt>
                <c:pt idx="4672">
                  <c:v>2.6956239747210546E-7</c:v>
                </c:pt>
                <c:pt idx="4673">
                  <c:v>2.6884564304580029E-7</c:v>
                </c:pt>
                <c:pt idx="4674">
                  <c:v>2.6813076374680007E-7</c:v>
                </c:pt>
                <c:pt idx="4675">
                  <c:v>2.6741775476646487E-7</c:v>
                </c:pt>
                <c:pt idx="4676">
                  <c:v>2.6670661130642759E-7</c:v>
                </c:pt>
                <c:pt idx="4677">
                  <c:v>2.6599732858213114E-7</c:v>
                </c:pt>
                <c:pt idx="4678">
                  <c:v>2.6528990181864075E-7</c:v>
                </c:pt>
                <c:pt idx="4679">
                  <c:v>2.6458432625559058E-7</c:v>
                </c:pt>
                <c:pt idx="4680">
                  <c:v>2.6388059714286052E-7</c:v>
                </c:pt>
                <c:pt idx="4681">
                  <c:v>2.6317870974259551E-7</c:v>
                </c:pt>
                <c:pt idx="4682">
                  <c:v>2.6247865932882604E-7</c:v>
                </c:pt>
                <c:pt idx="4683">
                  <c:v>2.6178044118761723E-7</c:v>
                </c:pt>
                <c:pt idx="4684">
                  <c:v>2.6108405061632349E-7</c:v>
                </c:pt>
                <c:pt idx="4685">
                  <c:v>2.6038948292532319E-7</c:v>
                </c:pt>
                <c:pt idx="4686">
                  <c:v>2.5969673343438659E-7</c:v>
                </c:pt>
                <c:pt idx="4687">
                  <c:v>2.5900579747778517E-7</c:v>
                </c:pt>
                <c:pt idx="4688">
                  <c:v>2.5831667039968376E-7</c:v>
                </c:pt>
                <c:pt idx="4689">
                  <c:v>2.5762934755629537E-7</c:v>
                </c:pt>
                <c:pt idx="4690">
                  <c:v>2.5694382431513583E-7</c:v>
                </c:pt>
                <c:pt idx="4691">
                  <c:v>2.5626009605663651E-7</c:v>
                </c:pt>
                <c:pt idx="4692">
                  <c:v>2.5557815817150162E-7</c:v>
                </c:pt>
                <c:pt idx="4693">
                  <c:v>2.5489800606200922E-7</c:v>
                </c:pt>
                <c:pt idx="4694">
                  <c:v>2.5421963514310898E-7</c:v>
                </c:pt>
                <c:pt idx="4695">
                  <c:v>2.5354304083956259E-7</c:v>
                </c:pt>
                <c:pt idx="4696">
                  <c:v>2.5286821858895245E-7</c:v>
                </c:pt>
                <c:pt idx="4697">
                  <c:v>2.521951638404348E-7</c:v>
                </c:pt>
                <c:pt idx="4698">
                  <c:v>2.5152387205269332E-7</c:v>
                </c:pt>
                <c:pt idx="4699">
                  <c:v>2.5085433869846566E-7</c:v>
                </c:pt>
                <c:pt idx="4700">
                  <c:v>2.5018655925921728E-7</c:v>
                </c:pt>
                <c:pt idx="4701">
                  <c:v>2.4952052923012883E-7</c:v>
                </c:pt>
                <c:pt idx="4702">
                  <c:v>2.4885624411547468E-7</c:v>
                </c:pt>
                <c:pt idx="4703">
                  <c:v>2.4819369943244476E-7</c:v>
                </c:pt>
                <c:pt idx="4704">
                  <c:v>2.4753289070911168E-7</c:v>
                </c:pt>
                <c:pt idx="4705">
                  <c:v>2.4687381348414614E-7</c:v>
                </c:pt>
                <c:pt idx="4706">
                  <c:v>2.4621646330768427E-7</c:v>
                </c:pt>
                <c:pt idx="4707">
                  <c:v>2.4556083574138183E-7</c:v>
                </c:pt>
                <c:pt idx="4708">
                  <c:v>2.449069263580348E-7</c:v>
                </c:pt>
                <c:pt idx="4709">
                  <c:v>2.4425473074092877E-7</c:v>
                </c:pt>
                <c:pt idx="4710">
                  <c:v>2.4360424448462506E-7</c:v>
                </c:pt>
                <c:pt idx="4711">
                  <c:v>2.4295546319552989E-7</c:v>
                </c:pt>
                <c:pt idx="4712">
                  <c:v>2.4230838249003769E-7</c:v>
                </c:pt>
                <c:pt idx="4713">
                  <c:v>2.4166299799621162E-7</c:v>
                </c:pt>
                <c:pt idx="4714">
                  <c:v>2.4101930535236056E-7</c:v>
                </c:pt>
                <c:pt idx="4715">
                  <c:v>2.4037730020857052E-7</c:v>
                </c:pt>
                <c:pt idx="4716">
                  <c:v>2.3973697822594572E-7</c:v>
                </c:pt>
                <c:pt idx="4717">
                  <c:v>2.3909833507500939E-7</c:v>
                </c:pt>
                <c:pt idx="4718">
                  <c:v>2.3846136643906478E-7</c:v>
                </c:pt>
                <c:pt idx="4719">
                  <c:v>2.3782606801092904E-7</c:v>
                </c:pt>
                <c:pt idx="4720">
                  <c:v>2.3719243549493894E-7</c:v>
                </c:pt>
                <c:pt idx="4721">
                  <c:v>2.3656046460583961E-7</c:v>
                </c:pt>
                <c:pt idx="4722">
                  <c:v>2.3593015106912333E-7</c:v>
                </c:pt>
                <c:pt idx="4723">
                  <c:v>2.3530149062111084E-7</c:v>
                </c:pt>
                <c:pt idx="4724">
                  <c:v>2.3467447900934438E-7</c:v>
                </c:pt>
                <c:pt idx="4725">
                  <c:v>2.3404911199093428E-7</c:v>
                </c:pt>
                <c:pt idx="4726">
                  <c:v>2.3342538533498484E-7</c:v>
                </c:pt>
                <c:pt idx="4727">
                  <c:v>2.3280329481928754E-7</c:v>
                </c:pt>
                <c:pt idx="4728">
                  <c:v>2.3218283623530837E-7</c:v>
                </c:pt>
                <c:pt idx="4729">
                  <c:v>2.3156400538177746E-7</c:v>
                </c:pt>
                <c:pt idx="4730">
                  <c:v>2.3094679807009655E-7</c:v>
                </c:pt>
                <c:pt idx="4731">
                  <c:v>2.3033121012115416E-7</c:v>
                </c:pt>
                <c:pt idx="4732">
                  <c:v>2.2971723736753464E-7</c:v>
                </c:pt>
                <c:pt idx="4733">
                  <c:v>2.2910487565056372E-7</c:v>
                </c:pt>
                <c:pt idx="4734">
                  <c:v>2.2849412082395412E-7</c:v>
                </c:pt>
                <c:pt idx="4735">
                  <c:v>2.2788496874976696E-7</c:v>
                </c:pt>
                <c:pt idx="4736">
                  <c:v>2.2727741530249098E-7</c:v>
                </c:pt>
                <c:pt idx="4737">
                  <c:v>2.2667145636538343E-7</c:v>
                </c:pt>
                <c:pt idx="4738">
                  <c:v>2.2606708783337029E-7</c:v>
                </c:pt>
                <c:pt idx="4739">
                  <c:v>2.2546430561043061E-7</c:v>
                </c:pt>
                <c:pt idx="4740">
                  <c:v>2.2486310561214441E-7</c:v>
                </c:pt>
                <c:pt idx="4741">
                  <c:v>2.2426348376287377E-7</c:v>
                </c:pt>
                <c:pt idx="4742">
                  <c:v>2.2366543599864946E-7</c:v>
                </c:pt>
                <c:pt idx="4743">
                  <c:v>2.2306895826497549E-7</c:v>
                </c:pt>
                <c:pt idx="4744">
                  <c:v>2.2247404651752026E-7</c:v>
                </c:pt>
                <c:pt idx="4745">
                  <c:v>2.218806967223334E-7</c:v>
                </c:pt>
                <c:pt idx="4746">
                  <c:v>2.2128890485598131E-7</c:v>
                </c:pt>
                <c:pt idx="4747">
                  <c:v>2.2069866690409702E-7</c:v>
                </c:pt>
                <c:pt idx="4748">
                  <c:v>2.2010997886391453E-7</c:v>
                </c:pt>
                <c:pt idx="4749">
                  <c:v>2.1952283674082646E-7</c:v>
                </c:pt>
                <c:pt idx="4750">
                  <c:v>2.1893723655243627E-7</c:v>
                </c:pt>
                <c:pt idx="4751">
                  <c:v>2.1835317432441115E-7</c:v>
                </c:pt>
                <c:pt idx="4752">
                  <c:v>2.1777064609419545E-7</c:v>
                </c:pt>
                <c:pt idx="4753">
                  <c:v>2.1718964790722951E-7</c:v>
                </c:pt>
                <c:pt idx="4754">
                  <c:v>2.1661017582089344E-7</c:v>
                </c:pt>
                <c:pt idx="4755">
                  <c:v>2.1603222590101058E-7</c:v>
                </c:pt>
                <c:pt idx="4756">
                  <c:v>2.1545579422430051E-7</c:v>
                </c:pt>
                <c:pt idx="4757">
                  <c:v>2.1488087687661719E-7</c:v>
                </c:pt>
                <c:pt idx="4758">
                  <c:v>2.1430746995438558E-7</c:v>
                </c:pt>
                <c:pt idx="4759">
                  <c:v>2.1373556956320568E-7</c:v>
                </c:pt>
                <c:pt idx="4760">
                  <c:v>2.1316517181855729E-7</c:v>
                </c:pt>
                <c:pt idx="4761">
                  <c:v>2.1259627284616592E-7</c:v>
                </c:pt>
                <c:pt idx="4762">
                  <c:v>2.1202886878160976E-7</c:v>
                </c:pt>
                <c:pt idx="4763">
                  <c:v>2.1146295576907287E-7</c:v>
                </c:pt>
                <c:pt idx="4764">
                  <c:v>2.1089852996351356E-7</c:v>
                </c:pt>
                <c:pt idx="4765">
                  <c:v>2.1033558753014939E-7</c:v>
                </c:pt>
                <c:pt idx="4766">
                  <c:v>2.097741246413808E-7</c:v>
                </c:pt>
                <c:pt idx="4767">
                  <c:v>2.0921413748202229E-7</c:v>
                </c:pt>
                <c:pt idx="4768">
                  <c:v>2.086556222451961E-7</c:v>
                </c:pt>
                <c:pt idx="4769">
                  <c:v>2.0809857513360609E-7</c:v>
                </c:pt>
                <c:pt idx="4770">
                  <c:v>2.0754299236003921E-7</c:v>
                </c:pt>
                <c:pt idx="4771">
                  <c:v>2.069888701456172E-7</c:v>
                </c:pt>
                <c:pt idx="4772">
                  <c:v>2.0643620472253423E-7</c:v>
                </c:pt>
                <c:pt idx="4773">
                  <c:v>2.0588499233205109E-7</c:v>
                </c:pt>
                <c:pt idx="4774">
                  <c:v>2.0533522922438683E-7</c:v>
                </c:pt>
                <c:pt idx="4775">
                  <c:v>2.0478691165886774E-7</c:v>
                </c:pt>
                <c:pt idx="4776">
                  <c:v>2.0424003590572995E-7</c:v>
                </c:pt>
                <c:pt idx="4777">
                  <c:v>2.0369459824353081E-7</c:v>
                </c:pt>
                <c:pt idx="4778">
                  <c:v>2.0315059496028734E-7</c:v>
                </c:pt>
                <c:pt idx="4779">
                  <c:v>2.026080223533407E-7</c:v>
                </c:pt>
                <c:pt idx="4780">
                  <c:v>2.0206687673010159E-7</c:v>
                </c:pt>
                <c:pt idx="4781">
                  <c:v>2.015271544063697E-7</c:v>
                </c:pt>
                <c:pt idx="4782">
                  <c:v>2.0098885170772966E-7</c:v>
                </c:pt>
                <c:pt idx="4783">
                  <c:v>2.0045196496917155E-7</c:v>
                </c:pt>
                <c:pt idx="4784">
                  <c:v>1.9991649053396606E-7</c:v>
                </c:pt>
                <c:pt idx="4785">
                  <c:v>1.9938242475610389E-7</c:v>
                </c:pt>
                <c:pt idx="4786">
                  <c:v>1.9884976399734138E-7</c:v>
                </c:pt>
                <c:pt idx="4787">
                  <c:v>1.9831850463022265E-7</c:v>
                </c:pt>
                <c:pt idx="4788">
                  <c:v>1.9778864303467798E-7</c:v>
                </c:pt>
                <c:pt idx="4789">
                  <c:v>1.9726017560089688E-7</c:v>
                </c:pt>
                <c:pt idx="4790">
                  <c:v>1.9673309872737658E-7</c:v>
                </c:pt>
                <c:pt idx="4791">
                  <c:v>1.9620740882338855E-7</c:v>
                </c:pt>
                <c:pt idx="4792">
                  <c:v>1.9568310230514319E-7</c:v>
                </c:pt>
                <c:pt idx="4793">
                  <c:v>1.9516017559886617E-7</c:v>
                </c:pt>
                <c:pt idx="4794">
                  <c:v>1.9463862514008023E-7</c:v>
                </c:pt>
                <c:pt idx="4795">
                  <c:v>1.9411844737327987E-7</c:v>
                </c:pt>
                <c:pt idx="4796">
                  <c:v>1.9359963875098269E-7</c:v>
                </c:pt>
                <c:pt idx="4797">
                  <c:v>1.9308219573581646E-7</c:v>
                </c:pt>
                <c:pt idx="4798">
                  <c:v>1.9256611479898772E-7</c:v>
                </c:pt>
                <c:pt idx="4799">
                  <c:v>1.9205139242021399E-7</c:v>
                </c:pt>
                <c:pt idx="4800">
                  <c:v>1.9153802508829298E-7</c:v>
                </c:pt>
                <c:pt idx="4801">
                  <c:v>1.9102600930159049E-7</c:v>
                </c:pt>
                <c:pt idx="4802">
                  <c:v>1.905153415662108E-7</c:v>
                </c:pt>
                <c:pt idx="4803">
                  <c:v>1.9000601839798891E-7</c:v>
                </c:pt>
                <c:pt idx="4804">
                  <c:v>1.8949803632052544E-7</c:v>
                </c:pt>
                <c:pt idx="4805">
                  <c:v>1.8899139186753116E-7</c:v>
                </c:pt>
                <c:pt idx="4806">
                  <c:v>1.8848608158076707E-7</c:v>
                </c:pt>
                <c:pt idx="4807">
                  <c:v>1.8798210201009856E-7</c:v>
                </c:pt>
                <c:pt idx="4808">
                  <c:v>1.874794497159349E-7</c:v>
                </c:pt>
                <c:pt idx="4809">
                  <c:v>1.8697812126489241E-7</c:v>
                </c:pt>
                <c:pt idx="4810">
                  <c:v>1.8647811323478181E-7</c:v>
                </c:pt>
                <c:pt idx="4811">
                  <c:v>1.8597942220997322E-7</c:v>
                </c:pt>
                <c:pt idx="4812">
                  <c:v>1.8548204478506893E-7</c:v>
                </c:pt>
                <c:pt idx="4813">
                  <c:v>1.8498597756249106E-7</c:v>
                </c:pt>
                <c:pt idx="4814">
                  <c:v>1.8449121715273899E-7</c:v>
                </c:pt>
                <c:pt idx="4815">
                  <c:v>1.8399776017613773E-7</c:v>
                </c:pt>
                <c:pt idx="4816">
                  <c:v>1.8350560326108956E-7</c:v>
                </c:pt>
                <c:pt idx="4817">
                  <c:v>1.8301474304351843E-7</c:v>
                </c:pt>
                <c:pt idx="4818">
                  <c:v>1.8252517616958045E-7</c:v>
                </c:pt>
                <c:pt idx="4819">
                  <c:v>1.8203689929262811E-7</c:v>
                </c:pt>
                <c:pt idx="4820">
                  <c:v>1.8154990907459265E-7</c:v>
                </c:pt>
                <c:pt idx="4821">
                  <c:v>1.8106420218675658E-7</c:v>
                </c:pt>
                <c:pt idx="4822">
                  <c:v>1.8057977530782916E-7</c:v>
                </c:pt>
                <c:pt idx="4823">
                  <c:v>1.800966251252746E-7</c:v>
                </c:pt>
                <c:pt idx="4824">
                  <c:v>1.7961474833547467E-7</c:v>
                </c:pt>
                <c:pt idx="4825">
                  <c:v>1.7913414164169583E-7</c:v>
                </c:pt>
                <c:pt idx="4826">
                  <c:v>1.786548017577755E-7</c:v>
                </c:pt>
                <c:pt idx="4827">
                  <c:v>1.7817672540336514E-7</c:v>
                </c:pt>
                <c:pt idx="4828">
                  <c:v>1.7769990930848389E-7</c:v>
                </c:pt>
                <c:pt idx="4829">
                  <c:v>1.7722435021026597E-7</c:v>
                </c:pt>
                <c:pt idx="4830">
                  <c:v>1.7675004485458699E-7</c:v>
                </c:pt>
                <c:pt idx="4831">
                  <c:v>1.7627698999550826E-7</c:v>
                </c:pt>
                <c:pt idx="4832">
                  <c:v>1.7580518239472119E-7</c:v>
                </c:pt>
                <c:pt idx="4833">
                  <c:v>1.7533461882337684E-7</c:v>
                </c:pt>
                <c:pt idx="4834">
                  <c:v>1.7486529605928057E-7</c:v>
                </c:pt>
                <c:pt idx="4835">
                  <c:v>1.7439721088972448E-7</c:v>
                </c:pt>
                <c:pt idx="4836">
                  <c:v>1.7393036010948171E-7</c:v>
                </c:pt>
                <c:pt idx="4837">
                  <c:v>1.7346474052095545E-7</c:v>
                </c:pt>
                <c:pt idx="4838">
                  <c:v>1.7300034893629314E-7</c:v>
                </c:pt>
                <c:pt idx="4839">
                  <c:v>1.725371821735647E-7</c:v>
                </c:pt>
                <c:pt idx="4840">
                  <c:v>1.7207523706067919E-7</c:v>
                </c:pt>
                <c:pt idx="4841">
                  <c:v>1.7161451043266071E-7</c:v>
                </c:pt>
                <c:pt idx="4842">
                  <c:v>1.7115499913273268E-7</c:v>
                </c:pt>
                <c:pt idx="4843">
                  <c:v>1.7069670001233132E-7</c:v>
                </c:pt>
                <c:pt idx="4844">
                  <c:v>1.7023960993026545E-7</c:v>
                </c:pt>
                <c:pt idx="4845">
                  <c:v>1.6978372575461381E-7</c:v>
                </c:pt>
                <c:pt idx="4846">
                  <c:v>1.6932904435952665E-7</c:v>
                </c:pt>
                <c:pt idx="4847">
                  <c:v>1.688755626287901E-7</c:v>
                </c:pt>
                <c:pt idx="4848">
                  <c:v>1.6842327745291233E-7</c:v>
                </c:pt>
                <c:pt idx="4849">
                  <c:v>1.6797218573121064E-7</c:v>
                </c:pt>
                <c:pt idx="4850">
                  <c:v>1.6752228436975151E-7</c:v>
                </c:pt>
                <c:pt idx="4851">
                  <c:v>1.6707357028366806E-7</c:v>
                </c:pt>
                <c:pt idx="4852">
                  <c:v>1.6662604039499162E-7</c:v>
                </c:pt>
                <c:pt idx="4853">
                  <c:v>1.6617969163433229E-7</c:v>
                </c:pt>
                <c:pt idx="4854">
                  <c:v>1.6573452093892059E-7</c:v>
                </c:pt>
                <c:pt idx="4855">
                  <c:v>1.6529052525528405E-7</c:v>
                </c:pt>
                <c:pt idx="4856">
                  <c:v>1.6484770153631312E-7</c:v>
                </c:pt>
                <c:pt idx="4857">
                  <c:v>1.6440604674353799E-7</c:v>
                </c:pt>
                <c:pt idx="4858">
                  <c:v>1.6396555784560393E-7</c:v>
                </c:pt>
                <c:pt idx="4859">
                  <c:v>1.6352623181913186E-7</c:v>
                </c:pt>
                <c:pt idx="4860">
                  <c:v>1.6308806564898943E-7</c:v>
                </c:pt>
                <c:pt idx="4861">
                  <c:v>1.6265105632612257E-7</c:v>
                </c:pt>
                <c:pt idx="4862">
                  <c:v>1.6221520085080816E-7</c:v>
                </c:pt>
                <c:pt idx="4863">
                  <c:v>1.6178049622971984E-7</c:v>
                </c:pt>
                <c:pt idx="4864">
                  <c:v>1.6134693947829977E-7</c:v>
                </c:pt>
                <c:pt idx="4865">
                  <c:v>1.609145276180074E-7</c:v>
                </c:pt>
                <c:pt idx="4866">
                  <c:v>1.6048325767938917E-7</c:v>
                </c:pt>
                <c:pt idx="4867">
                  <c:v>1.6005312669962546E-7</c:v>
                </c:pt>
                <c:pt idx="4868">
                  <c:v>1.5962413172373682E-7</c:v>
                </c:pt>
                <c:pt idx="4869">
                  <c:v>1.5919626980408246E-7</c:v>
                </c:pt>
                <c:pt idx="4870">
                  <c:v>1.5876953800045518E-7</c:v>
                </c:pt>
                <c:pt idx="4871">
                  <c:v>1.5834393338081993E-7</c:v>
                </c:pt>
                <c:pt idx="4872">
                  <c:v>1.5791945301928774E-7</c:v>
                </c:pt>
                <c:pt idx="4873">
                  <c:v>1.5749609399859582E-7</c:v>
                </c:pt>
                <c:pt idx="4874">
                  <c:v>1.570738534081628E-7</c:v>
                </c:pt>
                <c:pt idx="4875">
                  <c:v>1.5665272834553202E-7</c:v>
                </c:pt>
                <c:pt idx="4876">
                  <c:v>1.5623271591446065E-7</c:v>
                </c:pt>
                <c:pt idx="4877">
                  <c:v>1.5581381322724399E-7</c:v>
                </c:pt>
                <c:pt idx="4878">
                  <c:v>1.5539601740269607E-7</c:v>
                </c:pt>
                <c:pt idx="4879">
                  <c:v>1.5497932556775566E-7</c:v>
                </c:pt>
                <c:pt idx="4880">
                  <c:v>1.5456373485551442E-7</c:v>
                </c:pt>
                <c:pt idx="4881">
                  <c:v>1.5414924240743263E-7</c:v>
                </c:pt>
                <c:pt idx="4882">
                  <c:v>1.53735845371774E-7</c:v>
                </c:pt>
                <c:pt idx="4883">
                  <c:v>1.5332354090394438E-7</c:v>
                </c:pt>
                <c:pt idx="4884">
                  <c:v>1.529123261667832E-7</c:v>
                </c:pt>
                <c:pt idx="4885">
                  <c:v>1.5250219833019753E-7</c:v>
                </c:pt>
                <c:pt idx="4886">
                  <c:v>1.5209315457147379E-7</c:v>
                </c:pt>
                <c:pt idx="4887">
                  <c:v>1.516851920749796E-7</c:v>
                </c:pt>
                <c:pt idx="4888">
                  <c:v>1.5127830803204179E-7</c:v>
                </c:pt>
                <c:pt idx="4889">
                  <c:v>1.5087249964161728E-7</c:v>
                </c:pt>
                <c:pt idx="4890">
                  <c:v>1.5046776410874806E-7</c:v>
                </c:pt>
                <c:pt idx="4891">
                  <c:v>1.5006409864745467E-7</c:v>
                </c:pt>
                <c:pt idx="4892">
                  <c:v>1.4966150047646717E-7</c:v>
                </c:pt>
                <c:pt idx="4893">
                  <c:v>1.4925996682367033E-7</c:v>
                </c:pt>
                <c:pt idx="4894">
                  <c:v>1.4885949492283074E-7</c:v>
                </c:pt>
                <c:pt idx="4895">
                  <c:v>1.4846008201516208E-7</c:v>
                </c:pt>
                <c:pt idx="4896">
                  <c:v>1.4806172534828161E-7</c:v>
                </c:pt>
                <c:pt idx="4897">
                  <c:v>1.4766442217818205E-7</c:v>
                </c:pt>
                <c:pt idx="4898">
                  <c:v>1.4726816976627036E-7</c:v>
                </c:pt>
                <c:pt idx="4899">
                  <c:v>1.468729653820918E-7</c:v>
                </c:pt>
                <c:pt idx="4900">
                  <c:v>1.4647880630102596E-7</c:v>
                </c:pt>
                <c:pt idx="4901">
                  <c:v>1.460856898067805E-7</c:v>
                </c:pt>
                <c:pt idx="4902">
                  <c:v>1.456936131884434E-7</c:v>
                </c:pt>
                <c:pt idx="4903">
                  <c:v>1.4530257374357976E-7</c:v>
                </c:pt>
                <c:pt idx="4904">
                  <c:v>1.4491256877512826E-7</c:v>
                </c:pt>
                <c:pt idx="4905">
                  <c:v>1.44523595594071E-7</c:v>
                </c:pt>
                <c:pt idx="4906">
                  <c:v>1.4413565151723121E-7</c:v>
                </c:pt>
                <c:pt idx="4907">
                  <c:v>1.4374873386947557E-7</c:v>
                </c:pt>
                <c:pt idx="4908">
                  <c:v>1.4336283998090879E-7</c:v>
                </c:pt>
                <c:pt idx="4909">
                  <c:v>1.429779671902821E-7</c:v>
                </c:pt>
                <c:pt idx="4910">
                  <c:v>1.4259411284116465E-7</c:v>
                </c:pt>
                <c:pt idx="4911">
                  <c:v>1.4221127428567045E-7</c:v>
                </c:pt>
                <c:pt idx="4912">
                  <c:v>1.4182944888132778E-7</c:v>
                </c:pt>
                <c:pt idx="4913">
                  <c:v>1.4144863399309844E-7</c:v>
                </c:pt>
                <c:pt idx="4914">
                  <c:v>1.4106882699244945E-7</c:v>
                </c:pt>
                <c:pt idx="4915">
                  <c:v>1.4069002525772577E-7</c:v>
                </c:pt>
                <c:pt idx="4916">
                  <c:v>1.4031222617359458E-7</c:v>
                </c:pt>
                <c:pt idx="4917">
                  <c:v>1.3993542713137735E-7</c:v>
                </c:pt>
                <c:pt idx="4918">
                  <c:v>1.3955962552979526E-7</c:v>
                </c:pt>
                <c:pt idx="4919">
                  <c:v>1.3918481877303113E-7</c:v>
                </c:pt>
                <c:pt idx="4920">
                  <c:v>1.3881100427274879E-7</c:v>
                </c:pt>
                <c:pt idx="4921">
                  <c:v>1.3843817944733411E-7</c:v>
                </c:pt>
                <c:pt idx="4922">
                  <c:v>1.3806634172058044E-7</c:v>
                </c:pt>
                <c:pt idx="4923">
                  <c:v>1.3769548852422288E-7</c:v>
                </c:pt>
                <c:pt idx="4924">
                  <c:v>1.3732561729549211E-7</c:v>
                </c:pt>
                <c:pt idx="4925">
                  <c:v>1.3695672547920143E-7</c:v>
                </c:pt>
                <c:pt idx="4926">
                  <c:v>1.3658881052559194E-7</c:v>
                </c:pt>
                <c:pt idx="4927">
                  <c:v>1.3622186989165389E-7</c:v>
                </c:pt>
                <c:pt idx="4928">
                  <c:v>1.3585590104202115E-7</c:v>
                </c:pt>
                <c:pt idx="4929">
                  <c:v>1.3549090144568475E-7</c:v>
                </c:pt>
                <c:pt idx="4930">
                  <c:v>1.3512686858024154E-7</c:v>
                </c:pt>
                <c:pt idx="4931">
                  <c:v>1.3476379992821474E-7</c:v>
                </c:pt>
                <c:pt idx="4932">
                  <c:v>1.344016929792562E-7</c:v>
                </c:pt>
                <c:pt idx="4933">
                  <c:v>1.3404054522887245E-7</c:v>
                </c:pt>
                <c:pt idx="4934">
                  <c:v>1.3368035417989516E-7</c:v>
                </c:pt>
                <c:pt idx="4935">
                  <c:v>1.3332111734057025E-7</c:v>
                </c:pt>
                <c:pt idx="4936">
                  <c:v>1.3296283222584534E-7</c:v>
                </c:pt>
                <c:pt idx="4937">
                  <c:v>1.3260549635717329E-7</c:v>
                </c:pt>
                <c:pt idx="4938">
                  <c:v>1.322491072620717E-7</c:v>
                </c:pt>
                <c:pt idx="4939">
                  <c:v>1.3189366247448207E-7</c:v>
                </c:pt>
                <c:pt idx="4940">
                  <c:v>1.3153915953495953E-7</c:v>
                </c:pt>
                <c:pt idx="4941">
                  <c:v>1.3118559598950056E-7</c:v>
                </c:pt>
                <c:pt idx="4942">
                  <c:v>1.3083296939097954E-7</c:v>
                </c:pt>
                <c:pt idx="4943">
                  <c:v>1.3048127729861343E-7</c:v>
                </c:pt>
                <c:pt idx="4944">
                  <c:v>1.3013051727767041E-7</c:v>
                </c:pt>
                <c:pt idx="4945">
                  <c:v>1.2978068689923266E-7</c:v>
                </c:pt>
                <c:pt idx="4946">
                  <c:v>1.2943178374110446E-7</c:v>
                </c:pt>
                <c:pt idx="4947">
                  <c:v>1.2908380538739197E-7</c:v>
                </c:pt>
                <c:pt idx="4948">
                  <c:v>1.2873674942760885E-7</c:v>
                </c:pt>
                <c:pt idx="4949">
                  <c:v>1.2839061345817373E-7</c:v>
                </c:pt>
                <c:pt idx="4950">
                  <c:v>1.2804539508139384E-7</c:v>
                </c:pt>
                <c:pt idx="4951">
                  <c:v>1.2770109190555985E-7</c:v>
                </c:pt>
                <c:pt idx="4952">
                  <c:v>1.273577015451085E-7</c:v>
                </c:pt>
                <c:pt idx="4953">
                  <c:v>1.2701522162067002E-7</c:v>
                </c:pt>
                <c:pt idx="4954">
                  <c:v>1.2667364975915625E-7</c:v>
                </c:pt>
                <c:pt idx="4955">
                  <c:v>1.2633298359299492E-7</c:v>
                </c:pt>
                <c:pt idx="4956">
                  <c:v>1.2599322076109183E-7</c:v>
                </c:pt>
                <c:pt idx="4957">
                  <c:v>1.2565435890803133E-7</c:v>
                </c:pt>
                <c:pt idx="4958">
                  <c:v>1.2531639568484198E-7</c:v>
                </c:pt>
                <c:pt idx="4959">
                  <c:v>1.2497932874842057E-7</c:v>
                </c:pt>
                <c:pt idx="4960">
                  <c:v>1.2464315576141697E-7</c:v>
                </c:pt>
                <c:pt idx="4961">
                  <c:v>1.2430787439257287E-7</c:v>
                </c:pt>
                <c:pt idx="4962">
                  <c:v>1.2397348231656601E-7</c:v>
                </c:pt>
                <c:pt idx="4963">
                  <c:v>1.2363997721428116E-7</c:v>
                </c:pt>
                <c:pt idx="4964">
                  <c:v>1.2330735677221384E-7</c:v>
                </c:pt>
                <c:pt idx="4965">
                  <c:v>1.2297561868274137E-7</c:v>
                </c:pt>
                <c:pt idx="4966">
                  <c:v>1.2264476064416353E-7</c:v>
                </c:pt>
                <c:pt idx="4967">
                  <c:v>1.2231478036131918E-7</c:v>
                </c:pt>
                <c:pt idx="4968">
                  <c:v>1.2198567554363472E-7</c:v>
                </c:pt>
                <c:pt idx="4969">
                  <c:v>1.2165744390769907E-7</c:v>
                </c:pt>
                <c:pt idx="4970">
                  <c:v>1.2133008317493938E-7</c:v>
                </c:pt>
                <c:pt idx="4971">
                  <c:v>1.2100359107305764E-7</c:v>
                </c:pt>
                <c:pt idx="4972">
                  <c:v>1.2067796533585446E-7</c:v>
                </c:pt>
                <c:pt idx="4973">
                  <c:v>1.2035320370230754E-7</c:v>
                </c:pt>
                <c:pt idx="4974">
                  <c:v>1.2002930391730345E-7</c:v>
                </c:pt>
                <c:pt idx="4975">
                  <c:v>1.1970626373209847E-7</c:v>
                </c:pt>
                <c:pt idx="4976">
                  <c:v>1.1938408090278035E-7</c:v>
                </c:pt>
                <c:pt idx="4977">
                  <c:v>1.1906275319187429E-7</c:v>
                </c:pt>
                <c:pt idx="4978">
                  <c:v>1.187422783676111E-7</c:v>
                </c:pt>
                <c:pt idx="4979">
                  <c:v>1.1842265420312085E-7</c:v>
                </c:pt>
                <c:pt idx="4980">
                  <c:v>1.181038784783776E-7</c:v>
                </c:pt>
                <c:pt idx="4981">
                  <c:v>1.1778594897821402E-7</c:v>
                </c:pt>
                <c:pt idx="4982">
                  <c:v>1.1746886349340554E-7</c:v>
                </c:pt>
                <c:pt idx="4983">
                  <c:v>1.171526198204739E-7</c:v>
                </c:pt>
                <c:pt idx="4984">
                  <c:v>1.1683721576134147E-7</c:v>
                </c:pt>
                <c:pt idx="4985">
                  <c:v>1.1652264912358884E-7</c:v>
                </c:pt>
                <c:pt idx="4986">
                  <c:v>1.1620891772082069E-7</c:v>
                </c:pt>
                <c:pt idx="4987">
                  <c:v>1.1589601937159514E-7</c:v>
                </c:pt>
                <c:pt idx="4988">
                  <c:v>1.1558395190051473E-7</c:v>
                </c:pt>
                <c:pt idx="4989">
                  <c:v>1.1527271313763014E-7</c:v>
                </c:pt>
                <c:pt idx="4990">
                  <c:v>1.1496230091832495E-7</c:v>
                </c:pt>
                <c:pt idx="4991">
                  <c:v>1.1465271308404751E-7</c:v>
                </c:pt>
                <c:pt idx="4992">
                  <c:v>1.1434394748103697E-7</c:v>
                </c:pt>
                <c:pt idx="4993">
                  <c:v>1.1403600196182087E-7</c:v>
                </c:pt>
                <c:pt idx="4994">
                  <c:v>1.13728874383765E-7</c:v>
                </c:pt>
                <c:pt idx="4995">
                  <c:v>1.1342256261025923E-7</c:v>
                </c:pt>
                <c:pt idx="4996">
                  <c:v>1.1311706450959947E-7</c:v>
                </c:pt>
                <c:pt idx="4997">
                  <c:v>1.1281237795610571E-7</c:v>
                </c:pt>
                <c:pt idx="4998">
                  <c:v>1.1250850082903784E-7</c:v>
                </c:pt>
                <c:pt idx="4999">
                  <c:v>1.1220543101378829E-7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D24-43F6-BF99-5E3A167E300B}"/>
            </c:ext>
          </c:extLst>
        </c:ser>
        <c:ser>
          <c:idx val="1"/>
          <c:order val="1"/>
          <c:tx>
            <c:v>Região de rejeição da hipótese nula</c:v>
          </c:tx>
          <c:spPr>
            <a:solidFill>
              <a:schemeClr val="tx1"/>
            </a:solidFill>
            <a:ln>
              <a:noFill/>
            </a:ln>
            <a:effectLst/>
          </c:spPr>
          <c:invertIfNegative val="0"/>
          <c:val>
            <c:numRef>
              <c:f>'REGRESSÃO LINEAR MÚLTIPLA'!$AR$658:$AR$5658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1.111303106902245E-4</c:v>
                </c:pt>
                <c:pt idx="2201">
                  <c:v>1.1090143627038446E-4</c:v>
                </c:pt>
                <c:pt idx="2202">
                  <c:v>1.1067297613272936E-4</c:v>
                </c:pt>
                <c:pt idx="2203">
                  <c:v>1.1044492971079567E-4</c:v>
                </c:pt>
                <c:pt idx="2204">
                  <c:v>1.102172964386125E-4</c:v>
                </c:pt>
                <c:pt idx="2205">
                  <c:v>1.0999007575014652E-4</c:v>
                </c:pt>
                <c:pt idx="2206">
                  <c:v>1.0976326707960032E-4</c:v>
                </c:pt>
                <c:pt idx="2207">
                  <c:v>1.0953686986110711E-4</c:v>
                </c:pt>
                <c:pt idx="2208">
                  <c:v>1.0931088352942459E-4</c:v>
                </c:pt>
                <c:pt idx="2209">
                  <c:v>1.0908530751883166E-4</c:v>
                </c:pt>
                <c:pt idx="2210">
                  <c:v>1.088601412643081E-4</c:v>
                </c:pt>
                <c:pt idx="2211">
                  <c:v>1.0863538420053526E-4</c:v>
                </c:pt>
                <c:pt idx="2212">
                  <c:v>1.0841103576288147E-4</c:v>
                </c:pt>
                <c:pt idx="2213">
                  <c:v>1.0818709538627791E-4</c:v>
                </c:pt>
                <c:pt idx="2214">
                  <c:v>1.0796356250634964E-4</c:v>
                </c:pt>
                <c:pt idx="2215">
                  <c:v>1.077404365585205E-4</c:v>
                </c:pt>
                <c:pt idx="2216">
                  <c:v>1.0751771697855433E-4</c:v>
                </c:pt>
                <c:pt idx="2217">
                  <c:v>1.0729540320241621E-4</c:v>
                </c:pt>
                <c:pt idx="2218">
                  <c:v>1.0707349466600874E-4</c:v>
                </c:pt>
                <c:pt idx="2219">
                  <c:v>1.0685199080576885E-4</c:v>
                </c:pt>
                <c:pt idx="2220">
                  <c:v>1.0663089105795998E-4</c:v>
                </c:pt>
                <c:pt idx="2221">
                  <c:v>1.0641019485944231E-4</c:v>
                </c:pt>
                <c:pt idx="2222">
                  <c:v>1.0618990164679154E-4</c:v>
                </c:pt>
                <c:pt idx="2223">
                  <c:v>1.0597001085710378E-4</c:v>
                </c:pt>
                <c:pt idx="2224">
                  <c:v>1.0575052192740575E-4</c:v>
                </c:pt>
                <c:pt idx="2225">
                  <c:v>1.0553143429529316E-4</c:v>
                </c:pt>
                <c:pt idx="2226">
                  <c:v>1.0531274739816049E-4</c:v>
                </c:pt>
                <c:pt idx="2227">
                  <c:v>1.0509446067387407E-4</c:v>
                </c:pt>
                <c:pt idx="2228">
                  <c:v>1.0487657356021696E-4</c:v>
                </c:pt>
                <c:pt idx="2229">
                  <c:v>1.0465908549553427E-4</c:v>
                </c:pt>
                <c:pt idx="2230">
                  <c:v>1.0444199591819886E-4</c:v>
                </c:pt>
                <c:pt idx="2231">
                  <c:v>1.0422530426663218E-4</c:v>
                </c:pt>
                <c:pt idx="2232">
                  <c:v>1.0400900997972057E-4</c:v>
                </c:pt>
                <c:pt idx="2233">
                  <c:v>1.0379311249640588E-4</c:v>
                </c:pt>
                <c:pt idx="2234">
                  <c:v>1.0357761125594223E-4</c:v>
                </c:pt>
                <c:pt idx="2235">
                  <c:v>1.0336250569775024E-4</c:v>
                </c:pt>
                <c:pt idx="2236">
                  <c:v>1.0314779526143097E-4</c:v>
                </c:pt>
                <c:pt idx="2237">
                  <c:v>1.0293347938692549E-4</c:v>
                </c:pt>
                <c:pt idx="2238">
                  <c:v>1.0271955751423034E-4</c:v>
                </c:pt>
                <c:pt idx="2239">
                  <c:v>1.0250602908365436E-4</c:v>
                </c:pt>
                <c:pt idx="2240">
                  <c:v>1.0229289353590187E-4</c:v>
                </c:pt>
                <c:pt idx="2241">
                  <c:v>1.0208015031155926E-4</c:v>
                </c:pt>
                <c:pt idx="2242">
                  <c:v>1.018677988517333E-4</c:v>
                </c:pt>
                <c:pt idx="2243">
                  <c:v>1.0165583859754468E-4</c:v>
                </c:pt>
                <c:pt idx="2244">
                  <c:v>1.0144426899064835E-4</c:v>
                </c:pt>
                <c:pt idx="2245">
                  <c:v>1.0123308947266457E-4</c:v>
                </c:pt>
                <c:pt idx="2246">
                  <c:v>1.0102229948557445E-4</c:v>
                </c:pt>
                <c:pt idx="2247">
                  <c:v>1.0081189847150479E-4</c:v>
                </c:pt>
                <c:pt idx="2248">
                  <c:v>1.0060188587304036E-4</c:v>
                </c:pt>
                <c:pt idx="2249">
                  <c:v>1.003922611327035E-4</c:v>
                </c:pt>
                <c:pt idx="2250">
                  <c:v>1.0018302369372428E-4</c:v>
                </c:pt>
                <c:pt idx="2251">
                  <c:v>9.9974172998978927E-5</c:v>
                </c:pt>
                <c:pt idx="2252">
                  <c:v>9.9765708492148553E-5</c:v>
                </c:pt>
                <c:pt idx="2253">
                  <c:v>9.9557629616858767E-5</c:v>
                </c:pt>
                <c:pt idx="2254">
                  <c:v>9.9349935817102941E-5</c:v>
                </c:pt>
                <c:pt idx="2255">
                  <c:v>9.9142626537124245E-5</c:v>
                </c:pt>
                <c:pt idx="2256">
                  <c:v>9.8935701221422589E-5</c:v>
                </c:pt>
                <c:pt idx="2257">
                  <c:v>9.8729159314685233E-5</c:v>
                </c:pt>
                <c:pt idx="2258">
                  <c:v>9.8523000262133731E-5</c:v>
                </c:pt>
                <c:pt idx="2259">
                  <c:v>9.8317223508836982E-5</c:v>
                </c:pt>
                <c:pt idx="2260">
                  <c:v>9.8111828500564713E-5</c:v>
                </c:pt>
                <c:pt idx="2261">
                  <c:v>9.7906814683079713E-5</c:v>
                </c:pt>
                <c:pt idx="2262">
                  <c:v>9.7702181502512531E-5</c:v>
                </c:pt>
                <c:pt idx="2263">
                  <c:v>9.7497928405257395E-5</c:v>
                </c:pt>
                <c:pt idx="2264">
                  <c:v>9.7294054837986088E-5</c:v>
                </c:pt>
                <c:pt idx="2265">
                  <c:v>9.7090560247883873E-5</c:v>
                </c:pt>
                <c:pt idx="2266">
                  <c:v>9.6887444081768248E-5</c:v>
                </c:pt>
                <c:pt idx="2267">
                  <c:v>9.6684705787629388E-5</c:v>
                </c:pt>
                <c:pt idx="2268">
                  <c:v>9.648234481299256E-5</c:v>
                </c:pt>
                <c:pt idx="2269">
                  <c:v>9.6280360606118554E-5</c:v>
                </c:pt>
                <c:pt idx="2270">
                  <c:v>9.607875261538612E-5</c:v>
                </c:pt>
                <c:pt idx="2271">
                  <c:v>9.5877520289451568E-5</c:v>
                </c:pt>
                <c:pt idx="2272">
                  <c:v>9.5676663077436108E-5</c:v>
                </c:pt>
                <c:pt idx="2273">
                  <c:v>9.5476180428578916E-5</c:v>
                </c:pt>
                <c:pt idx="2274">
                  <c:v>9.5276071792368966E-5</c:v>
                </c:pt>
                <c:pt idx="2275">
                  <c:v>9.5076336618843404E-5</c:v>
                </c:pt>
                <c:pt idx="2276">
                  <c:v>9.4876974358178157E-5</c:v>
                </c:pt>
                <c:pt idx="2277">
                  <c:v>9.4677984461007114E-5</c:v>
                </c:pt>
                <c:pt idx="2278">
                  <c:v>9.4479366377860086E-5</c:v>
                </c:pt>
                <c:pt idx="2279">
                  <c:v>9.4281119560127302E-5</c:v>
                </c:pt>
                <c:pt idx="2280">
                  <c:v>9.4083243459226751E-5</c:v>
                </c:pt>
                <c:pt idx="2281">
                  <c:v>9.3885737526736013E-5</c:v>
                </c:pt>
                <c:pt idx="2282">
                  <c:v>9.3688601214968192E-5</c:v>
                </c:pt>
                <c:pt idx="2283">
                  <c:v>9.3491833976076799E-5</c:v>
                </c:pt>
                <c:pt idx="2284">
                  <c:v>9.3295435263020254E-5</c:v>
                </c:pt>
                <c:pt idx="2285">
                  <c:v>9.3099404528604324E-5</c:v>
                </c:pt>
                <c:pt idx="2286">
                  <c:v>9.2903741226349479E-5</c:v>
                </c:pt>
                <c:pt idx="2287">
                  <c:v>9.2708444809790069E-5</c:v>
                </c:pt>
                <c:pt idx="2288">
                  <c:v>9.2513514733084945E-5</c:v>
                </c:pt>
                <c:pt idx="2289">
                  <c:v>9.2318950450497039E-5</c:v>
                </c:pt>
                <c:pt idx="2290">
                  <c:v>9.212475141663623E-5</c:v>
                </c:pt>
                <c:pt idx="2291">
                  <c:v>9.1930917086625874E-5</c:v>
                </c:pt>
                <c:pt idx="2292">
                  <c:v>9.173744691563096E-5</c:v>
                </c:pt>
                <c:pt idx="2293">
                  <c:v>9.1544340359447918E-5</c:v>
                </c:pt>
                <c:pt idx="2294">
                  <c:v>9.1351596874039709E-5</c:v>
                </c:pt>
                <c:pt idx="2295">
                  <c:v>9.1159215915750935E-5</c:v>
                </c:pt>
                <c:pt idx="2296">
                  <c:v>9.0967196941307837E-5</c:v>
                </c:pt>
                <c:pt idx="2297">
                  <c:v>9.0775539407561556E-5</c:v>
                </c:pt>
                <c:pt idx="2298">
                  <c:v>9.0584242772119572E-5</c:v>
                </c:pt>
                <c:pt idx="2299">
                  <c:v>9.039330649255467E-5</c:v>
                </c:pt>
                <c:pt idx="2300">
                  <c:v>9.0202730026897604E-5</c:v>
                </c:pt>
                <c:pt idx="2301">
                  <c:v>9.0012512833734237E-5</c:v>
                </c:pt>
                <c:pt idx="2302">
                  <c:v>8.9822654371622679E-5</c:v>
                </c:pt>
                <c:pt idx="2303">
                  <c:v>8.9633154099842682E-5</c:v>
                </c:pt>
                <c:pt idx="2304">
                  <c:v>8.9444011477639307E-5</c:v>
                </c:pt>
                <c:pt idx="2305">
                  <c:v>8.9255225965180485E-5</c:v>
                </c:pt>
                <c:pt idx="2306">
                  <c:v>8.9066797022301081E-5</c:v>
                </c:pt>
                <c:pt idx="2307">
                  <c:v>8.88787241097172E-5</c:v>
                </c:pt>
                <c:pt idx="2308">
                  <c:v>8.8691006688380869E-5</c:v>
                </c:pt>
                <c:pt idx="2309">
                  <c:v>8.8503644219375954E-5</c:v>
                </c:pt>
                <c:pt idx="2310">
                  <c:v>8.8316636164438578E-5</c:v>
                </c:pt>
                <c:pt idx="2311">
                  <c:v>8.812998198563099E-5</c:v>
                </c:pt>
                <c:pt idx="2312">
                  <c:v>8.7943681145209729E-5</c:v>
                </c:pt>
                <c:pt idx="2313">
                  <c:v>8.7757733105861546E-5</c:v>
                </c:pt>
                <c:pt idx="2314">
                  <c:v>8.7572137330807487E-5</c:v>
                </c:pt>
                <c:pt idx="2315">
                  <c:v>8.7386893283462885E-5</c:v>
                </c:pt>
                <c:pt idx="2316">
                  <c:v>8.7202000427687165E-5</c:v>
                </c:pt>
                <c:pt idx="2317">
                  <c:v>8.7017458227520161E-5</c:v>
                </c:pt>
                <c:pt idx="2318">
                  <c:v>8.6833266147910704E-5</c:v>
                </c:pt>
                <c:pt idx="2319">
                  <c:v>8.6649423653488433E-5</c:v>
                </c:pt>
                <c:pt idx="2320">
                  <c:v>8.6465930209778108E-5</c:v>
                </c:pt>
                <c:pt idx="2321">
                  <c:v>8.6282785282561225E-5</c:v>
                </c:pt>
                <c:pt idx="2322">
                  <c:v>8.6099988337667854E-5</c:v>
                </c:pt>
                <c:pt idx="2323">
                  <c:v>8.5917538841975838E-5</c:v>
                </c:pt>
                <c:pt idx="2324">
                  <c:v>8.5735436262120157E-5</c:v>
                </c:pt>
                <c:pt idx="2325">
                  <c:v>8.5553680065346416E-5</c:v>
                </c:pt>
                <c:pt idx="2326">
                  <c:v>8.5372269719441451E-5</c:v>
                </c:pt>
                <c:pt idx="2327">
                  <c:v>8.5191204692434963E-5</c:v>
                </c:pt>
                <c:pt idx="2328">
                  <c:v>8.5010484452738289E-5</c:v>
                </c:pt>
                <c:pt idx="2329">
                  <c:v>8.4830108469081955E-5</c:v>
                </c:pt>
                <c:pt idx="2330">
                  <c:v>8.4650076210807113E-5</c:v>
                </c:pt>
                <c:pt idx="2331">
                  <c:v>8.4470387147490833E-5</c:v>
                </c:pt>
                <c:pt idx="2332">
                  <c:v>8.4291040749133461E-5</c:v>
                </c:pt>
                <c:pt idx="2333">
                  <c:v>8.4112036486234942E-5</c:v>
                </c:pt>
                <c:pt idx="2334">
                  <c:v>8.3933373829440938E-5</c:v>
                </c:pt>
                <c:pt idx="2335">
                  <c:v>8.3755052250070183E-5</c:v>
                </c:pt>
                <c:pt idx="2336">
                  <c:v>8.3577071219746724E-5</c:v>
                </c:pt>
                <c:pt idx="2337">
                  <c:v>8.339943021044155E-5</c:v>
                </c:pt>
                <c:pt idx="2338">
                  <c:v>8.3222128694548925E-5</c:v>
                </c:pt>
                <c:pt idx="2339">
                  <c:v>8.3045166145025162E-5</c:v>
                </c:pt>
                <c:pt idx="2340">
                  <c:v>8.2868542034868209E-5</c:v>
                </c:pt>
                <c:pt idx="2341">
                  <c:v>8.2692255837998885E-5</c:v>
                </c:pt>
                <c:pt idx="2342">
                  <c:v>8.2516307028206171E-5</c:v>
                </c:pt>
                <c:pt idx="2343">
                  <c:v>8.2340695080243553E-5</c:v>
                </c:pt>
                <c:pt idx="2344">
                  <c:v>8.2165419468635537E-5</c:v>
                </c:pt>
                <c:pt idx="2345">
                  <c:v>8.1990479668926641E-5</c:v>
                </c:pt>
                <c:pt idx="2346">
                  <c:v>8.1815875156793227E-5</c:v>
                </c:pt>
                <c:pt idx="2347">
                  <c:v>8.1641605408279416E-5</c:v>
                </c:pt>
                <c:pt idx="2348">
                  <c:v>8.1467669899984441E-5</c:v>
                </c:pt>
                <c:pt idx="2349">
                  <c:v>8.1294068108743456E-5</c:v>
                </c:pt>
                <c:pt idx="2350">
                  <c:v>8.1120799512036934E-5</c:v>
                </c:pt>
                <c:pt idx="2351">
                  <c:v>8.0947863587720048E-5</c:v>
                </c:pt>
                <c:pt idx="2352">
                  <c:v>8.0775259813946343E-5</c:v>
                </c:pt>
                <c:pt idx="2353">
                  <c:v>8.0602987669257942E-5</c:v>
                </c:pt>
                <c:pt idx="2354">
                  <c:v>8.043104663287004E-5</c:v>
                </c:pt>
                <c:pt idx="2355">
                  <c:v>8.0259436184254573E-5</c:v>
                </c:pt>
                <c:pt idx="2356">
                  <c:v>8.0088155803244299E-5</c:v>
                </c:pt>
                <c:pt idx="2357">
                  <c:v>7.9917204970234024E-5</c:v>
                </c:pt>
                <c:pt idx="2358">
                  <c:v>7.9746583166111218E-5</c:v>
                </c:pt>
                <c:pt idx="2359">
                  <c:v>7.9576289871929884E-5</c:v>
                </c:pt>
                <c:pt idx="2360">
                  <c:v>7.9406324569340769E-5</c:v>
                </c:pt>
                <c:pt idx="2361">
                  <c:v>7.9236686740633E-5</c:v>
                </c:pt>
                <c:pt idx="2362">
                  <c:v>7.9067375868019374E-5</c:v>
                </c:pt>
                <c:pt idx="2363">
                  <c:v>7.8898391434600867E-5</c:v>
                </c:pt>
                <c:pt idx="2364">
                  <c:v>7.872973292377683E-5</c:v>
                </c:pt>
                <c:pt idx="2365">
                  <c:v>7.8561399819286615E-5</c:v>
                </c:pt>
                <c:pt idx="2366">
                  <c:v>7.8393391605459384E-5</c:v>
                </c:pt>
                <c:pt idx="2367">
                  <c:v>7.822570776698512E-5</c:v>
                </c:pt>
                <c:pt idx="2368">
                  <c:v>7.8058347788997895E-5</c:v>
                </c:pt>
                <c:pt idx="2369">
                  <c:v>7.7891311156999543E-5</c:v>
                </c:pt>
                <c:pt idx="2370">
                  <c:v>7.7724597357088643E-5</c:v>
                </c:pt>
                <c:pt idx="2371">
                  <c:v>7.7558205875793984E-5</c:v>
                </c:pt>
                <c:pt idx="2372">
                  <c:v>7.7392136199866401E-5</c:v>
                </c:pt>
                <c:pt idx="2373">
                  <c:v>7.7226387816813069E-5</c:v>
                </c:pt>
                <c:pt idx="2374">
                  <c:v>7.7060960214377083E-5</c:v>
                </c:pt>
                <c:pt idx="2375">
                  <c:v>7.6895852880849713E-5</c:v>
                </c:pt>
                <c:pt idx="2376">
                  <c:v>7.6731065304848356E-5</c:v>
                </c:pt>
                <c:pt idx="2377">
                  <c:v>7.6566596975628787E-5</c:v>
                </c:pt>
                <c:pt idx="2378">
                  <c:v>7.6402447382752092E-5</c:v>
                </c:pt>
                <c:pt idx="2379">
                  <c:v>7.6238616016244265E-5</c:v>
                </c:pt>
                <c:pt idx="2380">
                  <c:v>7.6075102366762737E-5</c:v>
                </c:pt>
                <c:pt idx="2381">
                  <c:v>7.5911905925117595E-5</c:v>
                </c:pt>
                <c:pt idx="2382">
                  <c:v>7.574902618279894E-5</c:v>
                </c:pt>
                <c:pt idx="2383">
                  <c:v>7.5586462631622997E-5</c:v>
                </c:pt>
                <c:pt idx="2384">
                  <c:v>7.5424214763988862E-5</c:v>
                </c:pt>
                <c:pt idx="2385">
                  <c:v>7.5262282072788289E-5</c:v>
                </c:pt>
                <c:pt idx="2386">
                  <c:v>7.5100664051051813E-5</c:v>
                </c:pt>
                <c:pt idx="2387">
                  <c:v>7.493936019267039E-5</c:v>
                </c:pt>
                <c:pt idx="2388">
                  <c:v>7.4778369991750082E-5</c:v>
                </c:pt>
                <c:pt idx="2389">
                  <c:v>7.4617692942924307E-5</c:v>
                </c:pt>
                <c:pt idx="2390">
                  <c:v>7.4457328541326084E-5</c:v>
                </c:pt>
                <c:pt idx="2391">
                  <c:v>7.4297276282560276E-5</c:v>
                </c:pt>
                <c:pt idx="2392">
                  <c:v>7.4137535662599507E-5</c:v>
                </c:pt>
                <c:pt idx="2393">
                  <c:v>7.397810617787437E-5</c:v>
                </c:pt>
                <c:pt idx="2394">
                  <c:v>7.3818987325550978E-5</c:v>
                </c:pt>
                <c:pt idx="2395">
                  <c:v>7.366017860283014E-5</c:v>
                </c:pt>
                <c:pt idx="2396">
                  <c:v>7.3501679507793904E-5</c:v>
                </c:pt>
                <c:pt idx="2397">
                  <c:v>7.3343489538725548E-5</c:v>
                </c:pt>
                <c:pt idx="2398">
                  <c:v>7.3185608194477336E-5</c:v>
                </c:pt>
                <c:pt idx="2399">
                  <c:v>7.3028034974359501E-5</c:v>
                </c:pt>
                <c:pt idx="2400">
                  <c:v>7.2870769378167999E-5</c:v>
                </c:pt>
                <c:pt idx="2401">
                  <c:v>7.2713810906177567E-5</c:v>
                </c:pt>
                <c:pt idx="2402">
                  <c:v>7.2557159059093157E-5</c:v>
                </c:pt>
                <c:pt idx="2403">
                  <c:v>7.2400813338160952E-5</c:v>
                </c:pt>
                <c:pt idx="2404">
                  <c:v>7.2244773244946325E-5</c:v>
                </c:pt>
                <c:pt idx="2405">
                  <c:v>7.2089038281750173E-5</c:v>
                </c:pt>
                <c:pt idx="2406">
                  <c:v>7.1933607951137069E-5</c:v>
                </c:pt>
                <c:pt idx="2407">
                  <c:v>7.17784817562718E-5</c:v>
                </c:pt>
                <c:pt idx="2408">
                  <c:v>7.1623659200627937E-5</c:v>
                </c:pt>
                <c:pt idx="2409">
                  <c:v>7.146913978848396E-5</c:v>
                </c:pt>
                <c:pt idx="2410">
                  <c:v>7.1314923024159982E-5</c:v>
                </c:pt>
                <c:pt idx="2411">
                  <c:v>7.1161008412874704E-5</c:v>
                </c:pt>
                <c:pt idx="2412">
                  <c:v>7.1007395460013362E-5</c:v>
                </c:pt>
                <c:pt idx="2413">
                  <c:v>7.085408367169671E-5</c:v>
                </c:pt>
                <c:pt idx="2414">
                  <c:v>7.0701072554347349E-5</c:v>
                </c:pt>
                <c:pt idx="2415">
                  <c:v>7.0548361614838906E-5</c:v>
                </c:pt>
                <c:pt idx="2416">
                  <c:v>7.0395950360790938E-5</c:v>
                </c:pt>
                <c:pt idx="2417">
                  <c:v>7.0243838300065864E-5</c:v>
                </c:pt>
                <c:pt idx="2418">
                  <c:v>7.0092024941032643E-5</c:v>
                </c:pt>
                <c:pt idx="2419">
                  <c:v>6.9940509792726369E-5</c:v>
                </c:pt>
                <c:pt idx="2420">
                  <c:v>6.9789292364473565E-5</c:v>
                </c:pt>
                <c:pt idx="2421">
                  <c:v>6.9638372166183626E-5</c:v>
                </c:pt>
                <c:pt idx="2422">
                  <c:v>6.9487748708192687E-5</c:v>
                </c:pt>
                <c:pt idx="2423">
                  <c:v>6.9337421501391994E-5</c:v>
                </c:pt>
                <c:pt idx="2424">
                  <c:v>6.9187390057179332E-5</c:v>
                </c:pt>
                <c:pt idx="2425">
                  <c:v>6.9037653887348005E-5</c:v>
                </c:pt>
                <c:pt idx="2426">
                  <c:v>6.8888212504402552E-5</c:v>
                </c:pt>
                <c:pt idx="2427">
                  <c:v>6.8739065420882206E-5</c:v>
                </c:pt>
                <c:pt idx="2428">
                  <c:v>6.8590212150394791E-5</c:v>
                </c:pt>
                <c:pt idx="2429">
                  <c:v>6.8441652206631398E-5</c:v>
                </c:pt>
                <c:pt idx="2430">
                  <c:v>6.8293385103980475E-5</c:v>
                </c:pt>
                <c:pt idx="2431">
                  <c:v>6.8145410357184355E-5</c:v>
                </c:pt>
                <c:pt idx="2432">
                  <c:v>6.7997727481644565E-5</c:v>
                </c:pt>
                <c:pt idx="2433">
                  <c:v>6.7850335993047128E-5</c:v>
                </c:pt>
                <c:pt idx="2434">
                  <c:v>6.7703235407896856E-5</c:v>
                </c:pt>
                <c:pt idx="2435">
                  <c:v>6.7556425242736723E-5</c:v>
                </c:pt>
                <c:pt idx="2436">
                  <c:v>6.7409905015129723E-5</c:v>
                </c:pt>
                <c:pt idx="2437">
                  <c:v>6.7263674242746402E-5</c:v>
                </c:pt>
                <c:pt idx="2438">
                  <c:v>6.7117732443899153E-5</c:v>
                </c:pt>
                <c:pt idx="2439">
                  <c:v>6.6972079137424256E-5</c:v>
                </c:pt>
                <c:pt idx="2440">
                  <c:v>6.6826713842647184E-5</c:v>
                </c:pt>
                <c:pt idx="2441">
                  <c:v>6.668163607926117E-5</c:v>
                </c:pt>
                <c:pt idx="2442">
                  <c:v>6.6536845367823338E-5</c:v>
                </c:pt>
                <c:pt idx="2443">
                  <c:v>6.6392341228842244E-5</c:v>
                </c:pt>
                <c:pt idx="2444">
                  <c:v>6.6248123183901969E-5</c:v>
                </c:pt>
                <c:pt idx="2445">
                  <c:v>6.6104190754666392E-5</c:v>
                </c:pt>
                <c:pt idx="2446">
                  <c:v>6.5960543463527976E-5</c:v>
                </c:pt>
                <c:pt idx="2447">
                  <c:v>6.5817180833368377E-5</c:v>
                </c:pt>
                <c:pt idx="2448">
                  <c:v>6.56741023873815E-5</c:v>
                </c:pt>
                <c:pt idx="2449">
                  <c:v>6.5531307649600856E-5</c:v>
                </c:pt>
                <c:pt idx="2450">
                  <c:v>6.5388796144236899E-5</c:v>
                </c:pt>
                <c:pt idx="2451">
                  <c:v>6.52465673962703E-5</c:v>
                </c:pt>
                <c:pt idx="2452">
                  <c:v>6.5104620930990509E-5</c:v>
                </c:pt>
                <c:pt idx="2453">
                  <c:v>6.496295627430454E-5</c:v>
                </c:pt>
                <c:pt idx="2454">
                  <c:v>6.4821572952598189E-5</c:v>
                </c:pt>
                <c:pt idx="2455">
                  <c:v>6.4680470492812364E-5</c:v>
                </c:pt>
                <c:pt idx="2456">
                  <c:v>6.453964842229043E-5</c:v>
                </c:pt>
                <c:pt idx="2457">
                  <c:v>6.4399106268986372E-5</c:v>
                </c:pt>
                <c:pt idx="2458">
                  <c:v>6.425884356141276E-5</c:v>
                </c:pt>
                <c:pt idx="2459">
                  <c:v>6.4118859828390939E-5</c:v>
                </c:pt>
                <c:pt idx="2460">
                  <c:v>6.397915459943268E-5</c:v>
                </c:pt>
                <c:pt idx="2461">
                  <c:v>6.3839727404563229E-5</c:v>
                </c:pt>
                <c:pt idx="2462">
                  <c:v>6.3700577774168654E-5</c:v>
                </c:pt>
                <c:pt idx="2463">
                  <c:v>6.3561705239315036E-5</c:v>
                </c:pt>
                <c:pt idx="2464">
                  <c:v>6.3423109331547239E-5</c:v>
                </c:pt>
                <c:pt idx="2465">
                  <c:v>6.3284789582829931E-5</c:v>
                </c:pt>
                <c:pt idx="2466">
                  <c:v>6.3146745525727993E-5</c:v>
                </c:pt>
                <c:pt idx="2467">
                  <c:v>6.3008976693305907E-5</c:v>
                </c:pt>
                <c:pt idx="2468">
                  <c:v>6.287148261915898E-5</c:v>
                </c:pt>
                <c:pt idx="2469">
                  <c:v>6.273426283732314E-5</c:v>
                </c:pt>
                <c:pt idx="2470">
                  <c:v>6.2597316882514326E-5</c:v>
                </c:pt>
                <c:pt idx="2471">
                  <c:v>6.2460644289802358E-5</c:v>
                </c:pt>
                <c:pt idx="2472">
                  <c:v>6.2324244594780948E-5</c:v>
                </c:pt>
                <c:pt idx="2473">
                  <c:v>6.2188117333772386E-5</c:v>
                </c:pt>
                <c:pt idx="2474">
                  <c:v>6.2052262043227335E-5</c:v>
                </c:pt>
                <c:pt idx="2475">
                  <c:v>6.1916678260619945E-5</c:v>
                </c:pt>
                <c:pt idx="2476">
                  <c:v>6.1781365523438242E-5</c:v>
                </c:pt>
                <c:pt idx="2477">
                  <c:v>6.164632337013129E-5</c:v>
                </c:pt>
                <c:pt idx="2478">
                  <c:v>6.151155133928346E-5</c:v>
                </c:pt>
                <c:pt idx="2479">
                  <c:v>6.1377048970308323E-5</c:v>
                </c:pt>
                <c:pt idx="2480">
                  <c:v>6.1242815803014966E-5</c:v>
                </c:pt>
                <c:pt idx="2481">
                  <c:v>6.1108851377594114E-5</c:v>
                </c:pt>
                <c:pt idx="2482">
                  <c:v>6.0975155235065692E-5</c:v>
                </c:pt>
                <c:pt idx="2483">
                  <c:v>6.0841726916779221E-5</c:v>
                </c:pt>
                <c:pt idx="2484">
                  <c:v>6.0708565964510963E-5</c:v>
                </c:pt>
                <c:pt idx="2485">
                  <c:v>6.0575671920803931E-5</c:v>
                </c:pt>
                <c:pt idx="2486">
                  <c:v>6.0443044328555018E-5</c:v>
                </c:pt>
                <c:pt idx="2487">
                  <c:v>6.0310682731271742E-5</c:v>
                </c:pt>
                <c:pt idx="2488">
                  <c:v>6.0178586672871015E-5</c:v>
                </c:pt>
                <c:pt idx="2489">
                  <c:v>6.004675569795323E-5</c:v>
                </c:pt>
                <c:pt idx="2490">
                  <c:v>5.9915189351604503E-5</c:v>
                </c:pt>
                <c:pt idx="2491">
                  <c:v>5.9783887179247486E-5</c:v>
                </c:pt>
                <c:pt idx="2492">
                  <c:v>5.965284872706117E-5</c:v>
                </c:pt>
                <c:pt idx="2493">
                  <c:v>5.9522073541658227E-5</c:v>
                </c:pt>
                <c:pt idx="2494">
                  <c:v>5.9391561170241136E-5</c:v>
                </c:pt>
                <c:pt idx="2495">
                  <c:v>5.9261311160400953E-5</c:v>
                </c:pt>
                <c:pt idx="2496">
                  <c:v>5.9131323060422625E-5</c:v>
                </c:pt>
                <c:pt idx="2497">
                  <c:v>5.9001596418920693E-5</c:v>
                </c:pt>
                <c:pt idx="2498">
                  <c:v>5.8872130785269511E-5</c:v>
                </c:pt>
                <c:pt idx="2499">
                  <c:v>5.8742925709228538E-5</c:v>
                </c:pt>
                <c:pt idx="2500">
                  <c:v>5.8613980741112348E-5</c:v>
                </c:pt>
                <c:pt idx="2501">
                  <c:v>5.8485295431662254E-5</c:v>
                </c:pt>
                <c:pt idx="2502">
                  <c:v>5.8356869332410605E-5</c:v>
                </c:pt>
                <c:pt idx="2503">
                  <c:v>5.8228701995146487E-5</c:v>
                </c:pt>
                <c:pt idx="2504">
                  <c:v>5.8100792972349408E-5</c:v>
                </c:pt>
                <c:pt idx="2505">
                  <c:v>5.7973141817022761E-5</c:v>
                </c:pt>
                <c:pt idx="2506">
                  <c:v>5.7845748082513415E-5</c:v>
                </c:pt>
                <c:pt idx="2507">
                  <c:v>5.7718611323007846E-5</c:v>
                </c:pt>
                <c:pt idx="2508">
                  <c:v>5.7591731092973553E-5</c:v>
                </c:pt>
                <c:pt idx="2509">
                  <c:v>5.7465106947512945E-5</c:v>
                </c:pt>
                <c:pt idx="2510">
                  <c:v>5.7338738442224563E-5</c:v>
                </c:pt>
                <c:pt idx="2511">
                  <c:v>5.7212625133237771E-5</c:v>
                </c:pt>
                <c:pt idx="2512">
                  <c:v>5.7086766577254394E-5</c:v>
                </c:pt>
                <c:pt idx="2513">
                  <c:v>5.6961162331583409E-5</c:v>
                </c:pt>
                <c:pt idx="2514">
                  <c:v>5.6835811953717674E-5</c:v>
                </c:pt>
                <c:pt idx="2515">
                  <c:v>5.6710715002211698E-5</c:v>
                </c:pt>
                <c:pt idx="2516">
                  <c:v>5.6585871035696317E-5</c:v>
                </c:pt>
                <c:pt idx="2517">
                  <c:v>5.6461279613520543E-5</c:v>
                </c:pt>
                <c:pt idx="2518">
                  <c:v>5.6336940295664828E-5</c:v>
                </c:pt>
                <c:pt idx="2519">
                  <c:v>5.6212852642369832E-5</c:v>
                </c:pt>
                <c:pt idx="2520">
                  <c:v>5.6089016214729698E-5</c:v>
                </c:pt>
                <c:pt idx="2521">
                  <c:v>5.5965430574119596E-5</c:v>
                </c:pt>
                <c:pt idx="2522">
                  <c:v>5.5842095282612053E-5</c:v>
                </c:pt>
                <c:pt idx="2523">
                  <c:v>5.5719009902668176E-5</c:v>
                </c:pt>
                <c:pt idx="2524">
                  <c:v>5.5596173997456838E-5</c:v>
                </c:pt>
                <c:pt idx="2525">
                  <c:v>5.5473587130504265E-5</c:v>
                </c:pt>
                <c:pt idx="2526">
                  <c:v>5.5351248866006286E-5</c:v>
                </c:pt>
                <c:pt idx="2527">
                  <c:v>5.5229158768623637E-5</c:v>
                </c:pt>
                <c:pt idx="2528">
                  <c:v>5.5107316403495837E-5</c:v>
                </c:pt>
                <c:pt idx="2529">
                  <c:v>5.4985721336581195E-5</c:v>
                </c:pt>
                <c:pt idx="2530">
                  <c:v>5.4864373133883121E-5</c:v>
                </c:pt>
                <c:pt idx="2531">
                  <c:v>5.4743271362463208E-5</c:v>
                </c:pt>
                <c:pt idx="2532">
                  <c:v>5.4622415589514889E-5</c:v>
                </c:pt>
                <c:pt idx="2533">
                  <c:v>5.450180538300875E-5</c:v>
                </c:pt>
                <c:pt idx="2534">
                  <c:v>5.4381440311373347E-5</c:v>
                </c:pt>
                <c:pt idx="2535">
                  <c:v>5.4261319943491731E-5</c:v>
                </c:pt>
                <c:pt idx="2536">
                  <c:v>5.4141443848982479E-5</c:v>
                </c:pt>
                <c:pt idx="2537">
                  <c:v>5.4021811597779884E-5</c:v>
                </c:pt>
                <c:pt idx="2538">
                  <c:v>5.3902422760487845E-5</c:v>
                </c:pt>
                <c:pt idx="2539">
                  <c:v>5.3783276908223737E-5</c:v>
                </c:pt>
                <c:pt idx="2540">
                  <c:v>5.3664373612639232E-5</c:v>
                </c:pt>
                <c:pt idx="2541">
                  <c:v>5.3545712445941113E-5</c:v>
                </c:pt>
                <c:pt idx="2542">
                  <c:v>5.3427292980745555E-5</c:v>
                </c:pt>
                <c:pt idx="2543">
                  <c:v>5.3309114790369566E-5</c:v>
                </c:pt>
                <c:pt idx="2544">
                  <c:v>5.3191177448674853E-5</c:v>
                </c:pt>
                <c:pt idx="2545">
                  <c:v>5.3073480529897826E-5</c:v>
                </c:pt>
                <c:pt idx="2546">
                  <c:v>5.2956023608902864E-5</c:v>
                </c:pt>
                <c:pt idx="2547">
                  <c:v>5.2838806261161497E-5</c:v>
                </c:pt>
                <c:pt idx="2548">
                  <c:v>5.2721828062596288E-5</c:v>
                </c:pt>
                <c:pt idx="2549">
                  <c:v>5.2605088589639803E-5</c:v>
                </c:pt>
                <c:pt idx="2550">
                  <c:v>5.2488587419369931E-5</c:v>
                </c:pt>
                <c:pt idx="2551">
                  <c:v>5.2372324129319053E-5</c:v>
                </c:pt>
                <c:pt idx="2552">
                  <c:v>5.2256298297578135E-5</c:v>
                </c:pt>
                <c:pt idx="2553">
                  <c:v>5.214050950274815E-5</c:v>
                </c:pt>
                <c:pt idx="2554">
                  <c:v>5.2024957324099674E-5</c:v>
                </c:pt>
                <c:pt idx="2555">
                  <c:v>5.1909641341215534E-5</c:v>
                </c:pt>
                <c:pt idx="2556">
                  <c:v>5.1794561134434897E-5</c:v>
                </c:pt>
                <c:pt idx="2557">
                  <c:v>5.1679716284499383E-5</c:v>
                </c:pt>
                <c:pt idx="2558">
                  <c:v>5.1565106372775116E-5</c:v>
                </c:pt>
                <c:pt idx="2559">
                  <c:v>5.145073098105149E-5</c:v>
                </c:pt>
                <c:pt idx="2560">
                  <c:v>5.1336589691804851E-5</c:v>
                </c:pt>
                <c:pt idx="2561">
                  <c:v>5.1222682087903593E-5</c:v>
                </c:pt>
                <c:pt idx="2562">
                  <c:v>5.110900775288571E-5</c:v>
                </c:pt>
                <c:pt idx="2563">
                  <c:v>5.0995566270778392E-5</c:v>
                </c:pt>
                <c:pt idx="2564">
                  <c:v>5.0882357226094549E-5</c:v>
                </c:pt>
                <c:pt idx="2565">
                  <c:v>5.0769380203888326E-5</c:v>
                </c:pt>
                <c:pt idx="2566">
                  <c:v>5.0656634789890409E-5</c:v>
                </c:pt>
                <c:pt idx="2567">
                  <c:v>5.0544120570209655E-5</c:v>
                </c:pt>
                <c:pt idx="2568">
                  <c:v>5.0431837131569013E-5</c:v>
                </c:pt>
                <c:pt idx="2569">
                  <c:v>5.0319784061236134E-5</c:v>
                </c:pt>
                <c:pt idx="2570">
                  <c:v>5.0207960946960922E-5</c:v>
                </c:pt>
                <c:pt idx="2571">
                  <c:v>5.0096367377103906E-5</c:v>
                </c:pt>
                <c:pt idx="2572">
                  <c:v>4.9985002940539092E-5</c:v>
                </c:pt>
                <c:pt idx="2573">
                  <c:v>4.9873867226584573E-5</c:v>
                </c:pt>
                <c:pt idx="2574">
                  <c:v>4.9762959825332131E-5</c:v>
                </c:pt>
                <c:pt idx="2575">
                  <c:v>4.9652280327192738E-5</c:v>
                </c:pt>
                <c:pt idx="2576">
                  <c:v>4.9541828323090842E-5</c:v>
                </c:pt>
                <c:pt idx="2577">
                  <c:v>4.9431603404721108E-5</c:v>
                </c:pt>
                <c:pt idx="2578">
                  <c:v>4.9321605164139026E-5</c:v>
                </c:pt>
                <c:pt idx="2579">
                  <c:v>4.9211833193979482E-5</c:v>
                </c:pt>
                <c:pt idx="2580">
                  <c:v>4.9102287087411656E-5</c:v>
                </c:pt>
                <c:pt idx="2581">
                  <c:v>4.8992966438184127E-5</c:v>
                </c:pt>
                <c:pt idx="2582">
                  <c:v>4.8883870840531196E-5</c:v>
                </c:pt>
                <c:pt idx="2583">
                  <c:v>4.8774999889162479E-5</c:v>
                </c:pt>
                <c:pt idx="2584">
                  <c:v>4.8666353179575156E-5</c:v>
                </c:pt>
                <c:pt idx="2585">
                  <c:v>4.8557930307530084E-5</c:v>
                </c:pt>
                <c:pt idx="2586">
                  <c:v>4.8449730869482011E-5</c:v>
                </c:pt>
                <c:pt idx="2587">
                  <c:v>4.8341754462308956E-5</c:v>
                </c:pt>
                <c:pt idx="2588">
                  <c:v>4.8234000683544664E-5</c:v>
                </c:pt>
                <c:pt idx="2589">
                  <c:v>4.8126469131277994E-5</c:v>
                </c:pt>
                <c:pt idx="2590">
                  <c:v>4.8019159403958622E-5</c:v>
                </c:pt>
                <c:pt idx="2591">
                  <c:v>4.7912071100768283E-5</c:v>
                </c:pt>
                <c:pt idx="2592">
                  <c:v>4.7805203821325859E-5</c:v>
                </c:pt>
                <c:pt idx="2593">
                  <c:v>4.7698557165760241E-5</c:v>
                </c:pt>
                <c:pt idx="2594">
                  <c:v>4.759213073484217E-5</c:v>
                </c:pt>
                <c:pt idx="2595">
                  <c:v>4.7485924129911372E-5</c:v>
                </c:pt>
                <c:pt idx="2596">
                  <c:v>4.737993695254003E-5</c:v>
                </c:pt>
                <c:pt idx="2597">
                  <c:v>4.7274168805292588E-5</c:v>
                </c:pt>
                <c:pt idx="2598">
                  <c:v>4.7168619290854918E-5</c:v>
                </c:pt>
                <c:pt idx="2599">
                  <c:v>4.7063288012759441E-5</c:v>
                </c:pt>
                <c:pt idx="2600">
                  <c:v>4.6958174574909806E-5</c:v>
                </c:pt>
                <c:pt idx="2601">
                  <c:v>4.6853278581754365E-5</c:v>
                </c:pt>
                <c:pt idx="2602">
                  <c:v>4.6748599638400667E-5</c:v>
                </c:pt>
                <c:pt idx="2603">
                  <c:v>4.6644137350282389E-5</c:v>
                </c:pt>
                <c:pt idx="2604">
                  <c:v>4.6539891323624238E-5</c:v>
                </c:pt>
                <c:pt idx="2605">
                  <c:v>4.6435861165011749E-5</c:v>
                </c:pt>
                <c:pt idx="2606">
                  <c:v>4.6332046481564748E-5</c:v>
                </c:pt>
                <c:pt idx="2607">
                  <c:v>4.6228446881020624E-5</c:v>
                </c:pt>
                <c:pt idx="2608">
                  <c:v>4.612506197171698E-5</c:v>
                </c:pt>
                <c:pt idx="2609">
                  <c:v>4.6021891362300199E-5</c:v>
                </c:pt>
                <c:pt idx="2610">
                  <c:v>4.5918934662124433E-5</c:v>
                </c:pt>
                <c:pt idx="2611">
                  <c:v>4.5816191481154456E-5</c:v>
                </c:pt>
                <c:pt idx="2612">
                  <c:v>4.571366142960831E-5</c:v>
                </c:pt>
                <c:pt idx="2613">
                  <c:v>4.5611344118554054E-5</c:v>
                </c:pt>
                <c:pt idx="2614">
                  <c:v>4.5509239159378934E-5</c:v>
                </c:pt>
                <c:pt idx="2615">
                  <c:v>4.5407346164129392E-5</c:v>
                </c:pt>
                <c:pt idx="2616">
                  <c:v>4.530566474535494E-5</c:v>
                </c:pt>
                <c:pt idx="2617">
                  <c:v>4.5204194516097751E-5</c:v>
                </c:pt>
                <c:pt idx="2618">
                  <c:v>4.5102935089920415E-5</c:v>
                </c:pt>
                <c:pt idx="2619">
                  <c:v>4.5001886081086351E-5</c:v>
                </c:pt>
                <c:pt idx="2620">
                  <c:v>4.490104710415041E-5</c:v>
                </c:pt>
                <c:pt idx="2621">
                  <c:v>4.4800417774496643E-5</c:v>
                </c:pt>
                <c:pt idx="2622">
                  <c:v>4.4699997707672162E-5</c:v>
                </c:pt>
                <c:pt idx="2623">
                  <c:v>4.4599786520126139E-5</c:v>
                </c:pt>
                <c:pt idx="2624">
                  <c:v>4.4499783828619993E-5</c:v>
                </c:pt>
                <c:pt idx="2625">
                  <c:v>4.4399989250553523E-5</c:v>
                </c:pt>
                <c:pt idx="2626">
                  <c:v>4.4300402403708167E-5</c:v>
                </c:pt>
                <c:pt idx="2627">
                  <c:v>4.4201022906642518E-5</c:v>
                </c:pt>
                <c:pt idx="2628">
                  <c:v>4.4101850378244767E-5</c:v>
                </c:pt>
                <c:pt idx="2629">
                  <c:v>4.4002884438041484E-5</c:v>
                </c:pt>
                <c:pt idx="2630">
                  <c:v>4.3904124706041492E-5</c:v>
                </c:pt>
                <c:pt idx="2631">
                  <c:v>4.3805570802843419E-5</c:v>
                </c:pt>
                <c:pt idx="2632">
                  <c:v>4.3707222349531616E-5</c:v>
                </c:pt>
                <c:pt idx="2633">
                  <c:v>4.3609078967745546E-5</c:v>
                </c:pt>
                <c:pt idx="2634">
                  <c:v>4.35111402795757E-5</c:v>
                </c:pt>
                <c:pt idx="2635">
                  <c:v>4.3413405907872377E-5</c:v>
                </c:pt>
                <c:pt idx="2636">
                  <c:v>4.3315875475697513E-5</c:v>
                </c:pt>
                <c:pt idx="2637">
                  <c:v>4.321854860695612E-5</c:v>
                </c:pt>
                <c:pt idx="2638">
                  <c:v>4.3121424925893215E-5</c:v>
                </c:pt>
                <c:pt idx="2639">
                  <c:v>4.3024504057326274E-5</c:v>
                </c:pt>
                <c:pt idx="2640">
                  <c:v>4.2927785626627885E-5</c:v>
                </c:pt>
                <c:pt idx="2641">
                  <c:v>4.2831269259694521E-5</c:v>
                </c:pt>
                <c:pt idx="2642">
                  <c:v>4.2734954582974299E-5</c:v>
                </c:pt>
                <c:pt idx="2643">
                  <c:v>4.263884122339065E-5</c:v>
                </c:pt>
                <c:pt idx="2644">
                  <c:v>4.2542928808481095E-5</c:v>
                </c:pt>
                <c:pt idx="2645">
                  <c:v>4.2447216966227247E-5</c:v>
                </c:pt>
                <c:pt idx="2646">
                  <c:v>4.2351705325186645E-5</c:v>
                </c:pt>
                <c:pt idx="2647">
                  <c:v>4.2256393514503165E-5</c:v>
                </c:pt>
                <c:pt idx="2648">
                  <c:v>4.2161281163712733E-5</c:v>
                </c:pt>
                <c:pt idx="2649">
                  <c:v>4.2066367903000057E-5</c:v>
                </c:pt>
                <c:pt idx="2650">
                  <c:v>4.1971653363049449E-5</c:v>
                </c:pt>
                <c:pt idx="2651">
                  <c:v>4.1877137175017065E-5</c:v>
                </c:pt>
                <c:pt idx="2652">
                  <c:v>4.1782818970773766E-5</c:v>
                </c:pt>
                <c:pt idx="2653">
                  <c:v>4.1688698382391642E-5</c:v>
                </c:pt>
                <c:pt idx="2654">
                  <c:v>4.1594775042858717E-5</c:v>
                </c:pt>
                <c:pt idx="2655">
                  <c:v>4.1501048585367711E-5</c:v>
                </c:pt>
                <c:pt idx="2656">
                  <c:v>4.1407518643829522E-5</c:v>
                </c:pt>
                <c:pt idx="2657">
                  <c:v>4.1314184852651176E-5</c:v>
                </c:pt>
                <c:pt idx="2658">
                  <c:v>4.1221046846656034E-5</c:v>
                </c:pt>
                <c:pt idx="2659">
                  <c:v>4.1128104261399512E-5</c:v>
                </c:pt>
                <c:pt idx="2660">
                  <c:v>4.1035356732745804E-5</c:v>
                </c:pt>
                <c:pt idx="2661">
                  <c:v>4.0942803897287688E-5</c:v>
                </c:pt>
                <c:pt idx="2662">
                  <c:v>4.0850445392013462E-5</c:v>
                </c:pt>
                <c:pt idx="2663">
                  <c:v>4.0758280854438778E-5</c:v>
                </c:pt>
                <c:pt idx="2664">
                  <c:v>4.0666309922696847E-5</c:v>
                </c:pt>
                <c:pt idx="2665">
                  <c:v>4.0574532235333749E-5</c:v>
                </c:pt>
                <c:pt idx="2666">
                  <c:v>4.0482947431575572E-5</c:v>
                </c:pt>
                <c:pt idx="2667">
                  <c:v>4.039155515100229E-5</c:v>
                </c:pt>
                <c:pt idx="2668">
                  <c:v>4.0300355033853069E-5</c:v>
                </c:pt>
                <c:pt idx="2669">
                  <c:v>4.0209346720773004E-5</c:v>
                </c:pt>
                <c:pt idx="2670">
                  <c:v>4.0118529853080259E-5</c:v>
                </c:pt>
                <c:pt idx="2671">
                  <c:v>4.0027904072526682E-5</c:v>
                </c:pt>
                <c:pt idx="2672">
                  <c:v>3.9937469021318617E-5</c:v>
                </c:pt>
                <c:pt idx="2673">
                  <c:v>3.9847224342380583E-5</c:v>
                </c:pt>
                <c:pt idx="2674">
                  <c:v>3.9757169678984045E-5</c:v>
                </c:pt>
                <c:pt idx="2675">
                  <c:v>3.9667304674979864E-5</c:v>
                </c:pt>
                <c:pt idx="2676">
                  <c:v>3.9577628974864221E-5</c:v>
                </c:pt>
                <c:pt idx="2677">
                  <c:v>3.948814222340391E-5</c:v>
                </c:pt>
                <c:pt idx="2678">
                  <c:v>3.939884406611513E-5</c:v>
                </c:pt>
                <c:pt idx="2679">
                  <c:v>3.9309734148972042E-5</c:v>
                </c:pt>
                <c:pt idx="2680">
                  <c:v>3.9220812118413717E-5</c:v>
                </c:pt>
                <c:pt idx="2681">
                  <c:v>3.9132077621444744E-5</c:v>
                </c:pt>
                <c:pt idx="2682">
                  <c:v>3.9043530305638702E-5</c:v>
                </c:pt>
                <c:pt idx="2683">
                  <c:v>3.8955169818982033E-5</c:v>
                </c:pt>
                <c:pt idx="2684">
                  <c:v>3.886699581008915E-5</c:v>
                </c:pt>
                <c:pt idx="2685">
                  <c:v>3.8779007928067127E-5</c:v>
                </c:pt>
                <c:pt idx="2686">
                  <c:v>3.8691205822453251E-5</c:v>
                </c:pt>
                <c:pt idx="2687">
                  <c:v>3.8603589143496042E-5</c:v>
                </c:pt>
                <c:pt idx="2688">
                  <c:v>3.8516157541738927E-5</c:v>
                </c:pt>
                <c:pt idx="2689">
                  <c:v>3.8428910668467792E-5</c:v>
                </c:pt>
                <c:pt idx="2690">
                  <c:v>3.8341848175273835E-5</c:v>
                </c:pt>
                <c:pt idx="2691">
                  <c:v>3.8254969714445614E-5</c:v>
                </c:pt>
                <c:pt idx="2692">
                  <c:v>3.8168274938701896E-5</c:v>
                </c:pt>
                <c:pt idx="2693">
                  <c:v>3.8081763501316562E-5</c:v>
                </c:pt>
                <c:pt idx="2694">
                  <c:v>3.7995435056004112E-5</c:v>
                </c:pt>
                <c:pt idx="2695">
                  <c:v>3.7909289257117423E-5</c:v>
                </c:pt>
                <c:pt idx="2696">
                  <c:v>3.7823325759470811E-5</c:v>
                </c:pt>
                <c:pt idx="2697">
                  <c:v>3.7737544218343494E-5</c:v>
                </c:pt>
                <c:pt idx="2698">
                  <c:v>3.7651944289660011E-5</c:v>
                </c:pt>
                <c:pt idx="2699">
                  <c:v>3.7566525629726538E-5</c:v>
                </c:pt>
                <c:pt idx="2700">
                  <c:v>3.7481287895418242E-5</c:v>
                </c:pt>
                <c:pt idx="2701">
                  <c:v>3.7396230744168868E-5</c:v>
                </c:pt>
                <c:pt idx="2702">
                  <c:v>3.7311353833908295E-5</c:v>
                </c:pt>
                <c:pt idx="2703">
                  <c:v>3.7226656822998347E-5</c:v>
                </c:pt>
                <c:pt idx="2704">
                  <c:v>3.7142139370505145E-5</c:v>
                </c:pt>
                <c:pt idx="2705">
                  <c:v>3.7057801135781041E-5</c:v>
                </c:pt>
                <c:pt idx="2706">
                  <c:v>3.6973641778889621E-5</c:v>
                </c:pt>
                <c:pt idx="2707">
                  <c:v>3.6889660960222337E-5</c:v>
                </c:pt>
                <c:pt idx="2708">
                  <c:v>3.6805858340911365E-5</c:v>
                </c:pt>
                <c:pt idx="2709">
                  <c:v>3.6722233582385522E-5</c:v>
                </c:pt>
                <c:pt idx="2710">
                  <c:v>3.6638786346739755E-5</c:v>
                </c:pt>
                <c:pt idx="2711">
                  <c:v>3.6555516296488816E-5</c:v>
                </c:pt>
                <c:pt idx="2712">
                  <c:v>3.6472423094730325E-5</c:v>
                </c:pt>
                <c:pt idx="2713">
                  <c:v>3.6389506405007724E-5</c:v>
                </c:pt>
                <c:pt idx="2714">
                  <c:v>3.6306765891431711E-5</c:v>
                </c:pt>
                <c:pt idx="2715">
                  <c:v>3.6224201218602176E-5</c:v>
                </c:pt>
                <c:pt idx="2716">
                  <c:v>3.6141812051609934E-5</c:v>
                </c:pt>
                <c:pt idx="2717">
                  <c:v>3.6059598056156425E-5</c:v>
                </c:pt>
                <c:pt idx="2718">
                  <c:v>3.5977558898281359E-5</c:v>
                </c:pt>
                <c:pt idx="2719">
                  <c:v>3.5895694244678436E-5</c:v>
                </c:pt>
                <c:pt idx="2720">
                  <c:v>3.5814003762534019E-5</c:v>
                </c:pt>
                <c:pt idx="2721">
                  <c:v>3.5732487119462947E-5</c:v>
                </c:pt>
                <c:pt idx="2722">
                  <c:v>3.5651143983678538E-5</c:v>
                </c:pt>
                <c:pt idx="2723">
                  <c:v>3.5569974023852077E-5</c:v>
                </c:pt>
                <c:pt idx="2724">
                  <c:v>3.5488976909218636E-5</c:v>
                </c:pt>
                <c:pt idx="2725">
                  <c:v>3.5408152309431354E-5</c:v>
                </c:pt>
                <c:pt idx="2726">
                  <c:v>3.532749989473144E-5</c:v>
                </c:pt>
                <c:pt idx="2727">
                  <c:v>3.5247019335854501E-5</c:v>
                </c:pt>
                <c:pt idx="2728">
                  <c:v>3.5166710304018398E-5</c:v>
                </c:pt>
                <c:pt idx="2729">
                  <c:v>3.5086572470923241E-5</c:v>
                </c:pt>
                <c:pt idx="2730">
                  <c:v>3.5006605508886707E-5</c:v>
                </c:pt>
                <c:pt idx="2731">
                  <c:v>3.492680909062372E-5</c:v>
                </c:pt>
                <c:pt idx="2732">
                  <c:v>3.4847182889400849E-5</c:v>
                </c:pt>
                <c:pt idx="2733">
                  <c:v>3.4767726578940894E-5</c:v>
                </c:pt>
                <c:pt idx="2734">
                  <c:v>3.4688439833601564E-5</c:v>
                </c:pt>
                <c:pt idx="2735">
                  <c:v>3.4609322328051084E-5</c:v>
                </c:pt>
                <c:pt idx="2736">
                  <c:v>3.4530373737656772E-5</c:v>
                </c:pt>
                <c:pt idx="2737">
                  <c:v>3.4451593738157177E-5</c:v>
                </c:pt>
                <c:pt idx="2738">
                  <c:v>3.4372982005840755E-5</c:v>
                </c:pt>
                <c:pt idx="2739">
                  <c:v>3.4294538217554543E-5</c:v>
                </c:pt>
                <c:pt idx="2740">
                  <c:v>3.4216262050534157E-5</c:v>
                </c:pt>
                <c:pt idx="2741">
                  <c:v>3.413815318256512E-5</c:v>
                </c:pt>
                <c:pt idx="2742">
                  <c:v>3.4060211292012352E-5</c:v>
                </c:pt>
                <c:pt idx="2743">
                  <c:v>3.3982436057627616E-5</c:v>
                </c:pt>
                <c:pt idx="2744">
                  <c:v>3.3904827158736869E-5</c:v>
                </c:pt>
                <c:pt idx="2745">
                  <c:v>3.3827384275144853E-5</c:v>
                </c:pt>
                <c:pt idx="2746">
                  <c:v>3.3750107087150705E-5</c:v>
                </c:pt>
                <c:pt idx="2747">
                  <c:v>3.3672995275577447E-5</c:v>
                </c:pt>
                <c:pt idx="2748">
                  <c:v>3.3596048521726887E-5</c:v>
                </c:pt>
                <c:pt idx="2749">
                  <c:v>3.3519266507428189E-5</c:v>
                </c:pt>
                <c:pt idx="2750">
                  <c:v>3.3442648914911235E-5</c:v>
                </c:pt>
                <c:pt idx="2751">
                  <c:v>3.3366195427066841E-5</c:v>
                </c:pt>
                <c:pt idx="2752">
                  <c:v>3.3289905727179603E-5</c:v>
                </c:pt>
                <c:pt idx="2753">
                  <c:v>3.3213779499035451E-5</c:v>
                </c:pt>
                <c:pt idx="2754">
                  <c:v>3.3137816426952876E-5</c:v>
                </c:pt>
                <c:pt idx="2755">
                  <c:v>3.3062016195732624E-5</c:v>
                </c:pt>
                <c:pt idx="2756">
                  <c:v>3.2986378490664631E-5</c:v>
                </c:pt>
                <c:pt idx="2757">
                  <c:v>3.2910902997515881E-5</c:v>
                </c:pt>
                <c:pt idx="2758">
                  <c:v>3.2835589402631024E-5</c:v>
                </c:pt>
                <c:pt idx="2759">
                  <c:v>3.2760437392734612E-5</c:v>
                </c:pt>
                <c:pt idx="2760">
                  <c:v>3.2685446655172229E-5</c:v>
                </c:pt>
                <c:pt idx="2761">
                  <c:v>3.2610616877664159E-5</c:v>
                </c:pt>
                <c:pt idx="2762">
                  <c:v>3.2535947748523961E-5</c:v>
                </c:pt>
                <c:pt idx="2763">
                  <c:v>3.2461438956484998E-5</c:v>
                </c:pt>
                <c:pt idx="2764">
                  <c:v>3.23870901908236E-5</c:v>
                </c:pt>
                <c:pt idx="2765">
                  <c:v>3.2312901141298353E-5</c:v>
                </c:pt>
                <c:pt idx="2766">
                  <c:v>3.2238871498117133E-5</c:v>
                </c:pt>
                <c:pt idx="2767">
                  <c:v>3.2165000952053338E-5</c:v>
                </c:pt>
                <c:pt idx="2768">
                  <c:v>3.2091289194359149E-5</c:v>
                </c:pt>
                <c:pt idx="2769">
                  <c:v>3.2017735916692672E-5</c:v>
                </c:pt>
                <c:pt idx="2770">
                  <c:v>3.1944340811338248E-5</c:v>
                </c:pt>
                <c:pt idx="2771">
                  <c:v>3.1871103570928899E-5</c:v>
                </c:pt>
                <c:pt idx="2772">
                  <c:v>3.1798023888729085E-5</c:v>
                </c:pt>
                <c:pt idx="2773">
                  <c:v>3.1725101458360619E-5</c:v>
                </c:pt>
                <c:pt idx="2774">
                  <c:v>3.1652335974062876E-5</c:v>
                </c:pt>
                <c:pt idx="2775">
                  <c:v>3.1579727130467278E-5</c:v>
                </c:pt>
                <c:pt idx="2776">
                  <c:v>3.1507274622736073E-5</c:v>
                </c:pt>
                <c:pt idx="2777">
                  <c:v>3.1434978146479067E-5</c:v>
                </c:pt>
                <c:pt idx="2778">
                  <c:v>3.1362837397871587E-5</c:v>
                </c:pt>
                <c:pt idx="2779">
                  <c:v>3.1290852073515701E-5</c:v>
                </c:pt>
                <c:pt idx="2780">
                  <c:v>3.121902187050267E-5</c:v>
                </c:pt>
                <c:pt idx="2781">
                  <c:v>3.1147346486442434E-5</c:v>
                </c:pt>
                <c:pt idx="2782">
                  <c:v>3.10758256194376E-5</c:v>
                </c:pt>
                <c:pt idx="2783">
                  <c:v>3.1004458967988022E-5</c:v>
                </c:pt>
                <c:pt idx="2784">
                  <c:v>3.0933246231179892E-5</c:v>
                </c:pt>
                <c:pt idx="2785">
                  <c:v>3.0862187108588596E-5</c:v>
                </c:pt>
                <c:pt idx="2786">
                  <c:v>3.0791281300160747E-5</c:v>
                </c:pt>
                <c:pt idx="2787">
                  <c:v>3.0720528506458789E-5</c:v>
                </c:pt>
                <c:pt idx="2788">
                  <c:v>3.0649928428399045E-5</c:v>
                </c:pt>
                <c:pt idx="2789">
                  <c:v>3.0579480767562242E-5</c:v>
                </c:pt>
                <c:pt idx="2790">
                  <c:v>3.0509185225796251E-5</c:v>
                </c:pt>
                <c:pt idx="2791">
                  <c:v>3.0439041505609873E-5</c:v>
                </c:pt>
                <c:pt idx="2792">
                  <c:v>3.0369049309886612E-5</c:v>
                </c:pt>
                <c:pt idx="2793">
                  <c:v>3.0299208342018241E-5</c:v>
                </c:pt>
                <c:pt idx="2794">
                  <c:v>3.0229518305925629E-5</c:v>
                </c:pt>
                <c:pt idx="2795">
                  <c:v>3.0159978905942506E-5</c:v>
                </c:pt>
                <c:pt idx="2796">
                  <c:v>3.0090589846924753E-5</c:v>
                </c:pt>
                <c:pt idx="2797">
                  <c:v>3.0021350834168875E-5</c:v>
                </c:pt>
                <c:pt idx="2798">
                  <c:v>2.9952261573507402E-5</c:v>
                </c:pt>
                <c:pt idx="2799">
                  <c:v>2.9883321771216956E-5</c:v>
                </c:pt>
                <c:pt idx="2800">
                  <c:v>2.9814531134061614E-5</c:v>
                </c:pt>
                <c:pt idx="2801">
                  <c:v>2.9745889369235667E-5</c:v>
                </c:pt>
                <c:pt idx="2802">
                  <c:v>2.9677396184516272E-5</c:v>
                </c:pt>
                <c:pt idx="2803">
                  <c:v>2.9609051288037938E-5</c:v>
                </c:pt>
                <c:pt idx="2804">
                  <c:v>2.9540854388540594E-5</c:v>
                </c:pt>
                <c:pt idx="2805">
                  <c:v>2.9472805195092031E-5</c:v>
                </c:pt>
                <c:pt idx="2806">
                  <c:v>2.9404903417370662E-5</c:v>
                </c:pt>
                <c:pt idx="2807">
                  <c:v>2.9337148765436541E-5</c:v>
                </c:pt>
                <c:pt idx="2808">
                  <c:v>2.9269540949877076E-5</c:v>
                </c:pt>
                <c:pt idx="2809">
                  <c:v>2.9202079681763665E-5</c:v>
                </c:pt>
                <c:pt idx="2810">
                  <c:v>2.9134764672554547E-5</c:v>
                </c:pt>
                <c:pt idx="2811">
                  <c:v>2.906759563432032E-5</c:v>
                </c:pt>
                <c:pt idx="2812">
                  <c:v>2.9000572279438627E-5</c:v>
                </c:pt>
                <c:pt idx="2813">
                  <c:v>2.8933694320960185E-5</c:v>
                </c:pt>
                <c:pt idx="2814">
                  <c:v>2.8866961472169897E-5</c:v>
                </c:pt>
                <c:pt idx="2815">
                  <c:v>2.8800373447069108E-5</c:v>
                </c:pt>
                <c:pt idx="2816">
                  <c:v>2.8733929959934984E-5</c:v>
                </c:pt>
                <c:pt idx="2817">
                  <c:v>2.8667630725601537E-5</c:v>
                </c:pt>
                <c:pt idx="2818">
                  <c:v>2.8601475459440542E-5</c:v>
                </c:pt>
                <c:pt idx="2819">
                  <c:v>2.8535463877085721E-5</c:v>
                </c:pt>
                <c:pt idx="2820">
                  <c:v>2.846959569489417E-5</c:v>
                </c:pt>
                <c:pt idx="2821">
                  <c:v>2.8403870629528302E-5</c:v>
                </c:pt>
                <c:pt idx="2822">
                  <c:v>2.8338288398117167E-5</c:v>
                </c:pt>
                <c:pt idx="2823">
                  <c:v>2.8272848718353602E-5</c:v>
                </c:pt>
                <c:pt idx="2824">
                  <c:v>2.8207551308343307E-5</c:v>
                </c:pt>
                <c:pt idx="2825">
                  <c:v>2.8142395886636071E-5</c:v>
                </c:pt>
                <c:pt idx="2826">
                  <c:v>2.8077382172310775E-5</c:v>
                </c:pt>
                <c:pt idx="2827">
                  <c:v>2.8012509884836612E-5</c:v>
                </c:pt>
                <c:pt idx="2828">
                  <c:v>2.7947778744210131E-5</c:v>
                </c:pt>
                <c:pt idx="2829">
                  <c:v>2.78831884708685E-5</c:v>
                </c:pt>
                <c:pt idx="2830">
                  <c:v>2.7818738785698183E-5</c:v>
                </c:pt>
                <c:pt idx="2831">
                  <c:v>2.7754429410107792E-5</c:v>
                </c:pt>
                <c:pt idx="2832">
                  <c:v>2.7690260065906663E-5</c:v>
                </c:pt>
                <c:pt idx="2833">
                  <c:v>2.7626230475369037E-5</c:v>
                </c:pt>
                <c:pt idx="2834">
                  <c:v>2.7562340361277429E-5</c:v>
                </c:pt>
                <c:pt idx="2835">
                  <c:v>2.7498589446863647E-5</c:v>
                </c:pt>
                <c:pt idx="2836">
                  <c:v>2.743497745579318E-5</c:v>
                </c:pt>
                <c:pt idx="2837">
                  <c:v>2.7371504112201628E-5</c:v>
                </c:pt>
                <c:pt idx="2838">
                  <c:v>2.7308169140727659E-5</c:v>
                </c:pt>
                <c:pt idx="2839">
                  <c:v>2.7244972266417603E-5</c:v>
                </c:pt>
                <c:pt idx="2840">
                  <c:v>2.7181913214791367E-5</c:v>
                </c:pt>
                <c:pt idx="2841">
                  <c:v>2.7118991711856319E-5</c:v>
                </c:pt>
                <c:pt idx="2842">
                  <c:v>2.7056207484017075E-5</c:v>
                </c:pt>
                <c:pt idx="2843">
                  <c:v>2.6993560258198671E-5</c:v>
                </c:pt>
                <c:pt idx="2844">
                  <c:v>2.6931049761815332E-5</c:v>
                </c:pt>
                <c:pt idx="2845">
                  <c:v>2.6868675722609148E-5</c:v>
                </c:pt>
                <c:pt idx="2846">
                  <c:v>2.680643786887732E-5</c:v>
                </c:pt>
                <c:pt idx="2847">
                  <c:v>2.6744335929362872E-5</c:v>
                </c:pt>
                <c:pt idx="2848">
                  <c:v>2.668236963328588E-5</c:v>
                </c:pt>
                <c:pt idx="2849">
                  <c:v>2.6620538710222033E-5</c:v>
                </c:pt>
                <c:pt idx="2850">
                  <c:v>2.6558842890352444E-5</c:v>
                </c:pt>
                <c:pt idx="2851">
                  <c:v>2.6497281904153125E-5</c:v>
                </c:pt>
                <c:pt idx="2852">
                  <c:v>2.6435855482710713E-5</c:v>
                </c:pt>
                <c:pt idx="2853">
                  <c:v>2.6374563357403277E-5</c:v>
                </c:pt>
                <c:pt idx="2854">
                  <c:v>2.631340526022645E-5</c:v>
                </c:pt>
                <c:pt idx="2855">
                  <c:v>2.6252380923517601E-5</c:v>
                </c:pt>
                <c:pt idx="2856">
                  <c:v>2.6191490080091154E-5</c:v>
                </c:pt>
                <c:pt idx="2857">
                  <c:v>2.6130732463229903E-5</c:v>
                </c:pt>
                <c:pt idx="2858">
                  <c:v>2.6070107806653794E-5</c:v>
                </c:pt>
                <c:pt idx="2859">
                  <c:v>2.6009615844559825E-5</c:v>
                </c:pt>
                <c:pt idx="2860">
                  <c:v>2.5949256311543975E-5</c:v>
                </c:pt>
                <c:pt idx="2861">
                  <c:v>2.5889028942701828E-5</c:v>
                </c:pt>
                <c:pt idx="2862">
                  <c:v>2.5828933473553972E-5</c:v>
                </c:pt>
                <c:pt idx="2863">
                  <c:v>2.5768969640080699E-5</c:v>
                </c:pt>
                <c:pt idx="2864">
                  <c:v>2.5709137178709859E-5</c:v>
                </c:pt>
                <c:pt idx="2865">
                  <c:v>2.5649435826283901E-5</c:v>
                </c:pt>
                <c:pt idx="2866">
                  <c:v>2.5589865320143138E-5</c:v>
                </c:pt>
                <c:pt idx="2867">
                  <c:v>2.5530425398071974E-5</c:v>
                </c:pt>
                <c:pt idx="2868">
                  <c:v>2.5471115798267677E-5</c:v>
                </c:pt>
                <c:pt idx="2869">
                  <c:v>2.5411936259343848E-5</c:v>
                </c:pt>
                <c:pt idx="2870">
                  <c:v>2.5352886520490017E-5</c:v>
                </c:pt>
                <c:pt idx="2871">
                  <c:v>2.5293966321185413E-5</c:v>
                </c:pt>
                <c:pt idx="2872">
                  <c:v>2.5235175401455701E-5</c:v>
                </c:pt>
                <c:pt idx="2873">
                  <c:v>2.5176513501711656E-5</c:v>
                </c:pt>
                <c:pt idx="2874">
                  <c:v>2.5117980362896614E-5</c:v>
                </c:pt>
                <c:pt idx="2875">
                  <c:v>2.5059575726254016E-5</c:v>
                </c:pt>
                <c:pt idx="2876">
                  <c:v>2.5001299333584151E-5</c:v>
                </c:pt>
                <c:pt idx="2877">
                  <c:v>2.4943150927127927E-5</c:v>
                </c:pt>
                <c:pt idx="2878">
                  <c:v>2.4885130249487075E-5</c:v>
                </c:pt>
                <c:pt idx="2879">
                  <c:v>2.4827237043795886E-5</c:v>
                </c:pt>
                <c:pt idx="2880">
                  <c:v>2.4769471053521716E-5</c:v>
                </c:pt>
                <c:pt idx="2881">
                  <c:v>2.4711832022702648E-5</c:v>
                </c:pt>
                <c:pt idx="2882">
                  <c:v>2.4654319695708096E-5</c:v>
                </c:pt>
                <c:pt idx="2883">
                  <c:v>2.4596933817441768E-5</c:v>
                </c:pt>
                <c:pt idx="2884">
                  <c:v>2.4539674133104011E-5</c:v>
                </c:pt>
                <c:pt idx="2885">
                  <c:v>2.4482540388514468E-5</c:v>
                </c:pt>
                <c:pt idx="2886">
                  <c:v>2.4425532329770336E-5</c:v>
                </c:pt>
                <c:pt idx="2887">
                  <c:v>2.4368649703532599E-5</c:v>
                </c:pt>
                <c:pt idx="2888">
                  <c:v>2.4311892256762349E-5</c:v>
                </c:pt>
                <c:pt idx="2889">
                  <c:v>2.4255259737000073E-5</c:v>
                </c:pt>
                <c:pt idx="2890">
                  <c:v>2.4198751892140144E-5</c:v>
                </c:pt>
                <c:pt idx="2891">
                  <c:v>2.4142368470512349E-5</c:v>
                </c:pt>
                <c:pt idx="2892">
                  <c:v>2.4086109220911381E-5</c:v>
                </c:pt>
                <c:pt idx="2893">
                  <c:v>2.4029973892527451E-5</c:v>
                </c:pt>
                <c:pt idx="2894">
                  <c:v>2.3973962235024349E-5</c:v>
                </c:pt>
                <c:pt idx="2895">
                  <c:v>2.3918073998515157E-5</c:v>
                </c:pt>
                <c:pt idx="2896">
                  <c:v>2.3862308933423476E-5</c:v>
                </c:pt>
                <c:pt idx="2897">
                  <c:v>2.380666679078873E-5</c:v>
                </c:pt>
                <c:pt idx="2898">
                  <c:v>2.3751147321955657E-5</c:v>
                </c:pt>
                <c:pt idx="2899">
                  <c:v>2.3695750278674918E-5</c:v>
                </c:pt>
                <c:pt idx="2900">
                  <c:v>2.3640475413273104E-5</c:v>
                </c:pt>
                <c:pt idx="2901">
                  <c:v>2.3585322478375179E-5</c:v>
                </c:pt>
                <c:pt idx="2902">
                  <c:v>2.3530291227055397E-5</c:v>
                </c:pt>
                <c:pt idx="2903">
                  <c:v>2.3475381412882412E-5</c:v>
                </c:pt>
                <c:pt idx="2904">
                  <c:v>2.3420592789789169E-5</c:v>
                </c:pt>
                <c:pt idx="2905">
                  <c:v>2.3365925112161373E-5</c:v>
                </c:pt>
                <c:pt idx="2906">
                  <c:v>2.3311378134818414E-5</c:v>
                </c:pt>
                <c:pt idx="2907">
                  <c:v>2.3256951612982135E-5</c:v>
                </c:pt>
                <c:pt idx="2908">
                  <c:v>2.3202645302316735E-5</c:v>
                </c:pt>
                <c:pt idx="2909">
                  <c:v>2.3148458958921828E-5</c:v>
                </c:pt>
                <c:pt idx="2910">
                  <c:v>2.3094392339322034E-5</c:v>
                </c:pt>
                <c:pt idx="2911">
                  <c:v>2.304044520042535E-5</c:v>
                </c:pt>
                <c:pt idx="2912">
                  <c:v>2.2986617299622022E-5</c:v>
                </c:pt>
                <c:pt idx="2913">
                  <c:v>2.2932908394704757E-5</c:v>
                </c:pt>
                <c:pt idx="2914">
                  <c:v>2.2879318243840957E-5</c:v>
                </c:pt>
                <c:pt idx="2915">
                  <c:v>2.2825846605730588E-5</c:v>
                </c:pt>
                <c:pt idx="2916">
                  <c:v>2.2772493239380659E-5</c:v>
                </c:pt>
                <c:pt idx="2917">
                  <c:v>2.2719257904292578E-5</c:v>
                </c:pt>
                <c:pt idx="2918">
                  <c:v>2.2666140360375411E-5</c:v>
                </c:pt>
                <c:pt idx="2919">
                  <c:v>2.2613140367905987E-5</c:v>
                </c:pt>
                <c:pt idx="2920">
                  <c:v>2.2560257687676347E-5</c:v>
                </c:pt>
                <c:pt idx="2921">
                  <c:v>2.2507492080830679E-5</c:v>
                </c:pt>
                <c:pt idx="2922">
                  <c:v>2.2454843308934713E-5</c:v>
                </c:pt>
                <c:pt idx="2923">
                  <c:v>2.2402311134008673E-5</c:v>
                </c:pt>
                <c:pt idx="2924">
                  <c:v>2.2349895318464832E-5</c:v>
                </c:pt>
                <c:pt idx="2925">
                  <c:v>2.2297595625119654E-5</c:v>
                </c:pt>
                <c:pt idx="2926">
                  <c:v>2.2245411817247568E-5</c:v>
                </c:pt>
                <c:pt idx="2927">
                  <c:v>2.21933436585324E-5</c:v>
                </c:pt>
                <c:pt idx="2928">
                  <c:v>2.2141390913010123E-5</c:v>
                </c:pt>
                <c:pt idx="2929">
                  <c:v>2.2089553345237128E-5</c:v>
                </c:pt>
                <c:pt idx="2930">
                  <c:v>2.2037830720088997E-5</c:v>
                </c:pt>
                <c:pt idx="2931">
                  <c:v>2.1986222802918357E-5</c:v>
                </c:pt>
                <c:pt idx="2932">
                  <c:v>2.1934729359485497E-5</c:v>
                </c:pt>
                <c:pt idx="2933">
                  <c:v>2.188335015590806E-5</c:v>
                </c:pt>
                <c:pt idx="2934">
                  <c:v>2.1832084958796349E-5</c:v>
                </c:pt>
                <c:pt idx="2935">
                  <c:v>2.1780933535126695E-5</c:v>
                </c:pt>
                <c:pt idx="2936">
                  <c:v>2.1729895652267475E-5</c:v>
                </c:pt>
                <c:pt idx="2937">
                  <c:v>2.1678971078079728E-5</c:v>
                </c:pt>
                <c:pt idx="2938">
                  <c:v>2.1628159580752357E-5</c:v>
                </c:pt>
                <c:pt idx="2939">
                  <c:v>2.1577460928907943E-5</c:v>
                </c:pt>
                <c:pt idx="2940">
                  <c:v>2.1526874891602751E-5</c:v>
                </c:pt>
                <c:pt idx="2941">
                  <c:v>2.1476401238290296E-5</c:v>
                </c:pt>
                <c:pt idx="2942">
                  <c:v>2.1426039738817876E-5</c:v>
                </c:pt>
                <c:pt idx="2943">
                  <c:v>2.1375790163476877E-5</c:v>
                </c:pt>
                <c:pt idx="2944">
                  <c:v>2.1325652282922977E-5</c:v>
                </c:pt>
                <c:pt idx="2945">
                  <c:v>2.1275625868238598E-5</c:v>
                </c:pt>
                <c:pt idx="2946">
                  <c:v>2.122571069092076E-5</c:v>
                </c:pt>
                <c:pt idx="2947">
                  <c:v>2.1175906522875876E-5</c:v>
                </c:pt>
                <c:pt idx="2948">
                  <c:v>2.1126213136383326E-5</c:v>
                </c:pt>
                <c:pt idx="2949">
                  <c:v>2.1076630304185662E-5</c:v>
                </c:pt>
                <c:pt idx="2950">
                  <c:v>2.1027157799377583E-5</c:v>
                </c:pt>
                <c:pt idx="2951">
                  <c:v>2.097779539545451E-5</c:v>
                </c:pt>
                <c:pt idx="2952">
                  <c:v>2.0928542866401056E-5</c:v>
                </c:pt>
                <c:pt idx="2953">
                  <c:v>2.0879399986460309E-5</c:v>
                </c:pt>
                <c:pt idx="2954">
                  <c:v>2.0830366530446079E-5</c:v>
                </c:pt>
                <c:pt idx="2955">
                  <c:v>2.0781442273416773E-5</c:v>
                </c:pt>
                <c:pt idx="2956">
                  <c:v>2.0732626990966826E-5</c:v>
                </c:pt>
                <c:pt idx="2957">
                  <c:v>2.0683920458966498E-5</c:v>
                </c:pt>
                <c:pt idx="2958">
                  <c:v>2.0635322453801258E-5</c:v>
                </c:pt>
                <c:pt idx="2959">
                  <c:v>2.0586832752182704E-5</c:v>
                </c:pt>
                <c:pt idx="2960">
                  <c:v>2.0538451131266525E-5</c:v>
                </c:pt>
                <c:pt idx="2961">
                  <c:v>2.0490177368560555E-5</c:v>
                </c:pt>
                <c:pt idx="2962">
                  <c:v>2.0442011242013253E-5</c:v>
                </c:pt>
                <c:pt idx="2963">
                  <c:v>2.0393952529940834E-5</c:v>
                </c:pt>
                <c:pt idx="2964">
                  <c:v>2.0346001011100137E-5</c:v>
                </c:pt>
                <c:pt idx="2965">
                  <c:v>2.0298156464582801E-5</c:v>
                </c:pt>
                <c:pt idx="2966">
                  <c:v>2.0250418669945369E-5</c:v>
                </c:pt>
                <c:pt idx="2967">
                  <c:v>2.0202787407096537E-5</c:v>
                </c:pt>
                <c:pt idx="2968">
                  <c:v>2.0155262456323167E-5</c:v>
                </c:pt>
                <c:pt idx="2969">
                  <c:v>2.0107843598378763E-5</c:v>
                </c:pt>
                <c:pt idx="2970">
                  <c:v>2.0060530614325611E-5</c:v>
                </c:pt>
                <c:pt idx="2971">
                  <c:v>2.0013323285709983E-5</c:v>
                </c:pt>
                <c:pt idx="2972">
                  <c:v>1.996622139437132E-5</c:v>
                </c:pt>
                <c:pt idx="2973">
                  <c:v>1.991922472263305E-5</c:v>
                </c:pt>
                <c:pt idx="2974">
                  <c:v>1.9872333053153404E-5</c:v>
                </c:pt>
                <c:pt idx="2975">
                  <c:v>1.982554616901562E-5</c:v>
                </c:pt>
                <c:pt idx="2976">
                  <c:v>1.9778863853668963E-5</c:v>
                </c:pt>
                <c:pt idx="2977">
                  <c:v>1.9732285890987702E-5</c:v>
                </c:pt>
                <c:pt idx="2978">
                  <c:v>1.9685812065179178E-5</c:v>
                </c:pt>
                <c:pt idx="2979">
                  <c:v>1.9639442160900022E-5</c:v>
                </c:pt>
                <c:pt idx="2980">
                  <c:v>1.9593175963178097E-5</c:v>
                </c:pt>
                <c:pt idx="2981">
                  <c:v>1.9547013257383006E-5</c:v>
                </c:pt>
                <c:pt idx="2982">
                  <c:v>1.9500953829383952E-5</c:v>
                </c:pt>
                <c:pt idx="2983">
                  <c:v>1.9454997465308613E-5</c:v>
                </c:pt>
                <c:pt idx="2984">
                  <c:v>1.940914395175998E-5</c:v>
                </c:pt>
                <c:pt idx="2985">
                  <c:v>1.9363393075677582E-5</c:v>
                </c:pt>
                <c:pt idx="2986">
                  <c:v>1.9317744624439831E-5</c:v>
                </c:pt>
                <c:pt idx="2987">
                  <c:v>1.9272198385761677E-5</c:v>
                </c:pt>
                <c:pt idx="2988">
                  <c:v>1.9226754147770933E-5</c:v>
                </c:pt>
                <c:pt idx="2989">
                  <c:v>1.9181411698942358E-5</c:v>
                </c:pt>
                <c:pt idx="2990">
                  <c:v>1.9136170828219952E-5</c:v>
                </c:pt>
                <c:pt idx="2991">
                  <c:v>1.9091031324810527E-5</c:v>
                </c:pt>
                <c:pt idx="2992">
                  <c:v>1.9045992978430903E-5</c:v>
                </c:pt>
                <c:pt idx="2993">
                  <c:v>1.9001055579069386E-5</c:v>
                </c:pt>
                <c:pt idx="2994">
                  <c:v>1.8956218917169643E-5</c:v>
                </c:pt>
                <c:pt idx="2995">
                  <c:v>1.8911482783553514E-5</c:v>
                </c:pt>
                <c:pt idx="2996">
                  <c:v>1.8866846969350752E-5</c:v>
                </c:pt>
                <c:pt idx="2997">
                  <c:v>1.8822311266169893E-5</c:v>
                </c:pt>
                <c:pt idx="2998">
                  <c:v>1.8777875465935193E-5</c:v>
                </c:pt>
                <c:pt idx="2999">
                  <c:v>1.8733539360968159E-5</c:v>
                </c:pt>
                <c:pt idx="3000">
                  <c:v>1.8689302744006632E-5</c:v>
                </c:pt>
                <c:pt idx="3001">
                  <c:v>1.8645165408059938E-5</c:v>
                </c:pt>
                <c:pt idx="3002">
                  <c:v>1.8601127146664759E-5</c:v>
                </c:pt>
                <c:pt idx="3003">
                  <c:v>1.8557187753606708E-5</c:v>
                </c:pt>
                <c:pt idx="3004">
                  <c:v>1.8513347023127631E-5</c:v>
                </c:pt>
                <c:pt idx="3005">
                  <c:v>1.8469604749787698E-5</c:v>
                </c:pt>
                <c:pt idx="3006">
                  <c:v>1.8425960728586828E-5</c:v>
                </c:pt>
                <c:pt idx="3007">
                  <c:v>1.8382414754837192E-5</c:v>
                </c:pt>
                <c:pt idx="3008">
                  <c:v>1.8338966624274235E-5</c:v>
                </c:pt>
                <c:pt idx="3009">
                  <c:v>1.8295616133004629E-5</c:v>
                </c:pt>
                <c:pt idx="3010">
                  <c:v>1.8252363077442095E-5</c:v>
                </c:pt>
                <c:pt idx="3011">
                  <c:v>1.8209207254473066E-5</c:v>
                </c:pt>
                <c:pt idx="3012">
                  <c:v>1.8166148461281478E-5</c:v>
                </c:pt>
                <c:pt idx="3013">
                  <c:v>1.8123186495477145E-5</c:v>
                </c:pt>
                <c:pt idx="3014">
                  <c:v>1.8080321154976056E-5</c:v>
                </c:pt>
                <c:pt idx="3015">
                  <c:v>1.8037552238156507E-5</c:v>
                </c:pt>
                <c:pt idx="3016">
                  <c:v>1.7994879543667408E-5</c:v>
                </c:pt>
                <c:pt idx="3017">
                  <c:v>1.7952302870609567E-5</c:v>
                </c:pt>
                <c:pt idx="3018">
                  <c:v>1.7909822018406449E-5</c:v>
                </c:pt>
                <c:pt idx="3019">
                  <c:v>1.786743678686923E-5</c:v>
                </c:pt>
                <c:pt idx="3020">
                  <c:v>1.7825146976178582E-5</c:v>
                </c:pt>
                <c:pt idx="3021">
                  <c:v>1.7782952386867328E-5</c:v>
                </c:pt>
                <c:pt idx="3022">
                  <c:v>1.7740852819840384E-5</c:v>
                </c:pt>
                <c:pt idx="3023">
                  <c:v>1.7698848076419874E-5</c:v>
                </c:pt>
                <c:pt idx="3024">
                  <c:v>1.7656937958202001E-5</c:v>
                </c:pt>
                <c:pt idx="3025">
                  <c:v>1.7615122267223594E-5</c:v>
                </c:pt>
                <c:pt idx="3026">
                  <c:v>1.757340080585975E-5</c:v>
                </c:pt>
                <c:pt idx="3027">
                  <c:v>1.7531773376850725E-5</c:v>
                </c:pt>
                <c:pt idx="3028">
                  <c:v>1.7490239783301068E-5</c:v>
                </c:pt>
                <c:pt idx="3029">
                  <c:v>1.7448799828707375E-5</c:v>
                </c:pt>
                <c:pt idx="3030">
                  <c:v>1.7407453316855941E-5</c:v>
                </c:pt>
                <c:pt idx="3031">
                  <c:v>1.7366200051999701E-5</c:v>
                </c:pt>
                <c:pt idx="3032">
                  <c:v>1.7325039838670016E-5</c:v>
                </c:pt>
                <c:pt idx="3033">
                  <c:v>1.7283972481782484E-5</c:v>
                </c:pt>
                <c:pt idx="3034">
                  <c:v>1.7242997786646487E-5</c:v>
                </c:pt>
                <c:pt idx="3035">
                  <c:v>1.7202115558894067E-5</c:v>
                </c:pt>
                <c:pt idx="3036">
                  <c:v>1.716132560454324E-5</c:v>
                </c:pt>
                <c:pt idx="3037">
                  <c:v>1.7120627729931212E-5</c:v>
                </c:pt>
                <c:pt idx="3038">
                  <c:v>1.7080021741818462E-5</c:v>
                </c:pt>
                <c:pt idx="3039">
                  <c:v>1.7039507447267309E-5</c:v>
                </c:pt>
                <c:pt idx="3040">
                  <c:v>1.6999084653753806E-5</c:v>
                </c:pt>
                <c:pt idx="3041">
                  <c:v>1.6958753169023753E-5</c:v>
                </c:pt>
                <c:pt idx="3042">
                  <c:v>1.6918512801303472E-5</c:v>
                </c:pt>
                <c:pt idx="3043">
                  <c:v>1.6878363359045662E-5</c:v>
                </c:pt>
                <c:pt idx="3044">
                  <c:v>1.6838304651157522E-5</c:v>
                </c:pt>
                <c:pt idx="3045">
                  <c:v>1.6798336486884523E-5</c:v>
                </c:pt>
                <c:pt idx="3046">
                  <c:v>1.6758458675760098E-5</c:v>
                </c:pt>
                <c:pt idx="3047">
                  <c:v>1.6718671027778249E-5</c:v>
                </c:pt>
                <c:pt idx="3048">
                  <c:v>1.6678973353179312E-5</c:v>
                </c:pt>
                <c:pt idx="3049">
                  <c:v>1.6639365462655514E-5</c:v>
                </c:pt>
                <c:pt idx="3050">
                  <c:v>1.6599847167188785E-5</c:v>
                </c:pt>
                <c:pt idx="3051">
                  <c:v>1.6560418278121873E-5</c:v>
                </c:pt>
                <c:pt idx="3052">
                  <c:v>1.6521078607177435E-5</c:v>
                </c:pt>
                <c:pt idx="3053">
                  <c:v>1.6481827966419865E-5</c:v>
                </c:pt>
                <c:pt idx="3054">
                  <c:v>1.644266616822234E-5</c:v>
                </c:pt>
                <c:pt idx="3055">
                  <c:v>1.6403593025397789E-5</c:v>
                </c:pt>
                <c:pt idx="3056">
                  <c:v>1.6364608350998532E-5</c:v>
                </c:pt>
                <c:pt idx="3057">
                  <c:v>1.6325711958534855E-5</c:v>
                </c:pt>
                <c:pt idx="3058">
                  <c:v>1.6286903661778991E-5</c:v>
                </c:pt>
                <c:pt idx="3059">
                  <c:v>1.6248183274926442E-5</c:v>
                </c:pt>
                <c:pt idx="3060">
                  <c:v>1.62095506124494E-5</c:v>
                </c:pt>
                <c:pt idx="3061">
                  <c:v>1.6171005489219042E-5</c:v>
                </c:pt>
                <c:pt idx="3062">
                  <c:v>1.6132547720428339E-5</c:v>
                </c:pt>
                <c:pt idx="3063">
                  <c:v>1.6094177121649296E-5</c:v>
                </c:pt>
                <c:pt idx="3064">
                  <c:v>1.605589350874622E-5</c:v>
                </c:pt>
                <c:pt idx="3065">
                  <c:v>1.6017696697965926E-5</c:v>
                </c:pt>
                <c:pt idx="3066">
                  <c:v>1.5979586505921253E-5</c:v>
                </c:pt>
                <c:pt idx="3067">
                  <c:v>1.5941562749503466E-5</c:v>
                </c:pt>
                <c:pt idx="3068">
                  <c:v>1.5903625246022762E-5</c:v>
                </c:pt>
                <c:pt idx="3069">
                  <c:v>1.5865773813074704E-5</c:v>
                </c:pt>
                <c:pt idx="3070">
                  <c:v>1.5828008268621747E-5</c:v>
                </c:pt>
                <c:pt idx="3071">
                  <c:v>1.5790328430979363E-5</c:v>
                </c:pt>
                <c:pt idx="3072">
                  <c:v>1.5752734118806497E-5</c:v>
                </c:pt>
                <c:pt idx="3073">
                  <c:v>1.5715225151047459E-5</c:v>
                </c:pt>
                <c:pt idx="3074">
                  <c:v>1.5677801347073299E-5</c:v>
                </c:pt>
                <c:pt idx="3075">
                  <c:v>1.5640462526543032E-5</c:v>
                </c:pt>
                <c:pt idx="3076">
                  <c:v>1.5603208509455679E-5</c:v>
                </c:pt>
                <c:pt idx="3077">
                  <c:v>1.5566039116184961E-5</c:v>
                </c:pt>
                <c:pt idx="3078">
                  <c:v>1.5528954167390828E-5</c:v>
                </c:pt>
                <c:pt idx="3079">
                  <c:v>1.549195348413742E-5</c:v>
                </c:pt>
                <c:pt idx="3080">
                  <c:v>1.5455036887750823E-5</c:v>
                </c:pt>
                <c:pt idx="3081">
                  <c:v>1.5418204199961309E-5</c:v>
                </c:pt>
                <c:pt idx="3082">
                  <c:v>1.5381455242814007E-5</c:v>
                </c:pt>
                <c:pt idx="3083">
                  <c:v>1.5344789838660222E-5</c:v>
                </c:pt>
                <c:pt idx="3084">
                  <c:v>1.5308207810239838E-5</c:v>
                </c:pt>
                <c:pt idx="3085">
                  <c:v>1.5271708980601519E-5</c:v>
                </c:pt>
                <c:pt idx="3086">
                  <c:v>1.5235293173120924E-5</c:v>
                </c:pt>
                <c:pt idx="3087">
                  <c:v>1.5198960211501578E-5</c:v>
                </c:pt>
                <c:pt idx="3088">
                  <c:v>1.5162709919834712E-5</c:v>
                </c:pt>
                <c:pt idx="3089">
                  <c:v>1.5126542122483912E-5</c:v>
                </c:pt>
                <c:pt idx="3090">
                  <c:v>1.5090456644177054E-5</c:v>
                </c:pt>
                <c:pt idx="3091">
                  <c:v>1.5054453309956001E-5</c:v>
                </c:pt>
                <c:pt idx="3092">
                  <c:v>1.5018531945219099E-5</c:v>
                </c:pt>
                <c:pt idx="3093">
                  <c:v>1.498269237568562E-5</c:v>
                </c:pt>
                <c:pt idx="3094">
                  <c:v>1.4946934427397494E-5</c:v>
                </c:pt>
                <c:pt idx="3095">
                  <c:v>1.4911257926728851E-5</c:v>
                </c:pt>
                <c:pt idx="3096">
                  <c:v>1.4875662700390355E-5</c:v>
                </c:pt>
                <c:pt idx="3097">
                  <c:v>1.4840148575443086E-5</c:v>
                </c:pt>
                <c:pt idx="3098">
                  <c:v>1.4804715379217875E-5</c:v>
                </c:pt>
                <c:pt idx="3099">
                  <c:v>1.4769362939455813E-5</c:v>
                </c:pt>
                <c:pt idx="3100">
                  <c:v>1.473409108412177E-5</c:v>
                </c:pt>
                <c:pt idx="3101">
                  <c:v>1.4698899641634247E-5</c:v>
                </c:pt>
                <c:pt idx="3102">
                  <c:v>1.4663788440641597E-5</c:v>
                </c:pt>
                <c:pt idx="3103">
                  <c:v>1.4628757310126972E-5</c:v>
                </c:pt>
                <c:pt idx="3104">
                  <c:v>1.4593806079469911E-5</c:v>
                </c:pt>
                <c:pt idx="3105">
                  <c:v>1.455893457830322E-5</c:v>
                </c:pt>
                <c:pt idx="3106">
                  <c:v>1.4524142636599714E-5</c:v>
                </c:pt>
                <c:pt idx="3107">
                  <c:v>1.4489430084706906E-5</c:v>
                </c:pt>
                <c:pt idx="3108">
                  <c:v>1.4454796753203027E-5</c:v>
                </c:pt>
                <c:pt idx="3109">
                  <c:v>1.4420242473101724E-5</c:v>
                </c:pt>
                <c:pt idx="3110">
                  <c:v>1.4385767075636088E-5</c:v>
                </c:pt>
                <c:pt idx="3111">
                  <c:v>1.4351370392435593E-5</c:v>
                </c:pt>
                <c:pt idx="3112">
                  <c:v>1.4317052255408136E-5</c:v>
                </c:pt>
                <c:pt idx="3113">
                  <c:v>1.4282812496805956E-5</c:v>
                </c:pt>
                <c:pt idx="3114">
                  <c:v>1.4248650949213494E-5</c:v>
                </c:pt>
                <c:pt idx="3115">
                  <c:v>1.421456744549101E-5</c:v>
                </c:pt>
                <c:pt idx="3116">
                  <c:v>1.4180561818860453E-5</c:v>
                </c:pt>
                <c:pt idx="3117">
                  <c:v>1.4146633902858627E-5</c:v>
                </c:pt>
                <c:pt idx="3118">
                  <c:v>1.4112783531305961E-5</c:v>
                </c:pt>
                <c:pt idx="3119">
                  <c:v>1.4079010538401056E-5</c:v>
                </c:pt>
                <c:pt idx="3120">
                  <c:v>1.4045314758601851E-5</c:v>
                </c:pt>
                <c:pt idx="3121">
                  <c:v>1.4011696026728845E-5</c:v>
                </c:pt>
                <c:pt idx="3122">
                  <c:v>1.3978154177896572E-5</c:v>
                </c:pt>
                <c:pt idx="3123">
                  <c:v>1.3944689047548295E-5</c:v>
                </c:pt>
                <c:pt idx="3124">
                  <c:v>1.3911300471403099E-5</c:v>
                </c:pt>
                <c:pt idx="3125">
                  <c:v>1.387798828557385E-5</c:v>
                </c:pt>
                <c:pt idx="3126">
                  <c:v>1.3844752326422349E-5</c:v>
                </c:pt>
                <c:pt idx="3127">
                  <c:v>1.3811592430651269E-5</c:v>
                </c:pt>
                <c:pt idx="3128">
                  <c:v>1.37785084352764E-5</c:v>
                </c:pt>
                <c:pt idx="3129">
                  <c:v>1.3745500177615375E-5</c:v>
                </c:pt>
                <c:pt idx="3130">
                  <c:v>1.3712567495317157E-5</c:v>
                </c:pt>
                <c:pt idx="3131">
                  <c:v>1.3679710226340361E-5</c:v>
                </c:pt>
                <c:pt idx="3132">
                  <c:v>1.3646928208931562E-5</c:v>
                </c:pt>
                <c:pt idx="3133">
                  <c:v>1.3614221281684283E-5</c:v>
                </c:pt>
                <c:pt idx="3134">
                  <c:v>1.3581589283481743E-5</c:v>
                </c:pt>
                <c:pt idx="3135">
                  <c:v>1.3549032053525485E-5</c:v>
                </c:pt>
                <c:pt idx="3136">
                  <c:v>1.3516549431340577E-5</c:v>
                </c:pt>
                <c:pt idx="3137">
                  <c:v>1.3484141256721836E-5</c:v>
                </c:pt>
                <c:pt idx="3138">
                  <c:v>1.3451807369806688E-5</c:v>
                </c:pt>
                <c:pt idx="3139">
                  <c:v>1.3419547611055217E-5</c:v>
                </c:pt>
                <c:pt idx="3140">
                  <c:v>1.3387361821185113E-5</c:v>
                </c:pt>
                <c:pt idx="3141">
                  <c:v>1.335524984127142E-5</c:v>
                </c:pt>
                <c:pt idx="3142">
                  <c:v>1.3323211512660665E-5</c:v>
                </c:pt>
                <c:pt idx="3143">
                  <c:v>1.3291246677048056E-5</c:v>
                </c:pt>
                <c:pt idx="3144">
                  <c:v>1.3259355176398549E-5</c:v>
                </c:pt>
                <c:pt idx="3145">
                  <c:v>1.322753685297634E-5</c:v>
                </c:pt>
                <c:pt idx="3146">
                  <c:v>1.3195791549400378E-5</c:v>
                </c:pt>
                <c:pt idx="3147">
                  <c:v>1.3164119108552419E-5</c:v>
                </c:pt>
                <c:pt idx="3148">
                  <c:v>1.3132519373616931E-5</c:v>
                </c:pt>
                <c:pt idx="3149">
                  <c:v>1.3100992188114051E-5</c:v>
                </c:pt>
                <c:pt idx="3150">
                  <c:v>1.3069537395858817E-5</c:v>
                </c:pt>
                <c:pt idx="3151">
                  <c:v>1.3038154840930814E-5</c:v>
                </c:pt>
                <c:pt idx="3152">
                  <c:v>1.3006844367760041E-5</c:v>
                </c:pt>
                <c:pt idx="3153">
                  <c:v>1.29756058210714E-5</c:v>
                </c:pt>
                <c:pt idx="3154">
                  <c:v>1.2944439045866479E-5</c:v>
                </c:pt>
                <c:pt idx="3155">
                  <c:v>1.2913343887452182E-5</c:v>
                </c:pt>
                <c:pt idx="3156">
                  <c:v>1.2882320191479751E-5</c:v>
                </c:pt>
                <c:pt idx="3157">
                  <c:v>1.2851367803845028E-5</c:v>
                </c:pt>
                <c:pt idx="3158">
                  <c:v>1.2820486570763907E-5</c:v>
                </c:pt>
                <c:pt idx="3159">
                  <c:v>1.2789676338768874E-5</c:v>
                </c:pt>
                <c:pt idx="3160">
                  <c:v>1.2758936954668232E-5</c:v>
                </c:pt>
                <c:pt idx="3161">
                  <c:v>1.2728268265575597E-5</c:v>
                </c:pt>
                <c:pt idx="3162">
                  <c:v>1.2697670118917703E-5</c:v>
                </c:pt>
                <c:pt idx="3163">
                  <c:v>1.2667142362384962E-5</c:v>
                </c:pt>
                <c:pt idx="3164">
                  <c:v>1.2636684844001718E-5</c:v>
                </c:pt>
                <c:pt idx="3165">
                  <c:v>1.2606297412070741E-5</c:v>
                </c:pt>
                <c:pt idx="3166">
                  <c:v>1.2575979915182764E-5</c:v>
                </c:pt>
                <c:pt idx="3167">
                  <c:v>1.2545732202250311E-5</c:v>
                </c:pt>
                <c:pt idx="3168">
                  <c:v>1.2515554122441777E-5</c:v>
                </c:pt>
                <c:pt idx="3169">
                  <c:v>1.2485445525256024E-5</c:v>
                </c:pt>
                <c:pt idx="3170">
                  <c:v>1.2455406260485948E-5</c:v>
                </c:pt>
                <c:pt idx="3171">
                  <c:v>1.2425436178190724E-5</c:v>
                </c:pt>
                <c:pt idx="3172">
                  <c:v>1.2395535128730505E-5</c:v>
                </c:pt>
                <c:pt idx="3173">
                  <c:v>1.2365702962775955E-5</c:v>
                </c:pt>
                <c:pt idx="3174">
                  <c:v>1.2335939531272697E-5</c:v>
                </c:pt>
                <c:pt idx="3175">
                  <c:v>1.2306244685483803E-5</c:v>
                </c:pt>
                <c:pt idx="3176">
                  <c:v>1.2276618276922148E-5</c:v>
                </c:pt>
                <c:pt idx="3177">
                  <c:v>1.2247060157414592E-5</c:v>
                </c:pt>
                <c:pt idx="3178">
                  <c:v>1.2217570179096776E-5</c:v>
                </c:pt>
                <c:pt idx="3179">
                  <c:v>1.2188148194348936E-5</c:v>
                </c:pt>
                <c:pt idx="3180">
                  <c:v>1.2158794055884374E-5</c:v>
                </c:pt>
                <c:pt idx="3181">
                  <c:v>1.2129507616694818E-5</c:v>
                </c:pt>
                <c:pt idx="3182">
                  <c:v>1.2100288730033069E-5</c:v>
                </c:pt>
                <c:pt idx="3183">
                  <c:v>1.2071137249469385E-5</c:v>
                </c:pt>
                <c:pt idx="3184">
                  <c:v>1.2042053028862854E-5</c:v>
                </c:pt>
                <c:pt idx="3185">
                  <c:v>1.2013035922330169E-5</c:v>
                </c:pt>
                <c:pt idx="3186">
                  <c:v>1.1984085784315889E-5</c:v>
                </c:pt>
                <c:pt idx="3187">
                  <c:v>1.1955202469503094E-5</c:v>
                </c:pt>
                <c:pt idx="3188">
                  <c:v>1.1926385832917476E-5</c:v>
                </c:pt>
                <c:pt idx="3189">
                  <c:v>1.1897635729811104E-5</c:v>
                </c:pt>
                <c:pt idx="3190">
                  <c:v>1.1868952015769985E-5</c:v>
                </c:pt>
                <c:pt idx="3191">
                  <c:v>1.1840334546632525E-5</c:v>
                </c:pt>
                <c:pt idx="3192">
                  <c:v>1.1811783178523362E-5</c:v>
                </c:pt>
                <c:pt idx="3193">
                  <c:v>1.1783297767873312E-5</c:v>
                </c:pt>
                <c:pt idx="3194">
                  <c:v>1.1754878171375133E-5</c:v>
                </c:pt>
                <c:pt idx="3195">
                  <c:v>1.1726524246017354E-5</c:v>
                </c:pt>
                <c:pt idx="3196">
                  <c:v>1.1698235849059123E-5</c:v>
                </c:pt>
                <c:pt idx="3197">
                  <c:v>1.1670012838038007E-5</c:v>
                </c:pt>
                <c:pt idx="3198">
                  <c:v>1.1641855070800358E-5</c:v>
                </c:pt>
                <c:pt idx="3199">
                  <c:v>1.1613762405423243E-5</c:v>
                </c:pt>
                <c:pt idx="3200">
                  <c:v>1.1585734700329808E-5</c:v>
                </c:pt>
                <c:pt idx="3201">
                  <c:v>1.1557771814153101E-5</c:v>
                </c:pt>
                <c:pt idx="3202">
                  <c:v>1.1529873605854897E-5</c:v>
                </c:pt>
                <c:pt idx="3203">
                  <c:v>1.1502039934672796E-5</c:v>
                </c:pt>
                <c:pt idx="3204">
                  <c:v>1.1474270660094196E-5</c:v>
                </c:pt>
                <c:pt idx="3205">
                  <c:v>1.144656564189446E-5</c:v>
                </c:pt>
                <c:pt idx="3206">
                  <c:v>1.1418924740147322E-5</c:v>
                </c:pt>
                <c:pt idx="3207">
                  <c:v>1.1391347815183257E-5</c:v>
                </c:pt>
                <c:pt idx="3208">
                  <c:v>1.1363834727610295E-5</c:v>
                </c:pt>
                <c:pt idx="3209">
                  <c:v>1.1336385338321826E-5</c:v>
                </c:pt>
                <c:pt idx="3210">
                  <c:v>1.1308999508469718E-5</c:v>
                </c:pt>
                <c:pt idx="3211">
                  <c:v>1.1281677099514616E-5</c:v>
                </c:pt>
                <c:pt idx="3212">
                  <c:v>1.1254417973156558E-5</c:v>
                </c:pt>
                <c:pt idx="3213">
                  <c:v>1.1227221991375741E-5</c:v>
                </c:pt>
                <c:pt idx="3214">
                  <c:v>1.1200089016456805E-5</c:v>
                </c:pt>
                <c:pt idx="3215">
                  <c:v>1.117301891089776E-5</c:v>
                </c:pt>
                <c:pt idx="3216">
                  <c:v>1.1146011537551369E-5</c:v>
                </c:pt>
                <c:pt idx="3217">
                  <c:v>1.1119066759455142E-5</c:v>
                </c:pt>
                <c:pt idx="3218">
                  <c:v>1.1092184439999604E-5</c:v>
                </c:pt>
                <c:pt idx="3219">
                  <c:v>1.1065364442769572E-5</c:v>
                </c:pt>
                <c:pt idx="3220">
                  <c:v>1.1038606631690734E-5</c:v>
                </c:pt>
                <c:pt idx="3221">
                  <c:v>1.1011910870917761E-5</c:v>
                </c:pt>
                <c:pt idx="3222">
                  <c:v>1.0985277024882882E-5</c:v>
                </c:pt>
                <c:pt idx="3223">
                  <c:v>1.0958704958288941E-5</c:v>
                </c:pt>
                <c:pt idx="3224">
                  <c:v>1.0932194536116338E-5</c:v>
                </c:pt>
                <c:pt idx="3225">
                  <c:v>1.0905745623610887E-5</c:v>
                </c:pt>
                <c:pt idx="3226">
                  <c:v>1.0879358086282945E-5</c:v>
                </c:pt>
                <c:pt idx="3227">
                  <c:v>1.0853031789891804E-5</c:v>
                </c:pt>
                <c:pt idx="3228">
                  <c:v>1.0826766600512475E-5</c:v>
                </c:pt>
                <c:pt idx="3229">
                  <c:v>1.0800562384439411E-5</c:v>
                </c:pt>
                <c:pt idx="3230">
                  <c:v>1.077441900826457E-5</c:v>
                </c:pt>
                <c:pt idx="3231">
                  <c:v>1.0748336338830579E-5</c:v>
                </c:pt>
                <c:pt idx="3232">
                  <c:v>1.0722314243247211E-5</c:v>
                </c:pt>
                <c:pt idx="3233">
                  <c:v>1.0696352588892254E-5</c:v>
                </c:pt>
                <c:pt idx="3234">
                  <c:v>1.0670451243407174E-5</c:v>
                </c:pt>
                <c:pt idx="3235">
                  <c:v>1.0644610074705789E-5</c:v>
                </c:pt>
                <c:pt idx="3236">
                  <c:v>1.0618828950943043E-5</c:v>
                </c:pt>
                <c:pt idx="3237">
                  <c:v>1.0593107740573121E-5</c:v>
                </c:pt>
                <c:pt idx="3238">
                  <c:v>1.0567446312276588E-5</c:v>
                </c:pt>
                <c:pt idx="3239">
                  <c:v>1.054184453500636E-5</c:v>
                </c:pt>
                <c:pt idx="3240">
                  <c:v>1.0516302278018065E-5</c:v>
                </c:pt>
                <c:pt idx="3241">
                  <c:v>1.0490819410749475E-5</c:v>
                </c:pt>
                <c:pt idx="3242">
                  <c:v>1.0465395802980101E-5</c:v>
                </c:pt>
                <c:pt idx="3243">
                  <c:v>1.0440031324689819E-5</c:v>
                </c:pt>
                <c:pt idx="3244">
                  <c:v>1.0414725846168149E-5</c:v>
                </c:pt>
                <c:pt idx="3245">
                  <c:v>1.0389479237920586E-5</c:v>
                </c:pt>
                <c:pt idx="3246">
                  <c:v>1.0364291370742323E-5</c:v>
                </c:pt>
                <c:pt idx="3247">
                  <c:v>1.0339162115668814E-5</c:v>
                </c:pt>
                <c:pt idx="3248">
                  <c:v>1.0314091344019137E-5</c:v>
                </c:pt>
                <c:pt idx="3249">
                  <c:v>1.0289078927321407E-5</c:v>
                </c:pt>
                <c:pt idx="3250">
                  <c:v>1.0264124737439408E-5</c:v>
                </c:pt>
                <c:pt idx="3251">
                  <c:v>1.023922864639825E-5</c:v>
                </c:pt>
                <c:pt idx="3252">
                  <c:v>1.0214390526572595E-5</c:v>
                </c:pt>
                <c:pt idx="3253">
                  <c:v>1.0189610250532256E-5</c:v>
                </c:pt>
                <c:pt idx="3254">
                  <c:v>1.0164887691115933E-5</c:v>
                </c:pt>
                <c:pt idx="3255">
                  <c:v>1.0140222721433806E-5</c:v>
                </c:pt>
                <c:pt idx="3256">
                  <c:v>1.0115615214840654E-5</c:v>
                </c:pt>
                <c:pt idx="3257">
                  <c:v>1.0091065044941054E-5</c:v>
                </c:pt>
                <c:pt idx="3258">
                  <c:v>1.0066572085602396E-5</c:v>
                </c:pt>
                <c:pt idx="3259">
                  <c:v>1.0042136210940134E-5</c:v>
                </c:pt>
                <c:pt idx="3260">
                  <c:v>1.0017757295337736E-5</c:v>
                </c:pt>
                <c:pt idx="3261">
                  <c:v>9.9934352133955115E-6</c:v>
                </c:pt>
                <c:pt idx="3262">
                  <c:v>9.9691698400121431E-6</c:v>
                </c:pt>
                <c:pt idx="3263">
                  <c:v>9.9449610503040201E-6</c:v>
                </c:pt>
                <c:pt idx="3264">
                  <c:v>9.9208087196520772E-6</c:v>
                </c:pt>
                <c:pt idx="3265">
                  <c:v>9.8967127237026623E-6</c:v>
                </c:pt>
                <c:pt idx="3266">
                  <c:v>9.8726729383111569E-6</c:v>
                </c:pt>
                <c:pt idx="3267">
                  <c:v>9.8486892396365197E-6</c:v>
                </c:pt>
                <c:pt idx="3268">
                  <c:v>9.8247615040398042E-6</c:v>
                </c:pt>
                <c:pt idx="3269">
                  <c:v>9.8008896081713294E-6</c:v>
                </c:pt>
                <c:pt idx="3270">
                  <c:v>9.7770734288982544E-6</c:v>
                </c:pt>
                <c:pt idx="3271">
                  <c:v>9.7533128433583555E-6</c:v>
                </c:pt>
                <c:pt idx="3272">
                  <c:v>9.7296077289266321E-6</c:v>
                </c:pt>
                <c:pt idx="3273">
                  <c:v>9.7059579632205115E-6</c:v>
                </c:pt>
                <c:pt idx="3274">
                  <c:v>9.6823634241336755E-6</c:v>
                </c:pt>
                <c:pt idx="3275">
                  <c:v>9.6588239897658044E-6</c:v>
                </c:pt>
                <c:pt idx="3276">
                  <c:v>9.6353395384889302E-6</c:v>
                </c:pt>
                <c:pt idx="3277">
                  <c:v>9.6119099489170787E-6</c:v>
                </c:pt>
                <c:pt idx="3278">
                  <c:v>9.5885350999136421E-6</c:v>
                </c:pt>
                <c:pt idx="3279">
                  <c:v>9.5652148705688278E-6</c:v>
                </c:pt>
                <c:pt idx="3280">
                  <c:v>9.5419491402412918E-6</c:v>
                </c:pt>
                <c:pt idx="3281">
                  <c:v>9.5187377885143365E-6</c:v>
                </c:pt>
                <c:pt idx="3282">
                  <c:v>9.4955806952388457E-6</c:v>
                </c:pt>
                <c:pt idx="3283">
                  <c:v>9.4724777404808086E-6</c:v>
                </c:pt>
                <c:pt idx="3284">
                  <c:v>9.4494288045668569E-6</c:v>
                </c:pt>
                <c:pt idx="3285">
                  <c:v>9.4264337680612792E-6</c:v>
                </c:pt>
                <c:pt idx="3286">
                  <c:v>9.4034925117764297E-6</c:v>
                </c:pt>
                <c:pt idx="3287">
                  <c:v>9.3806049167588501E-6</c:v>
                </c:pt>
                <c:pt idx="3288">
                  <c:v>9.3577708643040151E-6</c:v>
                </c:pt>
                <c:pt idx="3289">
                  <c:v>9.3349902359272756E-6</c:v>
                </c:pt>
                <c:pt idx="3290">
                  <c:v>9.3122629134263085E-6</c:v>
                </c:pt>
                <c:pt idx="3291">
                  <c:v>9.2895887787922127E-6</c:v>
                </c:pt>
                <c:pt idx="3292">
                  <c:v>9.2669677142901731E-6</c:v>
                </c:pt>
                <c:pt idx="3293">
                  <c:v>9.2443996024130573E-6</c:v>
                </c:pt>
                <c:pt idx="3294">
                  <c:v>9.2218843258762111E-6</c:v>
                </c:pt>
                <c:pt idx="3295">
                  <c:v>9.1994217676664644E-6</c:v>
                </c:pt>
                <c:pt idx="3296">
                  <c:v>9.177011810983151E-6</c:v>
                </c:pt>
                <c:pt idx="3297">
                  <c:v>9.1546543392745372E-6</c:v>
                </c:pt>
                <c:pt idx="3298">
                  <c:v>9.1323492362074647E-6</c:v>
                </c:pt>
                <c:pt idx="3299">
                  <c:v>9.1100963857311014E-6</c:v>
                </c:pt>
                <c:pt idx="3300">
                  <c:v>9.0878956719650517E-6</c:v>
                </c:pt>
                <c:pt idx="3301">
                  <c:v>9.0657469793329302E-6</c:v>
                </c:pt>
                <c:pt idx="3302">
                  <c:v>9.0436501924400642E-6</c:v>
                </c:pt>
                <c:pt idx="3303">
                  <c:v>9.0216051961584942E-6</c:v>
                </c:pt>
                <c:pt idx="3304">
                  <c:v>8.9996118755775352E-6</c:v>
                </c:pt>
                <c:pt idx="3305">
                  <c:v>8.9776701160484453E-6</c:v>
                </c:pt>
                <c:pt idx="3306">
                  <c:v>8.9557798031024601E-6</c:v>
                </c:pt>
                <c:pt idx="3307">
                  <c:v>8.9339408225644172E-6</c:v>
                </c:pt>
                <c:pt idx="3308">
                  <c:v>8.9121530604625507E-6</c:v>
                </c:pt>
                <c:pt idx="3309">
                  <c:v>8.8904164030527769E-6</c:v>
                </c:pt>
                <c:pt idx="3310">
                  <c:v>8.8687307368369092E-6</c:v>
                </c:pt>
                <c:pt idx="3311">
                  <c:v>8.8470959485457447E-6</c:v>
                </c:pt>
                <c:pt idx="3312">
                  <c:v>8.8255119251338596E-6</c:v>
                </c:pt>
                <c:pt idx="3313">
                  <c:v>8.8039785538021609E-6</c:v>
                </c:pt>
                <c:pt idx="3314">
                  <c:v>8.7824957219584214E-6</c:v>
                </c:pt>
                <c:pt idx="3315">
                  <c:v>8.7610633172688877E-6</c:v>
                </c:pt>
                <c:pt idx="3316">
                  <c:v>8.7396812276040702E-6</c:v>
                </c:pt>
                <c:pt idx="3317">
                  <c:v>8.718349341081677E-6</c:v>
                </c:pt>
                <c:pt idx="3318">
                  <c:v>8.6970675460427624E-6</c:v>
                </c:pt>
                <c:pt idx="3319">
                  <c:v>8.6758357310551953E-6</c:v>
                </c:pt>
                <c:pt idx="3320">
                  <c:v>8.6546537849114917E-6</c:v>
                </c:pt>
                <c:pt idx="3321">
                  <c:v>8.6335215966496306E-6</c:v>
                </c:pt>
                <c:pt idx="3322">
                  <c:v>8.6124390555040488E-6</c:v>
                </c:pt>
                <c:pt idx="3323">
                  <c:v>8.5914060509650544E-6</c:v>
                </c:pt>
                <c:pt idx="3324">
                  <c:v>8.5704224727454342E-6</c:v>
                </c:pt>
                <c:pt idx="3325">
                  <c:v>8.5494882107670089E-6</c:v>
                </c:pt>
                <c:pt idx="3326">
                  <c:v>8.5286031551927259E-6</c:v>
                </c:pt>
                <c:pt idx="3327">
                  <c:v>8.5077671963993372E-6</c:v>
                </c:pt>
                <c:pt idx="3328">
                  <c:v>8.486980225003854E-6</c:v>
                </c:pt>
                <c:pt idx="3329">
                  <c:v>8.4662421318431637E-6</c:v>
                </c:pt>
                <c:pt idx="3330">
                  <c:v>8.4455528079553817E-6</c:v>
                </c:pt>
                <c:pt idx="3331">
                  <c:v>8.4249121446505412E-6</c:v>
                </c:pt>
                <c:pt idx="3332">
                  <c:v>8.40432003340651E-6</c:v>
                </c:pt>
                <c:pt idx="3333">
                  <c:v>8.3837763659691707E-6</c:v>
                </c:pt>
                <c:pt idx="3334">
                  <c:v>8.3632810342812967E-6</c:v>
                </c:pt>
                <c:pt idx="3335">
                  <c:v>8.3428339305181148E-6</c:v>
                </c:pt>
                <c:pt idx="3336">
                  <c:v>8.3224349470656205E-6</c:v>
                </c:pt>
                <c:pt idx="3337">
                  <c:v>8.302083976550502E-6</c:v>
                </c:pt>
                <c:pt idx="3338">
                  <c:v>8.2817809118154208E-6</c:v>
                </c:pt>
                <c:pt idx="3339">
                  <c:v>8.2615256459007969E-6</c:v>
                </c:pt>
                <c:pt idx="3340">
                  <c:v>8.2413180720899114E-6</c:v>
                </c:pt>
                <c:pt idx="3341">
                  <c:v>8.2211580838880902E-6</c:v>
                </c:pt>
                <c:pt idx="3342">
                  <c:v>8.2010455750114279E-6</c:v>
                </c:pt>
                <c:pt idx="3343">
                  <c:v>8.1809804393863546E-6</c:v>
                </c:pt>
                <c:pt idx="3344">
                  <c:v>8.1609625711739214E-6</c:v>
                </c:pt>
                <c:pt idx="3345">
                  <c:v>8.1409918647528876E-6</c:v>
                </c:pt>
                <c:pt idx="3346">
                  <c:v>8.1210682147071431E-6</c:v>
                </c:pt>
                <c:pt idx="3347">
                  <c:v>8.1011915158469595E-6</c:v>
                </c:pt>
                <c:pt idx="3348">
                  <c:v>8.0813616631972805E-6</c:v>
                </c:pt>
                <c:pt idx="3349">
                  <c:v>8.0615785520059616E-6</c:v>
                </c:pt>
                <c:pt idx="3350">
                  <c:v>8.0418420777272903E-6</c:v>
                </c:pt>
                <c:pt idx="3351">
                  <c:v>8.0221521360341295E-6</c:v>
                </c:pt>
                <c:pt idx="3352">
                  <c:v>8.0025086228205193E-6</c:v>
                </c:pt>
                <c:pt idx="3353">
                  <c:v>7.9829114341956053E-6</c:v>
                </c:pt>
                <c:pt idx="3354">
                  <c:v>7.9633604664736644E-6</c:v>
                </c:pt>
                <c:pt idx="3355">
                  <c:v>7.9438556161819107E-6</c:v>
                </c:pt>
                <c:pt idx="3356">
                  <c:v>7.924396780093889E-6</c:v>
                </c:pt>
                <c:pt idx="3357">
                  <c:v>7.9049838551496776E-6</c:v>
                </c:pt>
                <c:pt idx="3358">
                  <c:v>7.8856167385270119E-6</c:v>
                </c:pt>
                <c:pt idx="3359">
                  <c:v>7.8662953276239372E-6</c:v>
                </c:pt>
                <c:pt idx="3360">
                  <c:v>7.8470195200388594E-6</c:v>
                </c:pt>
                <c:pt idx="3361">
                  <c:v>7.8277892135844226E-6</c:v>
                </c:pt>
                <c:pt idx="3362">
                  <c:v>7.808604306273198E-6</c:v>
                </c:pt>
                <c:pt idx="3363">
                  <c:v>7.7894646963610516E-6</c:v>
                </c:pt>
                <c:pt idx="3364">
                  <c:v>7.7703702822894648E-6</c:v>
                </c:pt>
                <c:pt idx="3365">
                  <c:v>7.7513209626994123E-6</c:v>
                </c:pt>
                <c:pt idx="3366">
                  <c:v>7.7323166364847047E-6</c:v>
                </c:pt>
                <c:pt idx="3367">
                  <c:v>7.7133572027056861E-6</c:v>
                </c:pt>
                <c:pt idx="3368">
                  <c:v>7.6944425606486483E-6</c:v>
                </c:pt>
                <c:pt idx="3369">
                  <c:v>7.6755726098249634E-6</c:v>
                </c:pt>
                <c:pt idx="3370">
                  <c:v>7.656747249920777E-6</c:v>
                </c:pt>
                <c:pt idx="3371">
                  <c:v>7.6379663808655296E-6</c:v>
                </c:pt>
                <c:pt idx="3372">
                  <c:v>7.6192299027664709E-6</c:v>
                </c:pt>
                <c:pt idx="3373">
                  <c:v>7.6005377159563646E-6</c:v>
                </c:pt>
                <c:pt idx="3374">
                  <c:v>7.5818897209774423E-6</c:v>
                </c:pt>
                <c:pt idx="3375">
                  <c:v>7.5632858185662247E-6</c:v>
                </c:pt>
                <c:pt idx="3376">
                  <c:v>7.5447259096721696E-6</c:v>
                </c:pt>
                <c:pt idx="3377">
                  <c:v>7.526209895448565E-6</c:v>
                </c:pt>
                <c:pt idx="3378">
                  <c:v>7.5077376772572993E-6</c:v>
                </c:pt>
                <c:pt idx="3379">
                  <c:v>7.4893091566697288E-6</c:v>
                </c:pt>
                <c:pt idx="3380">
                  <c:v>7.4709242354441263E-6</c:v>
                </c:pt>
                <c:pt idx="3381">
                  <c:v>7.4525828155651459E-6</c:v>
                </c:pt>
                <c:pt idx="3382">
                  <c:v>7.4342847992099961E-6</c:v>
                </c:pt>
                <c:pt idx="3383">
                  <c:v>7.4160300887627512E-6</c:v>
                </c:pt>
                <c:pt idx="3384">
                  <c:v>7.3978185868065448E-6</c:v>
                </c:pt>
                <c:pt idx="3385">
                  <c:v>7.3796501961352796E-6</c:v>
                </c:pt>
                <c:pt idx="3386">
                  <c:v>7.361524819732377E-6</c:v>
                </c:pt>
                <c:pt idx="3387">
                  <c:v>7.3434423608063383E-6</c:v>
                </c:pt>
                <c:pt idx="3388">
                  <c:v>7.3254027227382702E-6</c:v>
                </c:pt>
                <c:pt idx="3389">
                  <c:v>7.3074058091430333E-6</c:v>
                </c:pt>
                <c:pt idx="3390">
                  <c:v>7.2894515238041899E-6</c:v>
                </c:pt>
                <c:pt idx="3391">
                  <c:v>7.2715397707290817E-6</c:v>
                </c:pt>
                <c:pt idx="3392">
                  <c:v>7.2536704541154365E-6</c:v>
                </c:pt>
                <c:pt idx="3393">
                  <c:v>7.2358434783652455E-6</c:v>
                </c:pt>
                <c:pt idx="3394">
                  <c:v>7.2180587480825953E-6</c:v>
                </c:pt>
                <c:pt idx="3395">
                  <c:v>7.2003161680645605E-6</c:v>
                </c:pt>
                <c:pt idx="3396">
                  <c:v>7.1826156432964333E-6</c:v>
                </c:pt>
                <c:pt idx="3397">
                  <c:v>7.1649570790028975E-6</c:v>
                </c:pt>
                <c:pt idx="3398">
                  <c:v>7.1473403805539203E-6</c:v>
                </c:pt>
                <c:pt idx="3399">
                  <c:v>7.1297654535532225E-6</c:v>
                </c:pt>
                <c:pt idx="3400">
                  <c:v>7.1122322037901406E-6</c:v>
                </c:pt>
                <c:pt idx="3401">
                  <c:v>7.0947405372604432E-6</c:v>
                </c:pt>
                <c:pt idx="3402">
                  <c:v>7.0772903601346721E-6</c:v>
                </c:pt>
                <c:pt idx="3403">
                  <c:v>7.0598815787993423E-6</c:v>
                </c:pt>
                <c:pt idx="3404">
                  <c:v>7.0425140998408957E-6</c:v>
                </c:pt>
                <c:pt idx="3405">
                  <c:v>7.0251878300222823E-6</c:v>
                </c:pt>
                <c:pt idx="3406">
                  <c:v>7.0079026763111493E-6</c:v>
                </c:pt>
                <c:pt idx="3407">
                  <c:v>6.9906585458742038E-6</c:v>
                </c:pt>
                <c:pt idx="3408">
                  <c:v>6.9734553460737425E-6</c:v>
                </c:pt>
                <c:pt idx="3409">
                  <c:v>6.9562929844546421E-6</c:v>
                </c:pt>
                <c:pt idx="3410">
                  <c:v>6.9391713687656092E-6</c:v>
                </c:pt>
                <c:pt idx="3411">
                  <c:v>6.9220904069427006E-6</c:v>
                </c:pt>
                <c:pt idx="3412">
                  <c:v>6.9050500071284049E-6</c:v>
                </c:pt>
                <c:pt idx="3413">
                  <c:v>6.8880500776404181E-6</c:v>
                </c:pt>
                <c:pt idx="3414">
                  <c:v>6.8710905269972304E-6</c:v>
                </c:pt>
                <c:pt idx="3415">
                  <c:v>6.8541712639137893E-6</c:v>
                </c:pt>
                <c:pt idx="3416">
                  <c:v>6.8372921972837189E-6</c:v>
                </c:pt>
                <c:pt idx="3417">
                  <c:v>6.8204532362105448E-6</c:v>
                </c:pt>
                <c:pt idx="3418">
                  <c:v>6.803654289971265E-6</c:v>
                </c:pt>
                <c:pt idx="3419">
                  <c:v>6.7868952680415033E-6</c:v>
                </c:pt>
                <c:pt idx="3420">
                  <c:v>6.7701760800972441E-6</c:v>
                </c:pt>
                <c:pt idx="3421">
                  <c:v>6.7534966359801378E-6</c:v>
                </c:pt>
                <c:pt idx="3422">
                  <c:v>6.7368568457387007E-6</c:v>
                </c:pt>
                <c:pt idx="3423">
                  <c:v>6.7202566196170391E-6</c:v>
                </c:pt>
                <c:pt idx="3424">
                  <c:v>6.7036958680218896E-6</c:v>
                </c:pt>
                <c:pt idx="3425">
                  <c:v>6.6871745015789977E-6</c:v>
                </c:pt>
                <c:pt idx="3426">
                  <c:v>6.6706924310888822E-6</c:v>
                </c:pt>
                <c:pt idx="3427">
                  <c:v>6.6542495675264018E-6</c:v>
                </c:pt>
                <c:pt idx="3428">
                  <c:v>6.6378458220763166E-6</c:v>
                </c:pt>
                <c:pt idx="3429">
                  <c:v>6.6214811061024968E-6</c:v>
                </c:pt>
                <c:pt idx="3430">
                  <c:v>6.605155331158765E-6</c:v>
                </c:pt>
                <c:pt idx="3431">
                  <c:v>6.5888684089646099E-6</c:v>
                </c:pt>
                <c:pt idx="3432">
                  <c:v>6.5726202514606973E-6</c:v>
                </c:pt>
                <c:pt idx="3433">
                  <c:v>6.5564107707381802E-6</c:v>
                </c:pt>
                <c:pt idx="3434">
                  <c:v>6.5402398791098229E-6</c:v>
                </c:pt>
                <c:pt idx="3435">
                  <c:v>6.5241074890349735E-6</c:v>
                </c:pt>
                <c:pt idx="3436">
                  <c:v>6.5080135131932899E-6</c:v>
                </c:pt>
                <c:pt idx="3437">
                  <c:v>6.4919578644175198E-6</c:v>
                </c:pt>
                <c:pt idx="3438">
                  <c:v>6.475940455750312E-6</c:v>
                </c:pt>
                <c:pt idx="3439">
                  <c:v>6.4599612004025836E-6</c:v>
                </c:pt>
                <c:pt idx="3440">
                  <c:v>6.4440200117734693E-6</c:v>
                </c:pt>
                <c:pt idx="3441">
                  <c:v>6.4281168034490202E-6</c:v>
                </c:pt>
                <c:pt idx="3442">
                  <c:v>6.4122514891848566E-6</c:v>
                </c:pt>
                <c:pt idx="3443">
                  <c:v>6.3964239829339235E-6</c:v>
                </c:pt>
                <c:pt idx="3444">
                  <c:v>6.3806341988287101E-6</c:v>
                </c:pt>
                <c:pt idx="3445">
                  <c:v>6.364882051171708E-6</c:v>
                </c:pt>
                <c:pt idx="3446">
                  <c:v>6.3491674544623004E-6</c:v>
                </c:pt>
                <c:pt idx="3447">
                  <c:v>6.3334903233638017E-6</c:v>
                </c:pt>
                <c:pt idx="3448">
                  <c:v>6.317850572740754E-6</c:v>
                </c:pt>
                <c:pt idx="3449">
                  <c:v>6.3022481176155595E-6</c:v>
                </c:pt>
                <c:pt idx="3450">
                  <c:v>6.2866828732127157E-6</c:v>
                </c:pt>
                <c:pt idx="3451">
                  <c:v>6.2711547549180492E-6</c:v>
                </c:pt>
                <c:pt idx="3452">
                  <c:v>6.2556636783051706E-6</c:v>
                </c:pt>
                <c:pt idx="3453">
                  <c:v>6.2402095591298362E-6</c:v>
                </c:pt>
                <c:pt idx="3454">
                  <c:v>6.2247923133221424E-6</c:v>
                </c:pt>
                <c:pt idx="3455">
                  <c:v>6.2094118569834891E-6</c:v>
                </c:pt>
                <c:pt idx="3456">
                  <c:v>6.1940681064004584E-6</c:v>
                </c:pt>
                <c:pt idx="3457">
                  <c:v>6.1787609780508852E-6</c:v>
                </c:pt>
                <c:pt idx="3458">
                  <c:v>6.16349038856049E-6</c:v>
                </c:pt>
                <c:pt idx="3459">
                  <c:v>6.1482562547510167E-6</c:v>
                </c:pt>
                <c:pt idx="3460">
                  <c:v>6.1330584936246206E-6</c:v>
                </c:pt>
                <c:pt idx="3461">
                  <c:v>6.1178970223400159E-6</c:v>
                </c:pt>
                <c:pt idx="3462">
                  <c:v>6.1027717582588792E-6</c:v>
                </c:pt>
                <c:pt idx="3463">
                  <c:v>6.0876826188851346E-6</c:v>
                </c:pt>
                <c:pt idx="3464">
                  <c:v>6.0726295219382456E-6</c:v>
                </c:pt>
                <c:pt idx="3465">
                  <c:v>6.0576123852725504E-6</c:v>
                </c:pt>
                <c:pt idx="3466">
                  <c:v>6.0426311269397119E-6</c:v>
                </c:pt>
                <c:pt idx="3467">
                  <c:v>6.0276856651731055E-6</c:v>
                </c:pt>
                <c:pt idx="3468">
                  <c:v>6.0127759183535578E-6</c:v>
                </c:pt>
                <c:pt idx="3469">
                  <c:v>5.9979018050540164E-6</c:v>
                </c:pt>
                <c:pt idx="3470">
                  <c:v>5.9830632440226357E-6</c:v>
                </c:pt>
                <c:pt idx="3471">
                  <c:v>5.9682601541649963E-6</c:v>
                </c:pt>
                <c:pt idx="3472">
                  <c:v>5.9534924545761973E-6</c:v>
                </c:pt>
                <c:pt idx="3473">
                  <c:v>5.938760064513101E-6</c:v>
                </c:pt>
                <c:pt idx="3474">
                  <c:v>5.9240629034164501E-6</c:v>
                </c:pt>
                <c:pt idx="3475">
                  <c:v>5.9094008908744389E-6</c:v>
                </c:pt>
                <c:pt idx="3476">
                  <c:v>5.8947739466777907E-6</c:v>
                </c:pt>
                <c:pt idx="3477">
                  <c:v>5.8801819907560067E-6</c:v>
                </c:pt>
                <c:pt idx="3478">
                  <c:v>5.8656249432415507E-6</c:v>
                </c:pt>
                <c:pt idx="3479">
                  <c:v>5.8511027244147716E-6</c:v>
                </c:pt>
                <c:pt idx="3480">
                  <c:v>5.8366152547320929E-6</c:v>
                </c:pt>
                <c:pt idx="3481">
                  <c:v>5.822162454823844E-6</c:v>
                </c:pt>
                <c:pt idx="3482">
                  <c:v>5.8077442454782142E-6</c:v>
                </c:pt>
                <c:pt idx="3483">
                  <c:v>5.7933605476703093E-6</c:v>
                </c:pt>
                <c:pt idx="3484">
                  <c:v>5.7790112825235537E-6</c:v>
                </c:pt>
                <c:pt idx="3485">
                  <c:v>5.7646963713534928E-6</c:v>
                </c:pt>
                <c:pt idx="3486">
                  <c:v>5.7504157356205211E-6</c:v>
                </c:pt>
                <c:pt idx="3487">
                  <c:v>5.7361692969619751E-6</c:v>
                </c:pt>
                <c:pt idx="3488">
                  <c:v>5.7219569771890973E-6</c:v>
                </c:pt>
                <c:pt idx="3489">
                  <c:v>5.7077786982744592E-6</c:v>
                </c:pt>
                <c:pt idx="3490">
                  <c:v>5.6936343823523958E-6</c:v>
                </c:pt>
                <c:pt idx="3491">
                  <c:v>5.6795239517268108E-6</c:v>
                </c:pt>
                <c:pt idx="3492">
                  <c:v>5.6654473288863562E-6</c:v>
                </c:pt>
                <c:pt idx="3493">
                  <c:v>5.6514044364489209E-6</c:v>
                </c:pt>
                <c:pt idx="3494">
                  <c:v>5.6373951972249481E-6</c:v>
                </c:pt>
                <c:pt idx="3495">
                  <c:v>5.6234195341870775E-6</c:v>
                </c:pt>
                <c:pt idx="3496">
                  <c:v>5.609477370468411E-6</c:v>
                </c:pt>
                <c:pt idx="3497">
                  <c:v>5.5955686293603438E-6</c:v>
                </c:pt>
                <c:pt idx="3498">
                  <c:v>5.5816932343338149E-6</c:v>
                </c:pt>
                <c:pt idx="3499">
                  <c:v>5.567851109003312E-6</c:v>
                </c:pt>
                <c:pt idx="3500">
                  <c:v>5.5540421771750094E-6</c:v>
                </c:pt>
                <c:pt idx="3501">
                  <c:v>5.5402663627886553E-6</c:v>
                </c:pt>
                <c:pt idx="3502">
                  <c:v>5.5265235899631081E-6</c:v>
                </c:pt>
                <c:pt idx="3503">
                  <c:v>5.5128137829837595E-6</c:v>
                </c:pt>
                <c:pt idx="3504">
                  <c:v>5.499136866284754E-6</c:v>
                </c:pt>
                <c:pt idx="3505">
                  <c:v>5.4854927644741418E-6</c:v>
                </c:pt>
                <c:pt idx="3506">
                  <c:v>5.4718814023139301E-6</c:v>
                </c:pt>
                <c:pt idx="3507">
                  <c:v>5.4583027047300572E-6</c:v>
                </c:pt>
                <c:pt idx="3508">
                  <c:v>5.4447565968115258E-6</c:v>
                </c:pt>
                <c:pt idx="3509">
                  <c:v>5.4312430038082338E-6</c:v>
                </c:pt>
                <c:pt idx="3510">
                  <c:v>5.4177618511244696E-6</c:v>
                </c:pt>
                <c:pt idx="3511">
                  <c:v>5.4043130643427646E-6</c:v>
                </c:pt>
                <c:pt idx="3512">
                  <c:v>5.3908965691692491E-6</c:v>
                </c:pt>
                <c:pt idx="3513">
                  <c:v>5.3775122915138834E-6</c:v>
                </c:pt>
                <c:pt idx="3514">
                  <c:v>5.3641601574080586E-6</c:v>
                </c:pt>
                <c:pt idx="3515">
                  <c:v>5.3508400930770209E-6</c:v>
                </c:pt>
                <c:pt idx="3516">
                  <c:v>5.3375520248678809E-6</c:v>
                </c:pt>
                <c:pt idx="3517">
                  <c:v>5.3242958793124975E-6</c:v>
                </c:pt>
                <c:pt idx="3518">
                  <c:v>5.3110715830992881E-6</c:v>
                </c:pt>
                <c:pt idx="3519">
                  <c:v>5.2978790630532797E-6</c:v>
                </c:pt>
                <c:pt idx="3520">
                  <c:v>5.2847182461807779E-6</c:v>
                </c:pt>
                <c:pt idx="3521">
                  <c:v>5.2715890596407439E-6</c:v>
                </c:pt>
                <c:pt idx="3522">
                  <c:v>5.2584914307313504E-6</c:v>
                </c:pt>
                <c:pt idx="3523">
                  <c:v>5.2454252869251101E-6</c:v>
                </c:pt>
                <c:pt idx="3524">
                  <c:v>5.2323905558567321E-6</c:v>
                </c:pt>
                <c:pt idx="3525">
                  <c:v>5.2193871652871267E-6</c:v>
                </c:pt>
                <c:pt idx="3526">
                  <c:v>5.2064150431684574E-6</c:v>
                </c:pt>
                <c:pt idx="3527">
                  <c:v>5.1934741175790888E-6</c:v>
                </c:pt>
                <c:pt idx="3528">
                  <c:v>5.1805643167673887E-6</c:v>
                </c:pt>
                <c:pt idx="3529">
                  <c:v>5.1676855691417528E-6</c:v>
                </c:pt>
                <c:pt idx="3530">
                  <c:v>5.1548378032454517E-6</c:v>
                </c:pt>
                <c:pt idx="3531">
                  <c:v>5.1420209477952283E-6</c:v>
                </c:pt>
                <c:pt idx="3532">
                  <c:v>5.1292349316470372E-6</c:v>
                </c:pt>
                <c:pt idx="3533">
                  <c:v>5.1164796838259682E-6</c:v>
                </c:pt>
                <c:pt idx="3534">
                  <c:v>5.103755133493721E-6</c:v>
                </c:pt>
                <c:pt idx="3535">
                  <c:v>5.0910612099733243E-6</c:v>
                </c:pt>
                <c:pt idx="3536">
                  <c:v>5.0783978427434984E-6</c:v>
                </c:pt>
                <c:pt idx="3537">
                  <c:v>5.0657649614334506E-6</c:v>
                </c:pt>
                <c:pt idx="3538">
                  <c:v>5.0531624958081306E-6</c:v>
                </c:pt>
                <c:pt idx="3539">
                  <c:v>5.040590375815935E-6</c:v>
                </c:pt>
                <c:pt idx="3540">
                  <c:v>5.0280485315297267E-6</c:v>
                </c:pt>
                <c:pt idx="3541">
                  <c:v>5.0155368931828308E-6</c:v>
                </c:pt>
                <c:pt idx="3542">
                  <c:v>5.0030553911659982E-6</c:v>
                </c:pt>
                <c:pt idx="3543">
                  <c:v>4.990603956005939E-6</c:v>
                </c:pt>
                <c:pt idx="3544">
                  <c:v>4.9781825183950294E-6</c:v>
                </c:pt>
                <c:pt idx="3545">
                  <c:v>4.9657910091633391E-6</c:v>
                </c:pt>
                <c:pt idx="3546">
                  <c:v>4.9534293592959789E-6</c:v>
                </c:pt>
                <c:pt idx="3547">
                  <c:v>4.9410974999296309E-6</c:v>
                </c:pt>
                <c:pt idx="3548">
                  <c:v>4.9287953623443088E-6</c:v>
                </c:pt>
                <c:pt idx="3549">
                  <c:v>4.9165228779770188E-6</c:v>
                </c:pt>
                <c:pt idx="3550">
                  <c:v>4.9042799784041954E-6</c:v>
                </c:pt>
                <c:pt idx="3551">
                  <c:v>4.8920665953525438E-6</c:v>
                </c:pt>
                <c:pt idx="3552">
                  <c:v>4.8798826607016413E-6</c:v>
                </c:pt>
                <c:pt idx="3553">
                  <c:v>4.8677281064802517E-6</c:v>
                </c:pt>
                <c:pt idx="3554">
                  <c:v>4.8556028648494114E-6</c:v>
                </c:pt>
                <c:pt idx="3555">
                  <c:v>4.8435068681386417E-6</c:v>
                </c:pt>
                <c:pt idx="3556">
                  <c:v>4.831440048804099E-6</c:v>
                </c:pt>
                <c:pt idx="3557">
                  <c:v>4.8194023394663044E-6</c:v>
                </c:pt>
                <c:pt idx="3558">
                  <c:v>4.8073936728737152E-6</c:v>
                </c:pt>
                <c:pt idx="3559">
                  <c:v>4.7954139819391534E-6</c:v>
                </c:pt>
                <c:pt idx="3560">
                  <c:v>4.7834631997064128E-6</c:v>
                </c:pt>
                <c:pt idx="3561">
                  <c:v>4.7715412593754124E-6</c:v>
                </c:pt>
                <c:pt idx="3562">
                  <c:v>4.7596480942787775E-6</c:v>
                </c:pt>
                <c:pt idx="3563">
                  <c:v>4.7477836379074267E-6</c:v>
                </c:pt>
                <c:pt idx="3564">
                  <c:v>4.7359478238873706E-6</c:v>
                </c:pt>
                <c:pt idx="3565">
                  <c:v>4.7241405859970581E-6</c:v>
                </c:pt>
                <c:pt idx="3566">
                  <c:v>4.7123618581465607E-6</c:v>
                </c:pt>
                <c:pt idx="3567">
                  <c:v>4.7006115744003402E-6</c:v>
                </c:pt>
                <c:pt idx="3568">
                  <c:v>4.6888896689625034E-6</c:v>
                </c:pt>
                <c:pt idx="3569">
                  <c:v>4.6771960761837414E-6</c:v>
                </c:pt>
                <c:pt idx="3570">
                  <c:v>4.6655307305468012E-6</c:v>
                </c:pt>
                <c:pt idx="3571">
                  <c:v>4.6538935666857843E-6</c:v>
                </c:pt>
                <c:pt idx="3572">
                  <c:v>4.6422845193848459E-6</c:v>
                </c:pt>
                <c:pt idx="3573">
                  <c:v>4.6307035235469696E-6</c:v>
                </c:pt>
                <c:pt idx="3574">
                  <c:v>4.6191505142401546E-6</c:v>
                </c:pt>
                <c:pt idx="3575">
                  <c:v>4.6076254266601193E-6</c:v>
                </c:pt>
                <c:pt idx="3576">
                  <c:v>4.5961281961500334E-6</c:v>
                </c:pt>
                <c:pt idx="3577">
                  <c:v>4.5846587581920614E-6</c:v>
                </c:pt>
                <c:pt idx="3578">
                  <c:v>4.5732170484004235E-6</c:v>
                </c:pt>
                <c:pt idx="3579">
                  <c:v>4.5618030025504526E-6</c:v>
                </c:pt>
                <c:pt idx="3580">
                  <c:v>4.550416556533491E-6</c:v>
                </c:pt>
                <c:pt idx="3581">
                  <c:v>4.5390576463987409E-6</c:v>
                </c:pt>
                <c:pt idx="3582">
                  <c:v>4.5277262083252921E-6</c:v>
                </c:pt>
                <c:pt idx="3583">
                  <c:v>4.5164221786316624E-6</c:v>
                </c:pt>
                <c:pt idx="3584">
                  <c:v>4.5051454937779668E-6</c:v>
                </c:pt>
                <c:pt idx="3585">
                  <c:v>4.4938960903672179E-6</c:v>
                </c:pt>
                <c:pt idx="3586">
                  <c:v>4.482673905136219E-6</c:v>
                </c:pt>
                <c:pt idx="3587">
                  <c:v>4.4714788749466734E-6</c:v>
                </c:pt>
                <c:pt idx="3588">
                  <c:v>4.4603109368289862E-6</c:v>
                </c:pt>
                <c:pt idx="3589">
                  <c:v>4.4491700279226335E-6</c:v>
                </c:pt>
                <c:pt idx="3590">
                  <c:v>4.4380560855138921E-6</c:v>
                </c:pt>
                <c:pt idx="3591">
                  <c:v>4.4269690470295515E-6</c:v>
                </c:pt>
                <c:pt idx="3592">
                  <c:v>4.4159088500340948E-6</c:v>
                </c:pt>
                <c:pt idx="3593">
                  <c:v>4.4048754322214591E-6</c:v>
                </c:pt>
                <c:pt idx="3594">
                  <c:v>4.3938687314206727E-6</c:v>
                </c:pt>
                <c:pt idx="3595">
                  <c:v>4.3828886856069147E-6</c:v>
                </c:pt>
                <c:pt idx="3596">
                  <c:v>4.3719352328813483E-6</c:v>
                </c:pt>
                <c:pt idx="3597">
                  <c:v>4.3610083114928051E-6</c:v>
                </c:pt>
                <c:pt idx="3598">
                  <c:v>4.3501078598022231E-6</c:v>
                </c:pt>
                <c:pt idx="3599">
                  <c:v>4.3392338163312193E-6</c:v>
                </c:pt>
                <c:pt idx="3600">
                  <c:v>4.3283861197224074E-6</c:v>
                </c:pt>
                <c:pt idx="3601">
                  <c:v>4.317564708747855E-6</c:v>
                </c:pt>
                <c:pt idx="3602">
                  <c:v>4.3067695223283822E-6</c:v>
                </c:pt>
                <c:pt idx="3603">
                  <c:v>4.2960004995051555E-6</c:v>
                </c:pt>
                <c:pt idx="3604">
                  <c:v>4.2852575794648413E-6</c:v>
                </c:pt>
                <c:pt idx="3605">
                  <c:v>4.2745407015164043E-6</c:v>
                </c:pt>
                <c:pt idx="3606">
                  <c:v>4.2638498051017319E-6</c:v>
                </c:pt>
                <c:pt idx="3607">
                  <c:v>4.2531848298108139E-6</c:v>
                </c:pt>
                <c:pt idx="3608">
                  <c:v>4.2425457153446623E-6</c:v>
                </c:pt>
                <c:pt idx="3609">
                  <c:v>4.2319324015500058E-6</c:v>
                </c:pt>
                <c:pt idx="3610">
                  <c:v>4.2213448284077974E-6</c:v>
                </c:pt>
                <c:pt idx="3611">
                  <c:v>4.2107829360143491E-6</c:v>
                </c:pt>
                <c:pt idx="3612">
                  <c:v>4.2002466646164603E-6</c:v>
                </c:pt>
                <c:pt idx="3613">
                  <c:v>4.1897359545804095E-6</c:v>
                </c:pt>
                <c:pt idx="3614">
                  <c:v>4.1792507464064824E-6</c:v>
                </c:pt>
                <c:pt idx="3615">
                  <c:v>4.1687909807274545E-6</c:v>
                </c:pt>
                <c:pt idx="3616">
                  <c:v>4.158356598301001E-6</c:v>
                </c:pt>
                <c:pt idx="3617">
                  <c:v>4.1479475400218405E-6</c:v>
                </c:pt>
                <c:pt idx="3618">
                  <c:v>4.1375637469043876E-6</c:v>
                </c:pt>
                <c:pt idx="3619">
                  <c:v>4.1272051601133272E-6</c:v>
                </c:pt>
                <c:pt idx="3620">
                  <c:v>4.1168717209087539E-6</c:v>
                </c:pt>
                <c:pt idx="3621">
                  <c:v>4.1065633707133928E-6</c:v>
                </c:pt>
                <c:pt idx="3622">
                  <c:v>4.0962800510657617E-6</c:v>
                </c:pt>
                <c:pt idx="3623">
                  <c:v>4.0860217036182197E-6</c:v>
                </c:pt>
                <c:pt idx="3624">
                  <c:v>4.0757882701818529E-6</c:v>
                </c:pt>
                <c:pt idx="3625">
                  <c:v>4.0655796926677111E-6</c:v>
                </c:pt>
                <c:pt idx="3626">
                  <c:v>4.0553959131251881E-6</c:v>
                </c:pt>
                <c:pt idx="3627">
                  <c:v>4.0452368737426726E-6</c:v>
                </c:pt>
                <c:pt idx="3628">
                  <c:v>4.035102516809384E-6</c:v>
                </c:pt>
                <c:pt idx="3629">
                  <c:v>4.0249927847691488E-6</c:v>
                </c:pt>
                <c:pt idx="3630">
                  <c:v>4.0149076201742139E-6</c:v>
                </c:pt>
                <c:pt idx="3631">
                  <c:v>4.004846965713002E-6</c:v>
                </c:pt>
                <c:pt idx="3632">
                  <c:v>3.9948107641923306E-6</c:v>
                </c:pt>
                <c:pt idx="3633">
                  <c:v>3.9847989585523741E-6</c:v>
                </c:pt>
                <c:pt idx="3634">
                  <c:v>3.9748114918523522E-6</c:v>
                </c:pt>
                <c:pt idx="3635">
                  <c:v>3.9648483072820227E-6</c:v>
                </c:pt>
                <c:pt idx="3636">
                  <c:v>3.9549093481543087E-6</c:v>
                </c:pt>
                <c:pt idx="3637">
                  <c:v>3.9449945579087681E-6</c:v>
                </c:pt>
                <c:pt idx="3638">
                  <c:v>3.935103880105522E-6</c:v>
                </c:pt>
                <c:pt idx="3639">
                  <c:v>3.9252372584326276E-6</c:v>
                </c:pt>
                <c:pt idx="3640">
                  <c:v>3.9153946366997892E-6</c:v>
                </c:pt>
                <c:pt idx="3641">
                  <c:v>3.905575958845298E-6</c:v>
                </c:pt>
                <c:pt idx="3642">
                  <c:v>3.8957811689284416E-6</c:v>
                </c:pt>
                <c:pt idx="3643">
                  <c:v>3.8860102111249514E-6</c:v>
                </c:pt>
                <c:pt idx="3644">
                  <c:v>3.8762630297497699E-6</c:v>
                </c:pt>
                <c:pt idx="3645">
                  <c:v>3.8665395692214898E-6</c:v>
                </c:pt>
                <c:pt idx="3646">
                  <c:v>3.8568397740981319E-6</c:v>
                </c:pt>
                <c:pt idx="3647">
                  <c:v>3.8471635890537266E-6</c:v>
                </c:pt>
                <c:pt idx="3648">
                  <c:v>3.837510958875712E-6</c:v>
                </c:pt>
                <c:pt idx="3649">
                  <c:v>3.8278818284898704E-6</c:v>
                </c:pt>
                <c:pt idx="3650">
                  <c:v>3.8182761429340906E-6</c:v>
                </c:pt>
                <c:pt idx="3651">
                  <c:v>3.808693847363355E-6</c:v>
                </c:pt>
                <c:pt idx="3652">
                  <c:v>3.7991348870688221E-6</c:v>
                </c:pt>
                <c:pt idx="3653">
                  <c:v>3.7895992074474683E-6</c:v>
                </c:pt>
                <c:pt idx="3654">
                  <c:v>3.780086754020303E-6</c:v>
                </c:pt>
                <c:pt idx="3655">
                  <c:v>3.7705974724386564E-6</c:v>
                </c:pt>
                <c:pt idx="3656">
                  <c:v>3.761131308461195E-6</c:v>
                </c:pt>
                <c:pt idx="3657">
                  <c:v>3.7516882079714851E-6</c:v>
                </c:pt>
                <c:pt idx="3658">
                  <c:v>3.742268116979728E-6</c:v>
                </c:pt>
                <c:pt idx="3659">
                  <c:v>3.7328709816041115E-6</c:v>
                </c:pt>
                <c:pt idx="3660">
                  <c:v>3.723496748089675E-6</c:v>
                </c:pt>
                <c:pt idx="3661">
                  <c:v>3.7141453627963835E-6</c:v>
                </c:pt>
                <c:pt idx="3662">
                  <c:v>3.704816772202163E-6</c:v>
                </c:pt>
                <c:pt idx="3663">
                  <c:v>3.6955109229122249E-6</c:v>
                </c:pt>
                <c:pt idx="3664">
                  <c:v>3.6862277616395503E-6</c:v>
                </c:pt>
                <c:pt idx="3665">
                  <c:v>3.676967235223972E-6</c:v>
                </c:pt>
                <c:pt idx="3666">
                  <c:v>3.667729290609623E-6</c:v>
                </c:pt>
                <c:pt idx="3667">
                  <c:v>3.6585138748757278E-6</c:v>
                </c:pt>
                <c:pt idx="3668">
                  <c:v>3.6493209352038598E-6</c:v>
                </c:pt>
                <c:pt idx="3669">
                  <c:v>3.640150418909166E-6</c:v>
                </c:pt>
                <c:pt idx="3670">
                  <c:v>3.6310022733998179E-6</c:v>
                </c:pt>
                <c:pt idx="3671">
                  <c:v>3.6218764462247165E-6</c:v>
                </c:pt>
                <c:pt idx="3672">
                  <c:v>3.6127728850353282E-6</c:v>
                </c:pt>
                <c:pt idx="3673">
                  <c:v>3.603691537599563E-6</c:v>
                </c:pt>
                <c:pt idx="3674">
                  <c:v>3.5946323518117485E-6</c:v>
                </c:pt>
                <c:pt idx="3675">
                  <c:v>3.5855952756653087E-6</c:v>
                </c:pt>
                <c:pt idx="3676">
                  <c:v>3.5765802572835549E-6</c:v>
                </c:pt>
                <c:pt idx="3677">
                  <c:v>3.5675872449034227E-6</c:v>
                </c:pt>
                <c:pt idx="3678">
                  <c:v>3.5586161868633292E-6</c:v>
                </c:pt>
                <c:pt idx="3679">
                  <c:v>3.5496670316346145E-6</c:v>
                </c:pt>
                <c:pt idx="3680">
                  <c:v>3.5407397277890159E-6</c:v>
                </c:pt>
                <c:pt idx="3681">
                  <c:v>3.5318342240249056E-6</c:v>
                </c:pt>
                <c:pt idx="3682">
                  <c:v>3.5229504691369328E-6</c:v>
                </c:pt>
                <c:pt idx="3683">
                  <c:v>3.5140884120541879E-6</c:v>
                </c:pt>
                <c:pt idx="3684">
                  <c:v>3.5052480018065921E-6</c:v>
                </c:pt>
                <c:pt idx="3685">
                  <c:v>3.4964291875439792E-6</c:v>
                </c:pt>
                <c:pt idx="3686">
                  <c:v>3.4876319185146287E-6</c:v>
                </c:pt>
                <c:pt idx="3687">
                  <c:v>3.478856144102779E-6</c:v>
                </c:pt>
                <c:pt idx="3688">
                  <c:v>3.4701018137850426E-6</c:v>
                </c:pt>
                <c:pt idx="3689">
                  <c:v>3.4613688771674856E-6</c:v>
                </c:pt>
                <c:pt idx="3690">
                  <c:v>3.4526572839515841E-6</c:v>
                </c:pt>
                <c:pt idx="3691">
                  <c:v>3.4439669839619793E-6</c:v>
                </c:pt>
                <c:pt idx="3692">
                  <c:v>3.4352979271289139E-6</c:v>
                </c:pt>
                <c:pt idx="3693">
                  <c:v>3.4266500635023265E-6</c:v>
                </c:pt>
                <c:pt idx="3694">
                  <c:v>3.4180233432347211E-6</c:v>
                </c:pt>
                <c:pt idx="3695">
                  <c:v>3.409417716592443E-6</c:v>
                </c:pt>
                <c:pt idx="3696">
                  <c:v>3.4008331339535104E-6</c:v>
                </c:pt>
                <c:pt idx="3697">
                  <c:v>3.3922695458054458E-6</c:v>
                </c:pt>
                <c:pt idx="3698">
                  <c:v>3.3837269027491793E-6</c:v>
                </c:pt>
                <c:pt idx="3699">
                  <c:v>3.3752051554940612E-6</c:v>
                </c:pt>
                <c:pt idx="3700">
                  <c:v>3.36670425485526E-6</c:v>
                </c:pt>
                <c:pt idx="3701">
                  <c:v>3.3582241517620022E-6</c:v>
                </c:pt>
                <c:pt idx="3702">
                  <c:v>3.3497647972515008E-6</c:v>
                </c:pt>
                <c:pt idx="3703">
                  <c:v>3.3413261424726417E-6</c:v>
                </c:pt>
                <c:pt idx="3704">
                  <c:v>3.3329081386805626E-6</c:v>
                </c:pt>
                <c:pt idx="3705">
                  <c:v>3.3245107372401224E-6</c:v>
                </c:pt>
                <c:pt idx="3706">
                  <c:v>3.316133889620914E-6</c:v>
                </c:pt>
                <c:pt idx="3707">
                  <c:v>3.3077775474135273E-6</c:v>
                </c:pt>
                <c:pt idx="3708">
                  <c:v>3.2994416622959388E-6</c:v>
                </c:pt>
                <c:pt idx="3709">
                  <c:v>3.2911261860744945E-6</c:v>
                </c:pt>
                <c:pt idx="3710">
                  <c:v>3.2828310706496493E-6</c:v>
                </c:pt>
                <c:pt idx="3711">
                  <c:v>3.274556268035916E-6</c:v>
                </c:pt>
                <c:pt idx="3712">
                  <c:v>3.2663017303564447E-6</c:v>
                </c:pt>
                <c:pt idx="3713">
                  <c:v>3.258067409828494E-6</c:v>
                </c:pt>
                <c:pt idx="3714">
                  <c:v>3.2498532587972584E-6</c:v>
                </c:pt>
                <c:pt idx="3715">
                  <c:v>3.2416592296911993E-6</c:v>
                </c:pt>
                <c:pt idx="3716">
                  <c:v>3.2334852750671474E-6</c:v>
                </c:pt>
                <c:pt idx="3717">
                  <c:v>3.2253313475747412E-6</c:v>
                </c:pt>
                <c:pt idx="3718">
                  <c:v>3.2171973999644502E-6</c:v>
                </c:pt>
                <c:pt idx="3719">
                  <c:v>3.2090833851146795E-6</c:v>
                </c:pt>
                <c:pt idx="3720">
                  <c:v>3.2009892559825472E-6</c:v>
                </c:pt>
                <c:pt idx="3721">
                  <c:v>3.1929149656481203E-6</c:v>
                </c:pt>
                <c:pt idx="3722">
                  <c:v>3.1848604672942479E-6</c:v>
                </c:pt>
                <c:pt idx="3723">
                  <c:v>3.1768257141983215E-6</c:v>
                </c:pt>
                <c:pt idx="3724">
                  <c:v>3.1688106597550433E-6</c:v>
                </c:pt>
                <c:pt idx="3725">
                  <c:v>3.1608152574564771E-6</c:v>
                </c:pt>
                <c:pt idx="3726">
                  <c:v>3.1528394609022393E-6</c:v>
                </c:pt>
                <c:pt idx="3727">
                  <c:v>3.1448832237912592E-6</c:v>
                </c:pt>
                <c:pt idx="3728">
                  <c:v>3.1369464999282844E-6</c:v>
                </c:pt>
                <c:pt idx="3729">
                  <c:v>3.1290292432277836E-6</c:v>
                </c:pt>
                <c:pt idx="3730">
                  <c:v>3.1211314076948649E-6</c:v>
                </c:pt>
                <c:pt idx="3731">
                  <c:v>3.113252947452164E-6</c:v>
                </c:pt>
                <c:pt idx="3732">
                  <c:v>3.1053938167123051E-6</c:v>
                </c:pt>
                <c:pt idx="3733">
                  <c:v>3.0975539697961161E-6</c:v>
                </c:pt>
                <c:pt idx="3734">
                  <c:v>3.0897333611328449E-6</c:v>
                </c:pt>
                <c:pt idx="3735">
                  <c:v>3.0819319452425956E-6</c:v>
                </c:pt>
                <c:pt idx="3736">
                  <c:v>3.074149676754543E-6</c:v>
                </c:pt>
                <c:pt idx="3737">
                  <c:v>3.0663865103980423E-6</c:v>
                </c:pt>
                <c:pt idx="3738">
                  <c:v>3.0586424010063153E-6</c:v>
                </c:pt>
                <c:pt idx="3739">
                  <c:v>3.0509173035064754E-6</c:v>
                </c:pt>
                <c:pt idx="3740">
                  <c:v>3.0432111729383933E-6</c:v>
                </c:pt>
                <c:pt idx="3741">
                  <c:v>3.0355239644319285E-6</c:v>
                </c:pt>
                <c:pt idx="3742">
                  <c:v>3.0278556332249268E-6</c:v>
                </c:pt>
                <c:pt idx="3743">
                  <c:v>3.0202061346525956E-6</c:v>
                </c:pt>
                <c:pt idx="3744">
                  <c:v>3.0125754241516235E-6</c:v>
                </c:pt>
                <c:pt idx="3745">
                  <c:v>3.0049634572556268E-6</c:v>
                </c:pt>
                <c:pt idx="3746">
                  <c:v>2.9973701896072926E-6</c:v>
                </c:pt>
                <c:pt idx="3747">
                  <c:v>2.9897955769340925E-6</c:v>
                </c:pt>
                <c:pt idx="3748">
                  <c:v>2.9822395750795077E-6</c:v>
                </c:pt>
                <c:pt idx="3749">
                  <c:v>2.974702139972021E-6</c:v>
                </c:pt>
                <c:pt idx="3750">
                  <c:v>2.9671832276494028E-6</c:v>
                </c:pt>
                <c:pt idx="3751">
                  <c:v>2.9596827942439657E-6</c:v>
                </c:pt>
                <c:pt idx="3752">
                  <c:v>2.9522007959877691E-6</c:v>
                </c:pt>
                <c:pt idx="3753">
                  <c:v>2.9447371892058968E-6</c:v>
                </c:pt>
                <c:pt idx="3754">
                  <c:v>2.9372919303335878E-6</c:v>
                </c:pt>
                <c:pt idx="3755">
                  <c:v>2.929864975894118E-6</c:v>
                </c:pt>
                <c:pt idx="3756">
                  <c:v>2.9224562825087754E-6</c:v>
                </c:pt>
                <c:pt idx="3757">
                  <c:v>2.9150658069048829E-6</c:v>
                </c:pt>
                <c:pt idx="3758">
                  <c:v>2.9076935058958489E-6</c:v>
                </c:pt>
                <c:pt idx="3759">
                  <c:v>2.9003393364054539E-6</c:v>
                </c:pt>
                <c:pt idx="3760">
                  <c:v>2.893003255440528E-6</c:v>
                </c:pt>
                <c:pt idx="3761">
                  <c:v>2.8856852201163217E-6</c:v>
                </c:pt>
                <c:pt idx="3762">
                  <c:v>2.8783851876365563E-6</c:v>
                </c:pt>
                <c:pt idx="3763">
                  <c:v>2.8711031153062175E-6</c:v>
                </c:pt>
                <c:pt idx="3764">
                  <c:v>2.8638389605252675E-6</c:v>
                </c:pt>
                <c:pt idx="3765">
                  <c:v>2.8565926807890777E-6</c:v>
                </c:pt>
                <c:pt idx="3766">
                  <c:v>2.8493642336899477E-6</c:v>
                </c:pt>
                <c:pt idx="3767">
                  <c:v>2.8421535769153697E-6</c:v>
                </c:pt>
                <c:pt idx="3768">
                  <c:v>2.834960668248029E-6</c:v>
                </c:pt>
                <c:pt idx="3769">
                  <c:v>2.827785465565804E-6</c:v>
                </c:pt>
                <c:pt idx="3770">
                  <c:v>2.8206279268389468E-6</c:v>
                </c:pt>
                <c:pt idx="3771">
                  <c:v>2.8134880101422267E-6</c:v>
                </c:pt>
                <c:pt idx="3772">
                  <c:v>2.8063656736308611E-6</c:v>
                </c:pt>
                <c:pt idx="3773">
                  <c:v>2.7992608755656682E-6</c:v>
                </c:pt>
                <c:pt idx="3774">
                  <c:v>2.792173574297889E-6</c:v>
                </c:pt>
                <c:pt idx="3775">
                  <c:v>2.7851037282726563E-6</c:v>
                </c:pt>
                <c:pt idx="3776">
                  <c:v>2.778051296028778E-6</c:v>
                </c:pt>
                <c:pt idx="3777">
                  <c:v>2.7710162361985202E-6</c:v>
                </c:pt>
                <c:pt idx="3778">
                  <c:v>2.763998507509342E-6</c:v>
                </c:pt>
                <c:pt idx="3779">
                  <c:v>2.7569980687793417E-6</c:v>
                </c:pt>
                <c:pt idx="3780">
                  <c:v>2.7500148789222443E-6</c:v>
                </c:pt>
                <c:pt idx="3781">
                  <c:v>2.7430488969450162E-6</c:v>
                </c:pt>
                <c:pt idx="3782">
                  <c:v>2.736100081943962E-6</c:v>
                </c:pt>
                <c:pt idx="3783">
                  <c:v>2.7291683931086278E-6</c:v>
                </c:pt>
                <c:pt idx="3784">
                  <c:v>2.7222537897259209E-6</c:v>
                </c:pt>
                <c:pt idx="3785">
                  <c:v>2.7153562311664492E-6</c:v>
                </c:pt>
                <c:pt idx="3786">
                  <c:v>2.7084756768999164E-6</c:v>
                </c:pt>
                <c:pt idx="3787">
                  <c:v>2.7016120864866659E-6</c:v>
                </c:pt>
                <c:pt idx="3788">
                  <c:v>2.6947654195729094E-6</c:v>
                </c:pt>
                <c:pt idx="3789">
                  <c:v>2.6879356359035215E-6</c:v>
                </c:pt>
                <c:pt idx="3790">
                  <c:v>2.6811226953072937E-6</c:v>
                </c:pt>
                <c:pt idx="3791">
                  <c:v>2.6743265577112464E-6</c:v>
                </c:pt>
                <c:pt idx="3792">
                  <c:v>2.6675471831328224E-6</c:v>
                </c:pt>
                <c:pt idx="3793">
                  <c:v>2.6607845316677439E-6</c:v>
                </c:pt>
                <c:pt idx="3794">
                  <c:v>2.6540385635214544E-6</c:v>
                </c:pt>
                <c:pt idx="3795">
                  <c:v>2.6473092389742072E-6</c:v>
                </c:pt>
                <c:pt idx="3796">
                  <c:v>2.6405965183994972E-6</c:v>
                </c:pt>
                <c:pt idx="3797">
                  <c:v>2.633900362268831E-6</c:v>
                </c:pt>
                <c:pt idx="3798">
                  <c:v>2.6272207311322116E-6</c:v>
                </c:pt>
                <c:pt idx="3799">
                  <c:v>2.6205575856337506E-6</c:v>
                </c:pt>
                <c:pt idx="3800">
                  <c:v>2.6139108865140537E-6</c:v>
                </c:pt>
                <c:pt idx="3801">
                  <c:v>2.6072805945868017E-6</c:v>
                </c:pt>
                <c:pt idx="3802">
                  <c:v>2.6006666707688916E-6</c:v>
                </c:pt>
                <c:pt idx="3803">
                  <c:v>2.5940690760594028E-6</c:v>
                </c:pt>
                <c:pt idx="3804">
                  <c:v>2.5874877715461025E-6</c:v>
                </c:pt>
                <c:pt idx="3805">
                  <c:v>2.580922718407614E-6</c:v>
                </c:pt>
                <c:pt idx="3806">
                  <c:v>2.5743738779062612E-6</c:v>
                </c:pt>
                <c:pt idx="3807">
                  <c:v>2.5678412114008616E-6</c:v>
                </c:pt>
                <c:pt idx="3808">
                  <c:v>2.5613246803250431E-6</c:v>
                </c:pt>
                <c:pt idx="3809">
                  <c:v>2.554824246213264E-6</c:v>
                </c:pt>
                <c:pt idx="3810">
                  <c:v>2.5483398706767444E-6</c:v>
                </c:pt>
                <c:pt idx="3811">
                  <c:v>2.541871515419512E-6</c:v>
                </c:pt>
                <c:pt idx="3812">
                  <c:v>2.5354191422356917E-6</c:v>
                </c:pt>
                <c:pt idx="3813">
                  <c:v>2.5289827129941099E-6</c:v>
                </c:pt>
                <c:pt idx="3814">
                  <c:v>2.5225621896667006E-6</c:v>
                </c:pt>
                <c:pt idx="3815">
                  <c:v>2.5161575342978228E-6</c:v>
                </c:pt>
                <c:pt idx="3816">
                  <c:v>2.5097687090255101E-6</c:v>
                </c:pt>
                <c:pt idx="3817">
                  <c:v>2.5033956760698705E-6</c:v>
                </c:pt>
                <c:pt idx="3818">
                  <c:v>2.497038397741326E-6</c:v>
                </c:pt>
                <c:pt idx="3819">
                  <c:v>2.4906968364363843E-6</c:v>
                </c:pt>
                <c:pt idx="3820">
                  <c:v>2.4843709546264713E-6</c:v>
                </c:pt>
                <c:pt idx="3821">
                  <c:v>2.4780607148838438E-6</c:v>
                </c:pt>
                <c:pt idx="3822">
                  <c:v>2.4717660798558938E-6</c:v>
                </c:pt>
                <c:pt idx="3823">
                  <c:v>2.4654870122752318E-6</c:v>
                </c:pt>
                <c:pt idx="3824">
                  <c:v>2.4592234749661913E-6</c:v>
                </c:pt>
                <c:pt idx="3825">
                  <c:v>2.4529754308287837E-6</c:v>
                </c:pt>
                <c:pt idx="3826">
                  <c:v>2.4467428428557193E-6</c:v>
                </c:pt>
                <c:pt idx="3827">
                  <c:v>2.4405256741161447E-6</c:v>
                </c:pt>
                <c:pt idx="3828">
                  <c:v>2.4343238877712553E-6</c:v>
                </c:pt>
                <c:pt idx="3829">
                  <c:v>2.4281374470584661E-6</c:v>
                </c:pt>
                <c:pt idx="3830">
                  <c:v>2.4219663153071322E-6</c:v>
                </c:pt>
                <c:pt idx="3831">
                  <c:v>2.4158104559203345E-6</c:v>
                </c:pt>
                <c:pt idx="3832">
                  <c:v>2.4096698323959132E-6</c:v>
                </c:pt>
                <c:pt idx="3833">
                  <c:v>2.4035444083052174E-6</c:v>
                </c:pt>
                <c:pt idx="3834">
                  <c:v>2.3974341473043809E-6</c:v>
                </c:pt>
                <c:pt idx="3835">
                  <c:v>2.3913390131421281E-6</c:v>
                </c:pt>
                <c:pt idx="3836">
                  <c:v>2.385258969632236E-6</c:v>
                </c:pt>
                <c:pt idx="3837">
                  <c:v>2.3791939806884444E-6</c:v>
                </c:pt>
                <c:pt idx="3838">
                  <c:v>2.3731440102961595E-6</c:v>
                </c:pt>
                <c:pt idx="3839">
                  <c:v>2.3671090225291496E-6</c:v>
                </c:pt>
                <c:pt idx="3840">
                  <c:v>2.361088981531873E-6</c:v>
                </c:pt>
                <c:pt idx="3841">
                  <c:v>2.3550838515514622E-6</c:v>
                </c:pt>
                <c:pt idx="3842">
                  <c:v>2.3490935968917531E-6</c:v>
                </c:pt>
                <c:pt idx="3843">
                  <c:v>2.3431181819573042E-6</c:v>
                </c:pt>
                <c:pt idx="3844">
                  <c:v>2.3371575712279177E-6</c:v>
                </c:pt>
                <c:pt idx="3845">
                  <c:v>2.3312117292572298E-6</c:v>
                </c:pt>
                <c:pt idx="3846">
                  <c:v>2.3252806206941782E-6</c:v>
                </c:pt>
                <c:pt idx="3847">
                  <c:v>2.3193642102522106E-6</c:v>
                </c:pt>
                <c:pt idx="3848">
                  <c:v>2.313462462740618E-6</c:v>
                </c:pt>
                <c:pt idx="3849">
                  <c:v>2.3075753430395985E-6</c:v>
                </c:pt>
                <c:pt idx="3850">
                  <c:v>2.3017028161100147E-6</c:v>
                </c:pt>
                <c:pt idx="3851">
                  <c:v>2.2958448469975138E-6</c:v>
                </c:pt>
                <c:pt idx="3852">
                  <c:v>2.2900014008252634E-6</c:v>
                </c:pt>
                <c:pt idx="3853">
                  <c:v>2.2841724427946023E-6</c:v>
                </c:pt>
                <c:pt idx="3854">
                  <c:v>2.2783579381885095E-6</c:v>
                </c:pt>
                <c:pt idx="3855">
                  <c:v>2.2725578523678097E-6</c:v>
                </c:pt>
                <c:pt idx="3856">
                  <c:v>2.266772150776703E-6</c:v>
                </c:pt>
                <c:pt idx="3857">
                  <c:v>2.2610007989299708E-6</c:v>
                </c:pt>
                <c:pt idx="3858">
                  <c:v>2.2552437624312992E-6</c:v>
                </c:pt>
                <c:pt idx="3859">
                  <c:v>2.2495010069538716E-6</c:v>
                </c:pt>
                <c:pt idx="3860">
                  <c:v>2.2437724982595593E-6</c:v>
                </c:pt>
                <c:pt idx="3861">
                  <c:v>2.238058202178538E-6</c:v>
                </c:pt>
                <c:pt idx="3862">
                  <c:v>2.2323580846237085E-6</c:v>
                </c:pt>
                <c:pt idx="3863">
                  <c:v>2.2266721115877684E-6</c:v>
                </c:pt>
                <c:pt idx="3864">
                  <c:v>2.2210002491398519E-6</c:v>
                </c:pt>
                <c:pt idx="3865">
                  <c:v>2.2153424634243366E-6</c:v>
                </c:pt>
                <c:pt idx="3866">
                  <c:v>2.2096987206662649E-6</c:v>
                </c:pt>
                <c:pt idx="3867">
                  <c:v>2.2040689871662481E-6</c:v>
                </c:pt>
                <c:pt idx="3868">
                  <c:v>2.1984532293065377E-6</c:v>
                </c:pt>
                <c:pt idx="3869">
                  <c:v>2.1928514135369313E-6</c:v>
                </c:pt>
                <c:pt idx="3870">
                  <c:v>2.1872635063939624E-6</c:v>
                </c:pt>
                <c:pt idx="3871">
                  <c:v>2.1816894744883242E-6</c:v>
                </c:pt>
                <c:pt idx="3872">
                  <c:v>2.1761292845012912E-6</c:v>
                </c:pt>
                <c:pt idx="3873">
                  <c:v>2.1705829031995732E-6</c:v>
                </c:pt>
                <c:pt idx="3874">
                  <c:v>2.1650502974176426E-6</c:v>
                </c:pt>
                <c:pt idx="3875">
                  <c:v>2.1595314340724795E-6</c:v>
                </c:pt>
                <c:pt idx="3876">
                  <c:v>2.1540262801569583E-6</c:v>
                </c:pt>
                <c:pt idx="3877">
                  <c:v>2.1485348027305232E-6</c:v>
                </c:pt>
                <c:pt idx="3878">
                  <c:v>2.1430569689427159E-6</c:v>
                </c:pt>
                <c:pt idx="3879">
                  <c:v>2.1375927460063953E-6</c:v>
                </c:pt>
                <c:pt idx="3880">
                  <c:v>2.1321421012155187E-6</c:v>
                </c:pt>
                <c:pt idx="3881">
                  <c:v>2.1267050019360342E-6</c:v>
                </c:pt>
                <c:pt idx="3882">
                  <c:v>2.1212814156103266E-6</c:v>
                </c:pt>
                <c:pt idx="3883">
                  <c:v>2.1158713097600354E-6</c:v>
                </c:pt>
                <c:pt idx="3884">
                  <c:v>2.1104746519734789E-6</c:v>
                </c:pt>
                <c:pt idx="3885">
                  <c:v>2.1050914099154114E-6</c:v>
                </c:pt>
                <c:pt idx="3886">
                  <c:v>2.0997215513323363E-6</c:v>
                </c:pt>
                <c:pt idx="3887">
                  <c:v>2.0943650440334236E-6</c:v>
                </c:pt>
                <c:pt idx="3888">
                  <c:v>2.0890218559095923E-6</c:v>
                </c:pt>
                <c:pt idx="3889">
                  <c:v>2.0836919549255956E-6</c:v>
                </c:pt>
                <c:pt idx="3890">
                  <c:v>2.0783753091136239E-6</c:v>
                </c:pt>
                <c:pt idx="3891">
                  <c:v>2.0730718865862073E-6</c:v>
                </c:pt>
                <c:pt idx="3892">
                  <c:v>2.0677816555261319E-6</c:v>
                </c:pt>
                <c:pt idx="3893">
                  <c:v>2.0625045841892592E-6</c:v>
                </c:pt>
                <c:pt idx="3894">
                  <c:v>2.0572406409040921E-6</c:v>
                </c:pt>
                <c:pt idx="3895">
                  <c:v>2.0519897940757866E-6</c:v>
                </c:pt>
                <c:pt idx="3896">
                  <c:v>2.0467520121774784E-6</c:v>
                </c:pt>
                <c:pt idx="3897">
                  <c:v>2.0415272637535351E-6</c:v>
                </c:pt>
                <c:pt idx="3898">
                  <c:v>2.0363155174307236E-6</c:v>
                </c:pt>
                <c:pt idx="3899">
                  <c:v>2.0311167418940327E-6</c:v>
                </c:pt>
                <c:pt idx="3900">
                  <c:v>2.025930905912585E-6</c:v>
                </c:pt>
                <c:pt idx="3901">
                  <c:v>2.0207579783200133E-6</c:v>
                </c:pt>
                <c:pt idx="3902">
                  <c:v>2.0155979280258446E-6</c:v>
                </c:pt>
                <c:pt idx="3903">
                  <c:v>2.0104507240093199E-6</c:v>
                </c:pt>
                <c:pt idx="3904">
                  <c:v>2.0053163353195031E-6</c:v>
                </c:pt>
                <c:pt idx="3905">
                  <c:v>2.0001947310800509E-6</c:v>
                </c:pt>
                <c:pt idx="3906">
                  <c:v>1.9950858804863945E-6</c:v>
                </c:pt>
                <c:pt idx="3907">
                  <c:v>1.9899897527991253E-6</c:v>
                </c:pt>
                <c:pt idx="3908">
                  <c:v>1.9849063173568975E-6</c:v>
                </c:pt>
                <c:pt idx="3909">
                  <c:v>1.9798355435642848E-6</c:v>
                </c:pt>
                <c:pt idx="3910">
                  <c:v>1.9747774008975266E-6</c:v>
                </c:pt>
                <c:pt idx="3911">
                  <c:v>1.9697318589040943E-6</c:v>
                </c:pt>
                <c:pt idx="3912">
                  <c:v>1.9646988872007399E-6</c:v>
                </c:pt>
                <c:pt idx="3913">
                  <c:v>1.9596784554773991E-6</c:v>
                </c:pt>
                <c:pt idx="3914">
                  <c:v>1.9546705334868913E-6</c:v>
                </c:pt>
                <c:pt idx="3915">
                  <c:v>1.9496750910593394E-6</c:v>
                </c:pt>
                <c:pt idx="3916">
                  <c:v>1.9446920980889428E-6</c:v>
                </c:pt>
                <c:pt idx="3917">
                  <c:v>1.9397215245469876E-6</c:v>
                </c:pt>
                <c:pt idx="3918">
                  <c:v>1.9347633404613552E-6</c:v>
                </c:pt>
                <c:pt idx="3919">
                  <c:v>1.9298175159438444E-6</c:v>
                </c:pt>
                <c:pt idx="3920">
                  <c:v>1.9248840211628492E-6</c:v>
                </c:pt>
                <c:pt idx="3921">
                  <c:v>1.9199628263637421E-6</c:v>
                </c:pt>
                <c:pt idx="3922">
                  <c:v>1.9150539018574896E-6</c:v>
                </c:pt>
                <c:pt idx="3923">
                  <c:v>1.9101572180246643E-6</c:v>
                </c:pt>
                <c:pt idx="3924">
                  <c:v>1.9052727453093728E-6</c:v>
                </c:pt>
                <c:pt idx="3925">
                  <c:v>1.9004004542346516E-6</c:v>
                </c:pt>
                <c:pt idx="3926">
                  <c:v>1.8955403153800244E-6</c:v>
                </c:pt>
                <c:pt idx="3927">
                  <c:v>1.8906922994026435E-6</c:v>
                </c:pt>
                <c:pt idx="3928">
                  <c:v>1.8858563770189673E-6</c:v>
                </c:pt>
                <c:pt idx="3929">
                  <c:v>1.8810325190187459E-6</c:v>
                </c:pt>
                <c:pt idx="3930">
                  <c:v>1.8762206962580829E-6</c:v>
                </c:pt>
                <c:pt idx="3931">
                  <c:v>1.8714208796618203E-6</c:v>
                </c:pt>
                <c:pt idx="3932">
                  <c:v>1.8666330402188763E-6</c:v>
                </c:pt>
                <c:pt idx="3933">
                  <c:v>1.8618571489845224E-6</c:v>
                </c:pt>
                <c:pt idx="3934">
                  <c:v>1.8570931770884062E-6</c:v>
                </c:pt>
                <c:pt idx="3935">
                  <c:v>1.8523410957176382E-6</c:v>
                </c:pt>
                <c:pt idx="3936">
                  <c:v>1.8476008761329462E-6</c:v>
                </c:pt>
                <c:pt idx="3937">
                  <c:v>1.8428724896575079E-6</c:v>
                </c:pt>
                <c:pt idx="3938">
                  <c:v>1.8381559076842153E-6</c:v>
                </c:pt>
                <c:pt idx="3939">
                  <c:v>1.8334511016654832E-6</c:v>
                </c:pt>
                <c:pt idx="3940">
                  <c:v>1.8287580431316803E-6</c:v>
                </c:pt>
                <c:pt idx="3941">
                  <c:v>1.8240767036645667E-6</c:v>
                </c:pt>
                <c:pt idx="3942">
                  <c:v>1.8194070549277597E-6</c:v>
                </c:pt>
                <c:pt idx="3943">
                  <c:v>1.8147490686338825E-6</c:v>
                </c:pt>
                <c:pt idx="3944">
                  <c:v>1.8101027165745966E-6</c:v>
                </c:pt>
                <c:pt idx="3945">
                  <c:v>1.8054679705978337E-6</c:v>
                </c:pt>
                <c:pt idx="3946">
                  <c:v>1.8008448026248175E-6</c:v>
                </c:pt>
                <c:pt idx="3947">
                  <c:v>1.7962331846323914E-6</c:v>
                </c:pt>
                <c:pt idx="3948">
                  <c:v>1.7916330886728589E-6</c:v>
                </c:pt>
                <c:pt idx="3949">
                  <c:v>1.7870444868543604E-6</c:v>
                </c:pt>
                <c:pt idx="3950">
                  <c:v>1.7824673513548587E-6</c:v>
                </c:pt>
                <c:pt idx="3951">
                  <c:v>1.7779016544134654E-6</c:v>
                </c:pt>
                <c:pt idx="3952">
                  <c:v>1.7733473683387898E-6</c:v>
                </c:pt>
                <c:pt idx="3953">
                  <c:v>1.7688044654978795E-6</c:v>
                </c:pt>
                <c:pt idx="3954">
                  <c:v>1.764272918324027E-6</c:v>
                </c:pt>
                <c:pt idx="3955">
                  <c:v>1.7597526993186124E-6</c:v>
                </c:pt>
                <c:pt idx="3956">
                  <c:v>1.7552437810391779E-6</c:v>
                </c:pt>
                <c:pt idx="3957">
                  <c:v>1.75074613611157E-6</c:v>
                </c:pt>
                <c:pt idx="3958">
                  <c:v>1.7462597372275551E-6</c:v>
                </c:pt>
                <c:pt idx="3959">
                  <c:v>1.7417845571362535E-6</c:v>
                </c:pt>
                <c:pt idx="3960">
                  <c:v>1.7373205686545485E-6</c:v>
                </c:pt>
                <c:pt idx="3961">
                  <c:v>1.7328677446597131E-6</c:v>
                </c:pt>
                <c:pt idx="3962">
                  <c:v>1.7284260580949402E-6</c:v>
                </c:pt>
                <c:pt idx="3963">
                  <c:v>1.7239954819641377E-6</c:v>
                </c:pt>
                <c:pt idx="3964">
                  <c:v>1.719575989333989E-6</c:v>
                </c:pt>
                <c:pt idx="3965">
                  <c:v>1.7151675533350367E-6</c:v>
                </c:pt>
                <c:pt idx="3966">
                  <c:v>1.7107701471584308E-6</c:v>
                </c:pt>
                <c:pt idx="3967">
                  <c:v>1.7063837440608066E-6</c:v>
                </c:pt>
                <c:pt idx="3968">
                  <c:v>1.702008317356154E-6</c:v>
                </c:pt>
                <c:pt idx="3969">
                  <c:v>1.697643840424274E-6</c:v>
                </c:pt>
                <c:pt idx="3970">
                  <c:v>1.6932902867082848E-6</c:v>
                </c:pt>
                <c:pt idx="3971">
                  <c:v>1.6889476297061654E-6</c:v>
                </c:pt>
                <c:pt idx="3972">
                  <c:v>1.6846158429860425E-6</c:v>
                </c:pt>
                <c:pt idx="3973">
                  <c:v>1.6802949001687353E-6</c:v>
                </c:pt>
                <c:pt idx="3974">
                  <c:v>1.6759847749478127E-6</c:v>
                </c:pt>
                <c:pt idx="3975">
                  <c:v>1.6716854410659581E-6</c:v>
                </c:pt>
                <c:pt idx="3976">
                  <c:v>1.667396872332967E-6</c:v>
                </c:pt>
                <c:pt idx="3977">
                  <c:v>1.6631190426231448E-6</c:v>
                </c:pt>
                <c:pt idx="3978">
                  <c:v>1.65885192586208E-6</c:v>
                </c:pt>
                <c:pt idx="3979">
                  <c:v>1.6545954960455085E-6</c:v>
                </c:pt>
                <c:pt idx="3980">
                  <c:v>1.6503497272251115E-6</c:v>
                </c:pt>
                <c:pt idx="3981">
                  <c:v>1.6461145935102494E-6</c:v>
                </c:pt>
                <c:pt idx="3982">
                  <c:v>1.6418900690786959E-6</c:v>
                </c:pt>
                <c:pt idx="3983">
                  <c:v>1.6376761281608086E-6</c:v>
                </c:pt>
                <c:pt idx="3984">
                  <c:v>1.6334727450516718E-6</c:v>
                </c:pt>
                <c:pt idx="3985">
                  <c:v>1.6292798941010137E-6</c:v>
                </c:pt>
                <c:pt idx="3986">
                  <c:v>1.6250975497255661E-6</c:v>
                </c:pt>
                <c:pt idx="3987">
                  <c:v>1.6209256863956205E-6</c:v>
                </c:pt>
                <c:pt idx="3988">
                  <c:v>1.6167642786434847E-6</c:v>
                </c:pt>
                <c:pt idx="3989">
                  <c:v>1.612613301062724E-6</c:v>
                </c:pt>
                <c:pt idx="3990">
                  <c:v>1.608472728300463E-6</c:v>
                </c:pt>
                <c:pt idx="3991">
                  <c:v>1.6043425350680115E-6</c:v>
                </c:pt>
                <c:pt idx="3992">
                  <c:v>1.6002226961360933E-6</c:v>
                </c:pt>
                <c:pt idx="3993">
                  <c:v>1.5961131863285582E-6</c:v>
                </c:pt>
                <c:pt idx="3994">
                  <c:v>1.5920139805349585E-6</c:v>
                </c:pt>
                <c:pt idx="3995">
                  <c:v>1.587925053698298E-6</c:v>
                </c:pt>
                <c:pt idx="3996">
                  <c:v>1.583846380822946E-6</c:v>
                </c:pt>
                <c:pt idx="3997">
                  <c:v>1.5797779369712767E-6</c:v>
                </c:pt>
                <c:pt idx="3998">
                  <c:v>1.5757196972613925E-6</c:v>
                </c:pt>
                <c:pt idx="3999">
                  <c:v>1.5716716368727613E-6</c:v>
                </c:pt>
                <c:pt idx="4000">
                  <c:v>1.5676337310415551E-6</c:v>
                </c:pt>
                <c:pt idx="4001">
                  <c:v>1.5636059550585895E-6</c:v>
                </c:pt>
                <c:pt idx="4002">
                  <c:v>1.559588284280166E-6</c:v>
                </c:pt>
                <c:pt idx="4003">
                  <c:v>1.5555806941122425E-6</c:v>
                </c:pt>
                <c:pt idx="4004">
                  <c:v>1.551583160021709E-6</c:v>
                </c:pt>
                <c:pt idx="4005">
                  <c:v>1.5475956575338942E-6</c:v>
                </c:pt>
                <c:pt idx="4006">
                  <c:v>1.543618162227361E-6</c:v>
                </c:pt>
                <c:pt idx="4007">
                  <c:v>1.5396506497426885E-6</c:v>
                </c:pt>
                <c:pt idx="4008">
                  <c:v>1.5356930957739073E-6</c:v>
                </c:pt>
                <c:pt idx="4009">
                  <c:v>1.5317454760715348E-6</c:v>
                </c:pt>
                <c:pt idx="4010">
                  <c:v>1.527807766446912E-6</c:v>
                </c:pt>
                <c:pt idx="4011">
                  <c:v>1.5238799427635301E-6</c:v>
                </c:pt>
                <c:pt idx="4012">
                  <c:v>1.5199619809426685E-6</c:v>
                </c:pt>
                <c:pt idx="4013">
                  <c:v>1.5160538569632858E-6</c:v>
                </c:pt>
                <c:pt idx="4014">
                  <c:v>1.5121555468574667E-6</c:v>
                </c:pt>
                <c:pt idx="4015">
                  <c:v>1.508267026719746E-6</c:v>
                </c:pt>
                <c:pt idx="4016">
                  <c:v>1.5043882726904117E-6</c:v>
                </c:pt>
                <c:pt idx="4017">
                  <c:v>1.5005192609754544E-6</c:v>
                </c:pt>
                <c:pt idx="4018">
                  <c:v>1.4966599678322562E-6</c:v>
                </c:pt>
                <c:pt idx="4019">
                  <c:v>1.4928103695711079E-6</c:v>
                </c:pt>
                <c:pt idx="4020">
                  <c:v>1.488970442562799E-6</c:v>
                </c:pt>
                <c:pt idx="4021">
                  <c:v>1.4851401632327626E-6</c:v>
                </c:pt>
                <c:pt idx="4022">
                  <c:v>1.4813195080568475E-6</c:v>
                </c:pt>
                <c:pt idx="4023">
                  <c:v>1.4775084535711839E-6</c:v>
                </c:pt>
                <c:pt idx="4024">
                  <c:v>1.4737069763643773E-6</c:v>
                </c:pt>
                <c:pt idx="4025">
                  <c:v>1.4699150530820626E-6</c:v>
                </c:pt>
                <c:pt idx="4026">
                  <c:v>1.4661326604208319E-6</c:v>
                </c:pt>
                <c:pt idx="4027">
                  <c:v>1.4623597751357159E-6</c:v>
                </c:pt>
                <c:pt idx="4028">
                  <c:v>1.458596374033028E-6</c:v>
                </c:pt>
                <c:pt idx="4029">
                  <c:v>1.4548424339757855E-6</c:v>
                </c:pt>
                <c:pt idx="4030">
                  <c:v>1.4510979318817577E-6</c:v>
                </c:pt>
                <c:pt idx="4031">
                  <c:v>1.4473628447182621E-6</c:v>
                </c:pt>
                <c:pt idx="4032">
                  <c:v>1.4436371495135485E-6</c:v>
                </c:pt>
                <c:pt idx="4033">
                  <c:v>1.4399208233428122E-6</c:v>
                </c:pt>
                <c:pt idx="4034">
                  <c:v>1.4362138433401212E-6</c:v>
                </c:pt>
                <c:pt idx="4035">
                  <c:v>1.4325161866915849E-6</c:v>
                </c:pt>
                <c:pt idx="4036">
                  <c:v>1.4288278306348124E-6</c:v>
                </c:pt>
                <c:pt idx="4037">
                  <c:v>1.4251487524647669E-6</c:v>
                </c:pt>
                <c:pt idx="4038">
                  <c:v>1.4214789295252011E-6</c:v>
                </c:pt>
                <c:pt idx="4039">
                  <c:v>1.4178183392176552E-6</c:v>
                </c:pt>
                <c:pt idx="4040">
                  <c:v>1.4141669589924589E-6</c:v>
                </c:pt>
                <c:pt idx="4041">
                  <c:v>1.4105247663548023E-6</c:v>
                </c:pt>
                <c:pt idx="4042">
                  <c:v>1.4068917388638689E-6</c:v>
                </c:pt>
                <c:pt idx="4043">
                  <c:v>1.4032678541291491E-6</c:v>
                </c:pt>
                <c:pt idx="4044">
                  <c:v>1.3996530898159696E-6</c:v>
                </c:pt>
                <c:pt idx="4045">
                  <c:v>1.3960474236380128E-6</c:v>
                </c:pt>
                <c:pt idx="4046">
                  <c:v>1.3924508333629541E-6</c:v>
                </c:pt>
                <c:pt idx="4047">
                  <c:v>1.388863296812896E-6</c:v>
                </c:pt>
                <c:pt idx="4048">
                  <c:v>1.3852847918580796E-6</c:v>
                </c:pt>
                <c:pt idx="4049">
                  <c:v>1.3817152964266423E-6</c:v>
                </c:pt>
                <c:pt idx="4050">
                  <c:v>1.3781547884896559E-6</c:v>
                </c:pt>
                <c:pt idx="4051">
                  <c:v>1.3746032460798833E-6</c:v>
                </c:pt>
                <c:pt idx="4052">
                  <c:v>1.3710606472741062E-6</c:v>
                </c:pt>
                <c:pt idx="4053">
                  <c:v>1.3675269702035329E-6</c:v>
                </c:pt>
                <c:pt idx="4054">
                  <c:v>1.3640021930531486E-6</c:v>
                </c:pt>
                <c:pt idx="4055">
                  <c:v>1.3604862940548839E-6</c:v>
                </c:pt>
                <c:pt idx="4056">
                  <c:v>1.3569792514947715E-6</c:v>
                </c:pt>
                <c:pt idx="4057">
                  <c:v>1.3534810437074163E-6</c:v>
                </c:pt>
                <c:pt idx="4058">
                  <c:v>1.3499916490825005E-6</c:v>
                </c:pt>
                <c:pt idx="4059">
                  <c:v>1.3465110460556765E-6</c:v>
                </c:pt>
                <c:pt idx="4060">
                  <c:v>1.3430392131172407E-6</c:v>
                </c:pt>
                <c:pt idx="4061">
                  <c:v>1.3395761288064953E-6</c:v>
                </c:pt>
                <c:pt idx="4062">
                  <c:v>1.3361217717122904E-6</c:v>
                </c:pt>
                <c:pt idx="4063">
                  <c:v>1.3326761204755181E-6</c:v>
                </c:pt>
                <c:pt idx="4064">
                  <c:v>1.3292391537878109E-6</c:v>
                </c:pt>
                <c:pt idx="4065">
                  <c:v>1.3258108503872053E-6</c:v>
                </c:pt>
                <c:pt idx="4066">
                  <c:v>1.3223911890683331E-6</c:v>
                </c:pt>
                <c:pt idx="4067">
                  <c:v>1.3189801486671341E-6</c:v>
                </c:pt>
                <c:pt idx="4068">
                  <c:v>1.3155777080795048E-6</c:v>
                </c:pt>
                <c:pt idx="4069">
                  <c:v>1.3121838462421074E-6</c:v>
                </c:pt>
                <c:pt idx="4070">
                  <c:v>1.3087985421459227E-6</c:v>
                </c:pt>
                <c:pt idx="4071">
                  <c:v>1.3054217748301785E-6</c:v>
                </c:pt>
                <c:pt idx="4072">
                  <c:v>1.3020535233845181E-6</c:v>
                </c:pt>
                <c:pt idx="4073">
                  <c:v>1.2986937669465064E-6</c:v>
                </c:pt>
                <c:pt idx="4074">
                  <c:v>1.2953424847026059E-6</c:v>
                </c:pt>
                <c:pt idx="4075">
                  <c:v>1.2919996558913207E-6</c:v>
                </c:pt>
                <c:pt idx="4076">
                  <c:v>1.2886652597964747E-6</c:v>
                </c:pt>
                <c:pt idx="4077">
                  <c:v>1.2853392757517651E-6</c:v>
                </c:pt>
                <c:pt idx="4078">
                  <c:v>1.2820216831413585E-6</c:v>
                </c:pt>
                <c:pt idx="4079">
                  <c:v>1.2787124613968014E-6</c:v>
                </c:pt>
                <c:pt idx="4080">
                  <c:v>1.2754115899968029E-6</c:v>
                </c:pt>
                <c:pt idx="4081">
                  <c:v>1.272119048471626E-6</c:v>
                </c:pt>
                <c:pt idx="4082">
                  <c:v>1.2688348163959859E-6</c:v>
                </c:pt>
                <c:pt idx="4083">
                  <c:v>1.2655588733972902E-6</c:v>
                </c:pt>
                <c:pt idx="4084">
                  <c:v>1.262291199145935E-6</c:v>
                </c:pt>
                <c:pt idx="4085">
                  <c:v>1.2590317733659844E-6</c:v>
                </c:pt>
                <c:pt idx="4086">
                  <c:v>1.2557805758233527E-6</c:v>
                </c:pt>
                <c:pt idx="4087">
                  <c:v>1.2525375863361044E-6</c:v>
                </c:pt>
                <c:pt idx="4088">
                  <c:v>1.2493027847700088E-6</c:v>
                </c:pt>
                <c:pt idx="4089">
                  <c:v>1.2460761510345829E-6</c:v>
                </c:pt>
                <c:pt idx="4090">
                  <c:v>1.2428576650908973E-6</c:v>
                </c:pt>
                <c:pt idx="4091">
                  <c:v>1.2396473069431198E-6</c:v>
                </c:pt>
                <c:pt idx="4092">
                  <c:v>1.2364450566494114E-6</c:v>
                </c:pt>
                <c:pt idx="4093">
                  <c:v>1.2332508943057176E-6</c:v>
                </c:pt>
                <c:pt idx="4094">
                  <c:v>1.2300648000644165E-6</c:v>
                </c:pt>
                <c:pt idx="4095">
                  <c:v>1.2268867541190319E-6</c:v>
                </c:pt>
                <c:pt idx="4096">
                  <c:v>1.2237167367100876E-6</c:v>
                </c:pt>
                <c:pt idx="4097">
                  <c:v>1.220554728127818E-6</c:v>
                </c:pt>
                <c:pt idx="4098">
                  <c:v>1.2174007087059884E-6</c:v>
                </c:pt>
                <c:pt idx="4099">
                  <c:v>1.2142546588268278E-6</c:v>
                </c:pt>
                <c:pt idx="4100">
                  <c:v>1.2111165589192402E-6</c:v>
                </c:pt>
                <c:pt idx="4101">
                  <c:v>1.207986389456365E-6</c:v>
                </c:pt>
                <c:pt idx="4102">
                  <c:v>1.2048641309591007E-6</c:v>
                </c:pt>
                <c:pt idx="4103">
                  <c:v>1.2017497639926896E-6</c:v>
                </c:pt>
                <c:pt idx="4104">
                  <c:v>1.1986432691715428E-6</c:v>
                </c:pt>
                <c:pt idx="4105">
                  <c:v>1.1955446271541439E-6</c:v>
                </c:pt>
                <c:pt idx="4106">
                  <c:v>1.1924538186426701E-6</c:v>
                </c:pt>
                <c:pt idx="4107">
                  <c:v>1.1893708243888466E-6</c:v>
                </c:pt>
                <c:pt idx="4108">
                  <c:v>1.1862956251868992E-6</c:v>
                </c:pt>
                <c:pt idx="4109">
                  <c:v>1.1832282018787044E-6</c:v>
                </c:pt>
                <c:pt idx="4110">
                  <c:v>1.1801685353489107E-6</c:v>
                </c:pt>
                <c:pt idx="4111">
                  <c:v>1.1771166065317686E-6</c:v>
                </c:pt>
                <c:pt idx="4112">
                  <c:v>1.1740723964012646E-6</c:v>
                </c:pt>
                <c:pt idx="4113">
                  <c:v>1.1710358859807709E-6</c:v>
                </c:pt>
                <c:pt idx="4114">
                  <c:v>1.1680070563350759E-6</c:v>
                </c:pt>
                <c:pt idx="4115">
                  <c:v>1.1649858885784078E-6</c:v>
                </c:pt>
                <c:pt idx="4116">
                  <c:v>1.1619723638646223E-6</c:v>
                </c:pt>
                <c:pt idx="4117">
                  <c:v>1.1589664633964727E-6</c:v>
                </c:pt>
                <c:pt idx="4118">
                  <c:v>1.1559681684173697E-6</c:v>
                </c:pt>
                <c:pt idx="4119">
                  <c:v>1.1529774602197303E-6</c:v>
                </c:pt>
                <c:pt idx="4120">
                  <c:v>1.1499943201355445E-6</c:v>
                </c:pt>
                <c:pt idx="4121">
                  <c:v>1.1470187295450495E-6</c:v>
                </c:pt>
                <c:pt idx="4122">
                  <c:v>1.1440506698706578E-6</c:v>
                </c:pt>
                <c:pt idx="4123">
                  <c:v>1.1410901225785298E-6</c:v>
                </c:pt>
                <c:pt idx="4124">
                  <c:v>1.1381370691788983E-6</c:v>
                </c:pt>
                <c:pt idx="4125">
                  <c:v>1.1351914912274786E-6</c:v>
                </c:pt>
                <c:pt idx="4126">
                  <c:v>1.1322533703224326E-6</c:v>
                </c:pt>
                <c:pt idx="4127">
                  <c:v>1.1293226881050732E-6</c:v>
                </c:pt>
                <c:pt idx="4128">
                  <c:v>1.1263994262620332E-6</c:v>
                </c:pt>
                <c:pt idx="4129">
                  <c:v>1.1234835665200607E-6</c:v>
                </c:pt>
                <c:pt idx="4130">
                  <c:v>1.1205750906545845E-6</c:v>
                </c:pt>
                <c:pt idx="4131">
                  <c:v>1.1176739804797937E-6</c:v>
                </c:pt>
                <c:pt idx="4132">
                  <c:v>1.114780217852595E-6</c:v>
                </c:pt>
                <c:pt idx="4133">
                  <c:v>1.1118937846790636E-6</c:v>
                </c:pt>
                <c:pt idx="4134">
                  <c:v>1.1090146628991559E-6</c:v>
                </c:pt>
                <c:pt idx="4135">
                  <c:v>1.1061428345053039E-6</c:v>
                </c:pt>
                <c:pt idx="4136">
                  <c:v>1.1032782815236582E-6</c:v>
                </c:pt>
                <c:pt idx="4137">
                  <c:v>1.1004209860313811E-6</c:v>
                </c:pt>
                <c:pt idx="4138">
                  <c:v>1.0975709301414677E-6</c:v>
                </c:pt>
                <c:pt idx="4139">
                  <c:v>1.0947280960122872E-6</c:v>
                </c:pt>
                <c:pt idx="4140">
                  <c:v>1.0918924658470945E-6</c:v>
                </c:pt>
                <c:pt idx="4141">
                  <c:v>1.0890640218856823E-6</c:v>
                </c:pt>
                <c:pt idx="4142">
                  <c:v>1.0862427464140845E-6</c:v>
                </c:pt>
                <c:pt idx="4143">
                  <c:v>1.0834286217618113E-6</c:v>
                </c:pt>
                <c:pt idx="4144">
                  <c:v>1.0806216302945313E-6</c:v>
                </c:pt>
                <c:pt idx="4145">
                  <c:v>1.0778217544263769E-6</c:v>
                </c:pt>
                <c:pt idx="4146">
                  <c:v>1.0750289766087227E-6</c:v>
                </c:pt>
                <c:pt idx="4147">
                  <c:v>1.0722432793372331E-6</c:v>
                </c:pt>
                <c:pt idx="4148">
                  <c:v>1.0694646451476337E-6</c:v>
                </c:pt>
                <c:pt idx="4149">
                  <c:v>1.0666930566176629E-6</c:v>
                </c:pt>
                <c:pt idx="4150">
                  <c:v>1.0639284963676141E-6</c:v>
                </c:pt>
                <c:pt idx="4151">
                  <c:v>1.0611709470582215E-6</c:v>
                </c:pt>
                <c:pt idx="4152">
                  <c:v>1.0584203913895215E-6</c:v>
                </c:pt>
                <c:pt idx="4153">
                  <c:v>1.0556768121073581E-6</c:v>
                </c:pt>
                <c:pt idx="4154">
                  <c:v>1.0529401919936792E-6</c:v>
                </c:pt>
                <c:pt idx="4155">
                  <c:v>1.050210513876403E-6</c:v>
                </c:pt>
                <c:pt idx="4156">
                  <c:v>1.0474877606174372E-6</c:v>
                </c:pt>
                <c:pt idx="4157">
                  <c:v>1.0447719151281294E-6</c:v>
                </c:pt>
                <c:pt idx="4158">
                  <c:v>1.0420629603532746E-6</c:v>
                </c:pt>
                <c:pt idx="4159">
                  <c:v>1.0393608792817408E-6</c:v>
                </c:pt>
                <c:pt idx="4160">
                  <c:v>1.0366656549428907E-6</c:v>
                </c:pt>
                <c:pt idx="4161">
                  <c:v>1.0339772704044681E-6</c:v>
                </c:pt>
                <c:pt idx="4162">
                  <c:v>1.0312957087767172E-6</c:v>
                </c:pt>
                <c:pt idx="4163">
                  <c:v>1.0286209532109195E-6</c:v>
                </c:pt>
                <c:pt idx="4164">
                  <c:v>1.025952986893322E-6</c:v>
                </c:pt>
                <c:pt idx="4165">
                  <c:v>1.0232917930579305E-6</c:v>
                </c:pt>
                <c:pt idx="4166">
                  <c:v>1.0206373549705725E-6</c:v>
                </c:pt>
                <c:pt idx="4167">
                  <c:v>1.0179896559451597E-6</c:v>
                </c:pt>
                <c:pt idx="4168">
                  <c:v>1.015348679327371E-6</c:v>
                </c:pt>
                <c:pt idx="4169">
                  <c:v>1.0127144085096142E-6</c:v>
                </c:pt>
                <c:pt idx="4170">
                  <c:v>1.0100868269184498E-6</c:v>
                </c:pt>
                <c:pt idx="4171">
                  <c:v>1.0074659180234267E-6</c:v>
                </c:pt>
                <c:pt idx="4172">
                  <c:v>1.0048516653334504E-6</c:v>
                </c:pt>
                <c:pt idx="4173">
                  <c:v>1.0022440523923919E-6</c:v>
                </c:pt>
                <c:pt idx="4174">
                  <c:v>9.9964306278927913E-7</c:v>
                </c:pt>
                <c:pt idx="4175">
                  <c:v>9.9704868014956942E-7</c:v>
                </c:pt>
                <c:pt idx="4176">
                  <c:v>9.9446088813720914E-7</c:v>
                </c:pt>
                <c:pt idx="4177">
                  <c:v>9.9187967045495911E-7</c:v>
                </c:pt>
                <c:pt idx="4178">
                  <c:v>9.8930501084791827E-7</c:v>
                </c:pt>
                <c:pt idx="4179">
                  <c:v>9.8673689309409108E-7</c:v>
                </c:pt>
                <c:pt idx="4180">
                  <c:v>9.8417530101620534E-7</c:v>
                </c:pt>
                <c:pt idx="4181">
                  <c:v>9.8162021847222544E-7</c:v>
                </c:pt>
                <c:pt idx="4182">
                  <c:v>9.7907162935817124E-7</c:v>
                </c:pt>
                <c:pt idx="4183">
                  <c:v>9.7652951761088283E-7</c:v>
                </c:pt>
                <c:pt idx="4184">
                  <c:v>9.7399386720460526E-7</c:v>
                </c:pt>
                <c:pt idx="4185">
                  <c:v>9.7146466215082593E-7</c:v>
                </c:pt>
                <c:pt idx="4186">
                  <c:v>9.6894188649984669E-7</c:v>
                </c:pt>
                <c:pt idx="4187">
                  <c:v>9.6642552434089224E-7</c:v>
                </c:pt>
                <c:pt idx="4188">
                  <c:v>9.6391555980102593E-7</c:v>
                </c:pt>
                <c:pt idx="4189">
                  <c:v>9.6141197704363189E-7</c:v>
                </c:pt>
                <c:pt idx="4190">
                  <c:v>9.5891476027193867E-7</c:v>
                </c:pt>
                <c:pt idx="4191">
                  <c:v>9.5642389372636296E-7</c:v>
                </c:pt>
                <c:pt idx="4192">
                  <c:v>9.5393936168299172E-7</c:v>
                </c:pt>
                <c:pt idx="4193">
                  <c:v>9.5146114845959945E-7</c:v>
                </c:pt>
                <c:pt idx="4194">
                  <c:v>9.4898923840702884E-7</c:v>
                </c:pt>
                <c:pt idx="4195">
                  <c:v>9.4652361591683436E-7</c:v>
                </c:pt>
                <c:pt idx="4196">
                  <c:v>9.440642654171081E-7</c:v>
                </c:pt>
                <c:pt idx="4197">
                  <c:v>9.4161117137199187E-7</c:v>
                </c:pt>
                <c:pt idx="4198">
                  <c:v>9.3916431828265298E-7</c:v>
                </c:pt>
                <c:pt idx="4199">
                  <c:v>9.3672369068983213E-7</c:v>
                </c:pt>
                <c:pt idx="4200">
                  <c:v>9.3428927316901869E-7</c:v>
                </c:pt>
                <c:pt idx="4201">
                  <c:v>9.3186105033316122E-7</c:v>
                </c:pt>
                <c:pt idx="4202">
                  <c:v>9.2943900683315536E-7</c:v>
                </c:pt>
                <c:pt idx="4203">
                  <c:v>9.2702312735329015E-7</c:v>
                </c:pt>
                <c:pt idx="4204">
                  <c:v>9.2461339661937961E-7</c:v>
                </c:pt>
                <c:pt idx="4205">
                  <c:v>9.2220979938954697E-7</c:v>
                </c:pt>
                <c:pt idx="4206">
                  <c:v>9.1981232046094673E-7</c:v>
                </c:pt>
                <c:pt idx="4207">
                  <c:v>9.174209446666747E-7</c:v>
                </c:pt>
                <c:pt idx="4208">
                  <c:v>9.1503565687462958E-7</c:v>
                </c:pt>
                <c:pt idx="4209">
                  <c:v>9.1265644199044031E-7</c:v>
                </c:pt>
                <c:pt idx="4210">
                  <c:v>9.1028328495649027E-7</c:v>
                </c:pt>
                <c:pt idx="4211">
                  <c:v>9.0791617074909839E-7</c:v>
                </c:pt>
                <c:pt idx="4212">
                  <c:v>9.055550843828559E-7</c:v>
                </c:pt>
                <c:pt idx="4213">
                  <c:v>9.0320001090645223E-7</c:v>
                </c:pt>
                <c:pt idx="4214">
                  <c:v>9.0085093540538544E-7</c:v>
                </c:pt>
                <c:pt idx="4215">
                  <c:v>8.9850784300082387E-7</c:v>
                </c:pt>
                <c:pt idx="4216">
                  <c:v>8.9617071884808821E-7</c:v>
                </c:pt>
                <c:pt idx="4217">
                  <c:v>8.9383954814218096E-7</c:v>
                </c:pt>
                <c:pt idx="4218">
                  <c:v>8.9151431610840805E-7</c:v>
                </c:pt>
                <c:pt idx="4219">
                  <c:v>8.8919500801094408E-7</c:v>
                </c:pt>
                <c:pt idx="4220">
                  <c:v>8.8688160914768234E-7</c:v>
                </c:pt>
                <c:pt idx="4221">
                  <c:v>8.8457410485337897E-7</c:v>
                </c:pt>
                <c:pt idx="4222">
                  <c:v>8.8227248049591251E-7</c:v>
                </c:pt>
                <c:pt idx="4223">
                  <c:v>8.7997672148040383E-7</c:v>
                </c:pt>
                <c:pt idx="4224">
                  <c:v>8.7768681324487934E-7</c:v>
                </c:pt>
                <c:pt idx="4225">
                  <c:v>8.7540274126433676E-7</c:v>
                </c:pt>
                <c:pt idx="4226">
                  <c:v>8.7312449104646247E-7</c:v>
                </c:pt>
                <c:pt idx="4227">
                  <c:v>8.7085204813548049E-7</c:v>
                </c:pt>
                <c:pt idx="4228">
                  <c:v>8.6858539810992985E-7</c:v>
                </c:pt>
                <c:pt idx="4229">
                  <c:v>8.6632452658228507E-7</c:v>
                </c:pt>
                <c:pt idx="4230">
                  <c:v>8.6406941919993201E-7</c:v>
                </c:pt>
                <c:pt idx="4231">
                  <c:v>8.6182006164603519E-7</c:v>
                </c:pt>
                <c:pt idx="4232">
                  <c:v>8.5957643963547204E-7</c:v>
                </c:pt>
                <c:pt idx="4233">
                  <c:v>8.5733853891944078E-7</c:v>
                </c:pt>
                <c:pt idx="4234">
                  <c:v>8.5510634528188252E-7</c:v>
                </c:pt>
                <c:pt idx="4235">
                  <c:v>8.5287984454370967E-7</c:v>
                </c:pt>
                <c:pt idx="4236">
                  <c:v>8.5065902255662598E-7</c:v>
                </c:pt>
                <c:pt idx="4237">
                  <c:v>8.4844386520719229E-7</c:v>
                </c:pt>
                <c:pt idx="4238">
                  <c:v>8.4623435841774813E-7</c:v>
                </c:pt>
                <c:pt idx="4239">
                  <c:v>8.4403048814147858E-7</c:v>
                </c:pt>
                <c:pt idx="4240">
                  <c:v>8.4183224036859421E-7</c:v>
                </c:pt>
                <c:pt idx="4241">
                  <c:v>8.3963960111982589E-7</c:v>
                </c:pt>
                <c:pt idx="4242">
                  <c:v>8.3745255645260473E-7</c:v>
                </c:pt>
                <c:pt idx="4243">
                  <c:v>8.3527109245385214E-7</c:v>
                </c:pt>
                <c:pt idx="4244">
                  <c:v>8.3309519524870767E-7</c:v>
                </c:pt>
                <c:pt idx="4245">
                  <c:v>8.3092485099185535E-7</c:v>
                </c:pt>
                <c:pt idx="4246">
                  <c:v>8.2876004587332424E-7</c:v>
                </c:pt>
                <c:pt idx="4247">
                  <c:v>8.2660076611604889E-7</c:v>
                </c:pt>
                <c:pt idx="4248">
                  <c:v>8.2444699797440575E-7</c:v>
                </c:pt>
                <c:pt idx="4249">
                  <c:v>8.2229872773898361E-7</c:v>
                </c:pt>
                <c:pt idx="4250">
                  <c:v>8.2015594173072892E-7</c:v>
                </c:pt>
                <c:pt idx="4251">
                  <c:v>8.1801862630436102E-7</c:v>
                </c:pt>
                <c:pt idx="4252">
                  <c:v>8.1588676784766744E-7</c:v>
                </c:pt>
                <c:pt idx="4253">
                  <c:v>8.1376035278036543E-7</c:v>
                </c:pt>
                <c:pt idx="4254">
                  <c:v>8.1163936755648727E-7</c:v>
                </c:pt>
                <c:pt idx="4255">
                  <c:v>8.0952379866172392E-7</c:v>
                </c:pt>
                <c:pt idx="4256">
                  <c:v>8.0741363261261192E-7</c:v>
                </c:pt>
                <c:pt idx="4257">
                  <c:v>8.0530885596206275E-7</c:v>
                </c:pt>
                <c:pt idx="4258">
                  <c:v>8.0320945529068931E-7</c:v>
                </c:pt>
                <c:pt idx="4259">
                  <c:v>8.0111541721564206E-7</c:v>
                </c:pt>
                <c:pt idx="4260">
                  <c:v>7.9902672838339916E-7</c:v>
                </c:pt>
                <c:pt idx="4261">
                  <c:v>7.9694337547453692E-7</c:v>
                </c:pt>
                <c:pt idx="4262">
                  <c:v>7.9486534520031458E-7</c:v>
                </c:pt>
                <c:pt idx="4263">
                  <c:v>7.9279262430468006E-7</c:v>
                </c:pt>
                <c:pt idx="4264">
                  <c:v>7.9072519956286053E-7</c:v>
                </c:pt>
                <c:pt idx="4265">
                  <c:v>7.8866305778423551E-7</c:v>
                </c:pt>
                <c:pt idx="4266">
                  <c:v>7.8660618580583168E-7</c:v>
                </c:pt>
                <c:pt idx="4267">
                  <c:v>7.8455457049991231E-7</c:v>
                </c:pt>
                <c:pt idx="4268">
                  <c:v>7.8250819876980304E-7</c:v>
                </c:pt>
                <c:pt idx="4269">
                  <c:v>7.8046705754918717E-7</c:v>
                </c:pt>
                <c:pt idx="4270">
                  <c:v>7.7843113380405725E-7</c:v>
                </c:pt>
                <c:pt idx="4271">
                  <c:v>7.7640041453184766E-7</c:v>
                </c:pt>
                <c:pt idx="4272">
                  <c:v>7.743748867605673E-7</c:v>
                </c:pt>
                <c:pt idx="4273">
                  <c:v>7.7235453755096798E-7</c:v>
                </c:pt>
                <c:pt idx="4274">
                  <c:v>7.7033935399405075E-7</c:v>
                </c:pt>
                <c:pt idx="4275">
                  <c:v>7.683293232117706E-7</c:v>
                </c:pt>
                <c:pt idx="4276">
                  <c:v>7.6632443235714496E-7</c:v>
                </c:pt>
                <c:pt idx="4277">
                  <c:v>7.6432466861560888E-7</c:v>
                </c:pt>
                <c:pt idx="4278">
                  <c:v>7.6233001920111192E-7</c:v>
                </c:pt>
                <c:pt idx="4279">
                  <c:v>7.6034047136132234E-7</c:v>
                </c:pt>
                <c:pt idx="4280">
                  <c:v>7.5835601237182661E-7</c:v>
                </c:pt>
                <c:pt idx="4281">
                  <c:v>7.5637662954030358E-7</c:v>
                </c:pt>
                <c:pt idx="4282">
                  <c:v>7.54402310206145E-7</c:v>
                </c:pt>
                <c:pt idx="4283">
                  <c:v>7.5243304173682347E-7</c:v>
                </c:pt>
                <c:pt idx="4284">
                  <c:v>7.5046881153201239E-7</c:v>
                </c:pt>
                <c:pt idx="4285">
                  <c:v>7.4850960702255599E-7</c:v>
                </c:pt>
                <c:pt idx="4286">
                  <c:v>7.4655541566710825E-7</c:v>
                </c:pt>
                <c:pt idx="4287">
                  <c:v>7.4460622495646977E-7</c:v>
                </c:pt>
                <c:pt idx="4288">
                  <c:v>7.4266202241158197E-7</c:v>
                </c:pt>
                <c:pt idx="4289">
                  <c:v>7.4072279558379814E-7</c:v>
                </c:pt>
                <c:pt idx="4290">
                  <c:v>7.3878853205184766E-7</c:v>
                </c:pt>
                <c:pt idx="4291">
                  <c:v>7.3685921942899177E-7</c:v>
                </c:pt>
                <c:pt idx="4292">
                  <c:v>7.3493484535489201E-7</c:v>
                </c:pt>
                <c:pt idx="4293">
                  <c:v>7.3301539749918813E-7</c:v>
                </c:pt>
                <c:pt idx="4294">
                  <c:v>7.3110086356518436E-7</c:v>
                </c:pt>
                <c:pt idx="4295">
                  <c:v>7.2919123127987472E-7</c:v>
                </c:pt>
                <c:pt idx="4296">
                  <c:v>7.2728648840462247E-7</c:v>
                </c:pt>
                <c:pt idx="4297">
                  <c:v>7.2538662272946799E-7</c:v>
                </c:pt>
                <c:pt idx="4298">
                  <c:v>7.2349162207264095E-7</c:v>
                </c:pt>
                <c:pt idx="4299">
                  <c:v>7.2160147428229496E-7</c:v>
                </c:pt>
                <c:pt idx="4300">
                  <c:v>7.1971616723656186E-7</c:v>
                </c:pt>
                <c:pt idx="4301">
                  <c:v>7.1783568884306375E-7</c:v>
                </c:pt>
                <c:pt idx="4302">
                  <c:v>7.1596002703717835E-7</c:v>
                </c:pt>
                <c:pt idx="4303">
                  <c:v>7.1408916978502046E-7</c:v>
                </c:pt>
                <c:pt idx="4304">
                  <c:v>7.1222310508176154E-7</c:v>
                </c:pt>
                <c:pt idx="4305">
                  <c:v>7.1036182095092493E-7</c:v>
                </c:pt>
                <c:pt idx="4306">
                  <c:v>7.0850530544438583E-7</c:v>
                </c:pt>
                <c:pt idx="4307">
                  <c:v>7.0665354664470239E-7</c:v>
                </c:pt>
                <c:pt idx="4308">
                  <c:v>7.0480653266224253E-7</c:v>
                </c:pt>
                <c:pt idx="4309">
                  <c:v>7.0296425163632239E-7</c:v>
                </c:pt>
                <c:pt idx="4310">
                  <c:v>7.0112669173406786E-7</c:v>
                </c:pt>
                <c:pt idx="4311">
                  <c:v>6.9929384115317936E-7</c:v>
                </c:pt>
                <c:pt idx="4312">
                  <c:v>6.9746568811916709E-7</c:v>
                </c:pt>
                <c:pt idx="4313">
                  <c:v>6.956422208841042E-7</c:v>
                </c:pt>
                <c:pt idx="4314">
                  <c:v>6.9382342773199358E-7</c:v>
                </c:pt>
                <c:pt idx="4315">
                  <c:v>6.9200929697253374E-7</c:v>
                </c:pt>
                <c:pt idx="4316">
                  <c:v>6.9019981694469663E-7</c:v>
                </c:pt>
                <c:pt idx="4317">
                  <c:v>6.8839497601558925E-7</c:v>
                </c:pt>
                <c:pt idx="4318">
                  <c:v>6.8659476258050786E-7</c:v>
                </c:pt>
                <c:pt idx="4319">
                  <c:v>6.8479916506342586E-7</c:v>
                </c:pt>
                <c:pt idx="4320">
                  <c:v>6.8300817191520487E-7</c:v>
                </c:pt>
                <c:pt idx="4321">
                  <c:v>6.8122177161625101E-7</c:v>
                </c:pt>
                <c:pt idx="4322">
                  <c:v>6.7943995267250338E-7</c:v>
                </c:pt>
                <c:pt idx="4323">
                  <c:v>6.7766270362074662E-7</c:v>
                </c:pt>
                <c:pt idx="4324">
                  <c:v>6.7589001302367779E-7</c:v>
                </c:pt>
                <c:pt idx="4325">
                  <c:v>6.7412186947104482E-7</c:v>
                </c:pt>
                <c:pt idx="4326">
                  <c:v>6.7235826158306171E-7</c:v>
                </c:pt>
                <c:pt idx="4327">
                  <c:v>6.7059917800460804E-7</c:v>
                </c:pt>
                <c:pt idx="4328">
                  <c:v>6.6884460740951161E-7</c:v>
                </c:pt>
                <c:pt idx="4329">
                  <c:v>6.6709453850011475E-7</c:v>
                </c:pt>
                <c:pt idx="4330">
                  <c:v>6.6534896000272062E-7</c:v>
                </c:pt>
                <c:pt idx="4331">
                  <c:v>6.6360786067480321E-7</c:v>
                </c:pt>
                <c:pt idx="4332">
                  <c:v>6.6187122929942371E-7</c:v>
                </c:pt>
                <c:pt idx="4333">
                  <c:v>6.6013905468626042E-7</c:v>
                </c:pt>
                <c:pt idx="4334">
                  <c:v>6.5841132567323515E-7</c:v>
                </c:pt>
                <c:pt idx="4335">
                  <c:v>6.5668803112510369E-7</c:v>
                </c:pt>
                <c:pt idx="4336">
                  <c:v>6.5496915993345584E-7</c:v>
                </c:pt>
                <c:pt idx="4337">
                  <c:v>6.5325470101671541E-7</c:v>
                </c:pt>
                <c:pt idx="4338">
                  <c:v>6.5154464332041126E-7</c:v>
                </c:pt>
                <c:pt idx="4339">
                  <c:v>6.4983897581747546E-7</c:v>
                </c:pt>
                <c:pt idx="4340">
                  <c:v>6.4813768750664408E-7</c:v>
                </c:pt>
                <c:pt idx="4341">
                  <c:v>6.4644076741375827E-7</c:v>
                </c:pt>
                <c:pt idx="4342">
                  <c:v>6.4474820459108659E-7</c:v>
                </c:pt>
                <c:pt idx="4343">
                  <c:v>6.4305998811808396E-7</c:v>
                </c:pt>
                <c:pt idx="4344">
                  <c:v>6.413761071008496E-7</c:v>
                </c:pt>
                <c:pt idx="4345">
                  <c:v>6.396965506706904E-7</c:v>
                </c:pt>
                <c:pt idx="4346">
                  <c:v>6.3802130798664173E-7</c:v>
                </c:pt>
                <c:pt idx="4347">
                  <c:v>6.3635036823327194E-7</c:v>
                </c:pt>
                <c:pt idx="4348">
                  <c:v>6.3468372062222729E-7</c:v>
                </c:pt>
                <c:pt idx="4349">
                  <c:v>6.3302135439052441E-7</c:v>
                </c:pt>
                <c:pt idx="4350">
                  <c:v>6.3136325880168865E-7</c:v>
                </c:pt>
                <c:pt idx="4351">
                  <c:v>6.2970942314513069E-7</c:v>
                </c:pt>
                <c:pt idx="4352">
                  <c:v>6.2805983673766444E-7</c:v>
                </c:pt>
                <c:pt idx="4353">
                  <c:v>6.2641448892003754E-7</c:v>
                </c:pt>
                <c:pt idx="4354">
                  <c:v>6.2477336905926244E-7</c:v>
                </c:pt>
                <c:pt idx="4355">
                  <c:v>6.2313646655062218E-7</c:v>
                </c:pt>
                <c:pt idx="4356">
                  <c:v>6.2150377081151751E-7</c:v>
                </c:pt>
                <c:pt idx="4357">
                  <c:v>6.1987527128770105E-7</c:v>
                </c:pt>
                <c:pt idx="4358">
                  <c:v>6.1825095745059394E-7</c:v>
                </c:pt>
                <c:pt idx="4359">
                  <c:v>6.1663081879525291E-7</c:v>
                </c:pt>
                <c:pt idx="4360">
                  <c:v>6.1501484484400236E-7</c:v>
                </c:pt>
                <c:pt idx="4361">
                  <c:v>6.1340302514421179E-7</c:v>
                </c:pt>
                <c:pt idx="4362">
                  <c:v>6.1179534926940706E-7</c:v>
                </c:pt>
                <c:pt idx="4363">
                  <c:v>6.1019180681607201E-7</c:v>
                </c:pt>
                <c:pt idx="4364">
                  <c:v>6.0859238740947606E-7</c:v>
                </c:pt>
                <c:pt idx="4365">
                  <c:v>6.0699708069725028E-7</c:v>
                </c:pt>
                <c:pt idx="4366">
                  <c:v>6.0540587635323634E-7</c:v>
                </c:pt>
                <c:pt idx="4367">
                  <c:v>6.0381876407767624E-7</c:v>
                </c:pt>
                <c:pt idx="4368">
                  <c:v>6.0223573359414941E-7</c:v>
                </c:pt>
                <c:pt idx="4369">
                  <c:v>6.0065677465128038E-7</c:v>
                </c:pt>
                <c:pt idx="4370">
                  <c:v>5.9908187702374161E-7</c:v>
                </c:pt>
                <c:pt idx="4371">
                  <c:v>5.9751103051089828E-7</c:v>
                </c:pt>
                <c:pt idx="4372">
                  <c:v>5.9594422493651012E-7</c:v>
                </c:pt>
                <c:pt idx="4373">
                  <c:v>5.9438145014919217E-7</c:v>
                </c:pt>
                <c:pt idx="4374">
                  <c:v>5.928226960227401E-7</c:v>
                </c:pt>
                <c:pt idx="4375">
                  <c:v>5.912679524542057E-7</c:v>
                </c:pt>
                <c:pt idx="4376">
                  <c:v>5.8971720936801687E-7</c:v>
                </c:pt>
                <c:pt idx="4377">
                  <c:v>5.8817045671031264E-7</c:v>
                </c:pt>
                <c:pt idx="4378">
                  <c:v>5.8662768445330712E-7</c:v>
                </c:pt>
                <c:pt idx="4379">
                  <c:v>5.8508888259347345E-7</c:v>
                </c:pt>
                <c:pt idx="4380">
                  <c:v>5.8355404115105589E-7</c:v>
                </c:pt>
                <c:pt idx="4381">
                  <c:v>5.8202315017147929E-7</c:v>
                </c:pt>
                <c:pt idx="4382">
                  <c:v>5.8049619972399386E-7</c:v>
                </c:pt>
                <c:pt idx="4383">
                  <c:v>5.789731799014583E-7</c:v>
                </c:pt>
                <c:pt idx="4384">
                  <c:v>5.774540808223998E-7</c:v>
                </c:pt>
                <c:pt idx="4385">
                  <c:v>5.7593889262852038E-7</c:v>
                </c:pt>
                <c:pt idx="4386">
                  <c:v>5.7442760548485948E-7</c:v>
                </c:pt>
                <c:pt idx="4387">
                  <c:v>5.7292020958182692E-7</c:v>
                </c:pt>
                <c:pt idx="4388">
                  <c:v>5.7141669513322414E-7</c:v>
                </c:pt>
                <c:pt idx="4389">
                  <c:v>5.6991705237678636E-7</c:v>
                </c:pt>
                <c:pt idx="4390">
                  <c:v>5.6842127157334232E-7</c:v>
                </c:pt>
                <c:pt idx="4391">
                  <c:v>5.6692934300852185E-7</c:v>
                </c:pt>
                <c:pt idx="4392">
                  <c:v>5.6544125699172594E-7</c:v>
                </c:pt>
                <c:pt idx="4393">
                  <c:v>5.6395700385436487E-7</c:v>
                </c:pt>
                <c:pt idx="4394">
                  <c:v>5.6247657395384269E-7</c:v>
                </c:pt>
                <c:pt idx="4395">
                  <c:v>5.6099995766962694E-7</c:v>
                </c:pt>
                <c:pt idx="4396">
                  <c:v>5.5952714540438708E-7</c:v>
                </c:pt>
                <c:pt idx="4397">
                  <c:v>5.5805812758499742E-7</c:v>
                </c:pt>
                <c:pt idx="4398">
                  <c:v>5.5659289466218468E-7</c:v>
                </c:pt>
                <c:pt idx="4399">
                  <c:v>5.5513143710854938E-7</c:v>
                </c:pt>
                <c:pt idx="4400">
                  <c:v>5.5367374542130343E-7</c:v>
                </c:pt>
                <c:pt idx="4401">
                  <c:v>5.5221981011974934E-7</c:v>
                </c:pt>
                <c:pt idx="4402">
                  <c:v>5.5076962174777392E-7</c:v>
                </c:pt>
                <c:pt idx="4403">
                  <c:v>5.4932317087010778E-7</c:v>
                </c:pt>
                <c:pt idx="4404">
                  <c:v>5.4788044807788181E-7</c:v>
                </c:pt>
                <c:pt idx="4405">
                  <c:v>5.4644144398152575E-7</c:v>
                </c:pt>
                <c:pt idx="4406">
                  <c:v>5.450061492172462E-7</c:v>
                </c:pt>
                <c:pt idx="4407">
                  <c:v>5.4357455444260859E-7</c:v>
                </c:pt>
                <c:pt idx="4408">
                  <c:v>5.4214665033865128E-7</c:v>
                </c:pt>
                <c:pt idx="4409">
                  <c:v>5.4072242760923512E-7</c:v>
                </c:pt>
                <c:pt idx="4410">
                  <c:v>5.3930187698060972E-7</c:v>
                </c:pt>
                <c:pt idx="4411">
                  <c:v>5.3788498920111531E-7</c:v>
                </c:pt>
                <c:pt idx="4412">
                  <c:v>5.3647175504392035E-7</c:v>
                </c:pt>
                <c:pt idx="4413">
                  <c:v>5.3506216530219684E-7</c:v>
                </c:pt>
                <c:pt idx="4414">
                  <c:v>5.3365621079299631E-7</c:v>
                </c:pt>
                <c:pt idx="4415">
                  <c:v>5.3225388235581331E-7</c:v>
                </c:pt>
                <c:pt idx="4416">
                  <c:v>5.3085517085147403E-7</c:v>
                </c:pt>
                <c:pt idx="4417">
                  <c:v>5.2946006716552449E-7</c:v>
                </c:pt>
                <c:pt idx="4418">
                  <c:v>5.2806856220286372E-7</c:v>
                </c:pt>
                <c:pt idx="4419">
                  <c:v>5.2668064689300213E-7</c:v>
                </c:pt>
                <c:pt idx="4420">
                  <c:v>5.2529631218588735E-7</c:v>
                </c:pt>
                <c:pt idx="4421">
                  <c:v>5.2391554905512972E-7</c:v>
                </c:pt>
                <c:pt idx="4422">
                  <c:v>5.2253834849575256E-7</c:v>
                </c:pt>
                <c:pt idx="4423">
                  <c:v>5.2116470152451747E-7</c:v>
                </c:pt>
                <c:pt idx="4424">
                  <c:v>5.1979459918038507E-7</c:v>
                </c:pt>
                <c:pt idx="4425">
                  <c:v>5.1842803252511132E-7</c:v>
                </c:pt>
                <c:pt idx="4426">
                  <c:v>5.1706499264105206E-7</c:v>
                </c:pt>
                <c:pt idx="4427">
                  <c:v>5.1570547063268081E-7</c:v>
                </c:pt>
                <c:pt idx="4428">
                  <c:v>5.1434945762688701E-7</c:v>
                </c:pt>
                <c:pt idx="4429">
                  <c:v>5.1299694477243384E-7</c:v>
                </c:pt>
                <c:pt idx="4430">
                  <c:v>5.1164792323838619E-7</c:v>
                </c:pt>
                <c:pt idx="4431">
                  <c:v>5.1030238421692956E-7</c:v>
                </c:pt>
                <c:pt idx="4432">
                  <c:v>5.0896031892087639E-7</c:v>
                </c:pt>
                <c:pt idx="4433">
                  <c:v>5.0762171858529238E-7</c:v>
                </c:pt>
                <c:pt idx="4434">
                  <c:v>5.0628657446592437E-7</c:v>
                </c:pt>
                <c:pt idx="4435">
                  <c:v>5.0495487784115193E-7</c:v>
                </c:pt>
                <c:pt idx="4436">
                  <c:v>5.0362662000933106E-7</c:v>
                </c:pt>
                <c:pt idx="4437">
                  <c:v>5.0230179229039337E-7</c:v>
                </c:pt>
                <c:pt idx="4438">
                  <c:v>5.0098038602725556E-7</c:v>
                </c:pt>
                <c:pt idx="4439">
                  <c:v>4.996623925813471E-7</c:v>
                </c:pt>
                <c:pt idx="4440">
                  <c:v>4.9834780333778725E-7</c:v>
                </c:pt>
                <c:pt idx="4441">
                  <c:v>4.9703660970140066E-7</c:v>
                </c:pt>
                <c:pt idx="4442">
                  <c:v>4.9572880309796418E-7</c:v>
                </c:pt>
                <c:pt idx="4443">
                  <c:v>4.9442437497520977E-7</c:v>
                </c:pt>
                <c:pt idx="4444">
                  <c:v>4.9312331680090001E-7</c:v>
                </c:pt>
                <c:pt idx="4445">
                  <c:v>4.9182562006534888E-7</c:v>
                </c:pt>
                <c:pt idx="4446">
                  <c:v>4.9053127627686813E-7</c:v>
                </c:pt>
                <c:pt idx="4447">
                  <c:v>4.8924027696802853E-7</c:v>
                </c:pt>
                <c:pt idx="4448">
                  <c:v>4.879526136893715E-7</c:v>
                </c:pt>
                <c:pt idx="4449">
                  <c:v>4.8666827801382723E-7</c:v>
                </c:pt>
                <c:pt idx="4450">
                  <c:v>4.853872615340584E-7</c:v>
                </c:pt>
                <c:pt idx="4451">
                  <c:v>4.8410955586395093E-7</c:v>
                </c:pt>
                <c:pt idx="4452">
                  <c:v>4.8283515263877665E-7</c:v>
                </c:pt>
                <c:pt idx="4453">
                  <c:v>4.8156404351139856E-7</c:v>
                </c:pt>
                <c:pt idx="4454">
                  <c:v>4.8029622015896578E-7</c:v>
                </c:pt>
                <c:pt idx="4455">
                  <c:v>4.7903167427648967E-7</c:v>
                </c:pt>
                <c:pt idx="4456">
                  <c:v>4.77770397579988E-7</c:v>
                </c:pt>
                <c:pt idx="4457">
                  <c:v>4.7651238180607841E-7</c:v>
                </c:pt>
                <c:pt idx="4458">
                  <c:v>4.7525761871216807E-7</c:v>
                </c:pt>
                <c:pt idx="4459">
                  <c:v>4.7400610007428535E-7</c:v>
                </c:pt>
                <c:pt idx="4460">
                  <c:v>4.7275781769038662E-7</c:v>
                </c:pt>
                <c:pt idx="4461">
                  <c:v>4.7151276337821491E-7</c:v>
                </c:pt>
                <c:pt idx="4462">
                  <c:v>4.7027092897421576E-7</c:v>
                </c:pt>
                <c:pt idx="4463">
                  <c:v>4.6903230633681689E-7</c:v>
                </c:pt>
                <c:pt idx="4464">
                  <c:v>4.6779688734328406E-7</c:v>
                </c:pt>
                <c:pt idx="4465">
                  <c:v>4.6656466389113048E-7</c:v>
                </c:pt>
                <c:pt idx="4466">
                  <c:v>4.6533562789844211E-7</c:v>
                </c:pt>
                <c:pt idx="4467">
                  <c:v>4.6410977130130265E-7</c:v>
                </c:pt>
                <c:pt idx="4468">
                  <c:v>4.628870860581846E-7</c:v>
                </c:pt>
                <c:pt idx="4469">
                  <c:v>4.616675641455582E-7</c:v>
                </c:pt>
                <c:pt idx="4470">
                  <c:v>4.6045119755919249E-7</c:v>
                </c:pt>
                <c:pt idx="4471">
                  <c:v>4.5923797831716397E-7</c:v>
                </c:pt>
                <c:pt idx="4472">
                  <c:v>4.5802789845378507E-7</c:v>
                </c:pt>
                <c:pt idx="4473">
                  <c:v>4.5682095002575699E-7</c:v>
                </c:pt>
                <c:pt idx="4474">
                  <c:v>4.5561712510764317E-7</c:v>
                </c:pt>
                <c:pt idx="4475">
                  <c:v>4.5441641579401057E-7</c:v>
                </c:pt>
                <c:pt idx="4476">
                  <c:v>4.5321881419932127E-7</c:v>
                </c:pt>
                <c:pt idx="4477">
                  <c:v>4.5202431245668561E-7</c:v>
                </c:pt>
                <c:pt idx="4478">
                  <c:v>4.5083290271878381E-7</c:v>
                </c:pt>
                <c:pt idx="4479">
                  <c:v>4.4964457715832669E-7</c:v>
                </c:pt>
                <c:pt idx="4480">
                  <c:v>4.484593279663481E-7</c:v>
                </c:pt>
                <c:pt idx="4481">
                  <c:v>4.472771473531807E-7</c:v>
                </c:pt>
                <c:pt idx="4482">
                  <c:v>4.4609802754899805E-7</c:v>
                </c:pt>
                <c:pt idx="4483">
                  <c:v>4.449219608028388E-7</c:v>
                </c:pt>
                <c:pt idx="4484">
                  <c:v>4.4374893938203754E-7</c:v>
                </c:pt>
                <c:pt idx="4485">
                  <c:v>4.4257895557428474E-7</c:v>
                </c:pt>
                <c:pt idx="4486">
                  <c:v>4.4141200168545838E-7</c:v>
                </c:pt>
                <c:pt idx="4487">
                  <c:v>4.4024807004032864E-7</c:v>
                </c:pt>
                <c:pt idx="4488">
                  <c:v>4.390871529828561E-7</c:v>
                </c:pt>
                <c:pt idx="4489">
                  <c:v>4.3792924287581222E-7</c:v>
                </c:pt>
                <c:pt idx="4490">
                  <c:v>4.3677433210099624E-7</c:v>
                </c:pt>
                <c:pt idx="4491">
                  <c:v>4.3562241305812382E-7</c:v>
                </c:pt>
                <c:pt idx="4492">
                  <c:v>4.3447347816691416E-7</c:v>
                </c:pt>
                <c:pt idx="4493">
                  <c:v>4.3332751986427105E-7</c:v>
                </c:pt>
                <c:pt idx="4494">
                  <c:v>4.3218453060775235E-7</c:v>
                </c:pt>
                <c:pt idx="4495">
                  <c:v>4.3104450287120605E-7</c:v>
                </c:pt>
                <c:pt idx="4496">
                  <c:v>4.299074291486734E-7</c:v>
                </c:pt>
                <c:pt idx="4497">
                  <c:v>4.2877330195197657E-7</c:v>
                </c:pt>
                <c:pt idx="4498">
                  <c:v>4.2764211381155891E-7</c:v>
                </c:pt>
                <c:pt idx="4499">
                  <c:v>4.2651385727634941E-7</c:v>
                </c:pt>
                <c:pt idx="4500">
                  <c:v>4.253885249137898E-7</c:v>
                </c:pt>
                <c:pt idx="4501">
                  <c:v>4.2426610930885881E-7</c:v>
                </c:pt>
                <c:pt idx="4502">
                  <c:v>4.2314660306605077E-7</c:v>
                </c:pt>
                <c:pt idx="4503">
                  <c:v>4.2202999880728859E-7</c:v>
                </c:pt>
                <c:pt idx="4504">
                  <c:v>4.2091628917273688E-7</c:v>
                </c:pt>
                <c:pt idx="4505">
                  <c:v>4.1980546682085615E-7</c:v>
                </c:pt>
                <c:pt idx="4506">
                  <c:v>4.1869752442837572E-7</c:v>
                </c:pt>
                <c:pt idx="4507">
                  <c:v>4.1759245468964319E-7</c:v>
                </c:pt>
                <c:pt idx="4508">
                  <c:v>4.1649025031773577E-7</c:v>
                </c:pt>
                <c:pt idx="4509">
                  <c:v>4.1539090404267131E-7</c:v>
                </c:pt>
                <c:pt idx="4510">
                  <c:v>4.1429440861354963E-7</c:v>
                </c:pt>
                <c:pt idx="4511">
                  <c:v>4.1320075679692619E-7</c:v>
                </c:pt>
                <c:pt idx="4512">
                  <c:v>4.1210994137651398E-7</c:v>
                </c:pt>
                <c:pt idx="4513">
                  <c:v>4.1102195515483686E-7</c:v>
                </c:pt>
                <c:pt idx="4514">
                  <c:v>4.0993679095190148E-7</c:v>
                </c:pt>
                <c:pt idx="4515">
                  <c:v>4.0885444160544118E-7</c:v>
                </c:pt>
                <c:pt idx="4516">
                  <c:v>4.0777489997012996E-7</c:v>
                </c:pt>
                <c:pt idx="4517">
                  <c:v>4.0669815891923589E-7</c:v>
                </c:pt>
                <c:pt idx="4518">
                  <c:v>4.0562421134386216E-7</c:v>
                </c:pt>
                <c:pt idx="4519">
                  <c:v>4.045530501513208E-7</c:v>
                </c:pt>
                <c:pt idx="4520">
                  <c:v>4.0348466826797868E-7</c:v>
                </c:pt>
                <c:pt idx="4521">
                  <c:v>4.0241905863638437E-7</c:v>
                </c:pt>
                <c:pt idx="4522">
                  <c:v>4.0135621421708424E-7</c:v>
                </c:pt>
                <c:pt idx="4523">
                  <c:v>4.0029612798837843E-7</c:v>
                </c:pt>
                <c:pt idx="4524">
                  <c:v>3.992387929452096E-7</c:v>
                </c:pt>
                <c:pt idx="4525">
                  <c:v>3.9818420210046396E-7</c:v>
                </c:pt>
                <c:pt idx="4526">
                  <c:v>3.9713234848394127E-7</c:v>
                </c:pt>
                <c:pt idx="4527">
                  <c:v>3.9608322514251746E-7</c:v>
                </c:pt>
                <c:pt idx="4528">
                  <c:v>3.9503682514071387E-7</c:v>
                </c:pt>
                <c:pt idx="4529">
                  <c:v>3.9399314155972144E-7</c:v>
                </c:pt>
                <c:pt idx="4530">
                  <c:v>3.9295216749821388E-7</c:v>
                </c:pt>
                <c:pt idx="4531">
                  <c:v>3.9191389607172423E-7</c:v>
                </c:pt>
                <c:pt idx="4532">
                  <c:v>3.9087832041299723E-7</c:v>
                </c:pt>
                <c:pt idx="4533">
                  <c:v>3.8984543367144727E-7</c:v>
                </c:pt>
                <c:pt idx="4534">
                  <c:v>3.8881522901345646E-7</c:v>
                </c:pt>
                <c:pt idx="4535">
                  <c:v>3.8778769962278126E-7</c:v>
                </c:pt>
                <c:pt idx="4536">
                  <c:v>3.8676283869973935E-7</c:v>
                </c:pt>
                <c:pt idx="4537">
                  <c:v>3.8574063946118244E-7</c:v>
                </c:pt>
                <c:pt idx="4538">
                  <c:v>3.8472109514071321E-7</c:v>
                </c:pt>
                <c:pt idx="4539">
                  <c:v>3.8370419899004049E-7</c:v>
                </c:pt>
                <c:pt idx="4540">
                  <c:v>3.8268994427526591E-7</c:v>
                </c:pt>
                <c:pt idx="4541">
                  <c:v>3.8167832428119357E-7</c:v>
                </c:pt>
                <c:pt idx="4542">
                  <c:v>3.8066933230791484E-7</c:v>
                </c:pt>
                <c:pt idx="4543">
                  <c:v>3.7966296167297672E-7</c:v>
                </c:pt>
                <c:pt idx="4544">
                  <c:v>3.7865920571010796E-7</c:v>
                </c:pt>
                <c:pt idx="4545">
                  <c:v>3.7765805776916479E-7</c:v>
                </c:pt>
                <c:pt idx="4546">
                  <c:v>3.7665951121724226E-7</c:v>
                </c:pt>
                <c:pt idx="4547">
                  <c:v>3.756635594373461E-7</c:v>
                </c:pt>
                <c:pt idx="4548">
                  <c:v>3.7467019582904321E-7</c:v>
                </c:pt>
                <c:pt idx="4549">
                  <c:v>3.7367941380759434E-7</c:v>
                </c:pt>
                <c:pt idx="4550">
                  <c:v>3.7269120680625796E-7</c:v>
                </c:pt>
                <c:pt idx="4551">
                  <c:v>3.7170556827246853E-7</c:v>
                </c:pt>
                <c:pt idx="4552">
                  <c:v>3.7072249167117034E-7</c:v>
                </c:pt>
                <c:pt idx="4553">
                  <c:v>3.6974197048329966E-7</c:v>
                </c:pt>
                <c:pt idx="4554">
                  <c:v>3.687639982059474E-7</c:v>
                </c:pt>
                <c:pt idx="4555">
                  <c:v>3.6778856835187118E-7</c:v>
                </c:pt>
                <c:pt idx="4556">
                  <c:v>3.6681567445063373E-7</c:v>
                </c:pt>
                <c:pt idx="4557">
                  <c:v>3.6584531004689533E-7</c:v>
                </c:pt>
                <c:pt idx="4558">
                  <c:v>3.6487746870231112E-7</c:v>
                </c:pt>
                <c:pt idx="4559">
                  <c:v>3.6391214399374215E-7</c:v>
                </c:pt>
                <c:pt idx="4560">
                  <c:v>3.6294932951461069E-7</c:v>
                </c:pt>
                <c:pt idx="4561">
                  <c:v>3.6198901887384309E-7</c:v>
                </c:pt>
                <c:pt idx="4562">
                  <c:v>3.6103120569549031E-7</c:v>
                </c:pt>
                <c:pt idx="4563">
                  <c:v>3.6007588362111319E-7</c:v>
                </c:pt>
                <c:pt idx="4564">
                  <c:v>3.5912304630658404E-7</c:v>
                </c:pt>
                <c:pt idx="4565">
                  <c:v>3.5817268742401108E-7</c:v>
                </c:pt>
                <c:pt idx="4566">
                  <c:v>3.5722480066154873E-7</c:v>
                </c:pt>
                <c:pt idx="4567">
                  <c:v>3.5627937972215079E-7</c:v>
                </c:pt>
                <c:pt idx="4568">
                  <c:v>3.5533641832514247E-7</c:v>
                </c:pt>
                <c:pt idx="4569">
                  <c:v>3.5439591020489233E-7</c:v>
                </c:pt>
                <c:pt idx="4570">
                  <c:v>3.5345784911224878E-7</c:v>
                </c:pt>
                <c:pt idx="4571">
                  <c:v>3.525222288124259E-7</c:v>
                </c:pt>
                <c:pt idx="4572">
                  <c:v>3.5158904308616899E-7</c:v>
                </c:pt>
                <c:pt idx="4573">
                  <c:v>3.5065828573073031E-7</c:v>
                </c:pt>
                <c:pt idx="4574">
                  <c:v>3.4972995055813439E-7</c:v>
                </c:pt>
                <c:pt idx="4575">
                  <c:v>3.4880403139528641E-7</c:v>
                </c:pt>
                <c:pt idx="4576">
                  <c:v>3.4788052208481251E-7</c:v>
                </c:pt>
                <c:pt idx="4577">
                  <c:v>3.4695941648524948E-7</c:v>
                </c:pt>
                <c:pt idx="4578">
                  <c:v>3.4604070846912032E-7</c:v>
                </c:pt>
                <c:pt idx="4579">
                  <c:v>3.4512439192529239E-7</c:v>
                </c:pt>
                <c:pt idx="4580">
                  <c:v>3.4421046075689028E-7</c:v>
                </c:pt>
                <c:pt idx="4581">
                  <c:v>3.432989088830577E-7</c:v>
                </c:pt>
                <c:pt idx="4582">
                  <c:v>3.4238973023733113E-7</c:v>
                </c:pt>
                <c:pt idx="4583">
                  <c:v>3.4148291876883244E-7</c:v>
                </c:pt>
                <c:pt idx="4584">
                  <c:v>3.4057846844132026E-7</c:v>
                </c:pt>
                <c:pt idx="4585">
                  <c:v>3.3967637323346097E-7</c:v>
                </c:pt>
                <c:pt idx="4586">
                  <c:v>3.3877662713980455E-7</c:v>
                </c:pt>
                <c:pt idx="4587">
                  <c:v>3.378792241681282E-7</c:v>
                </c:pt>
                <c:pt idx="4588">
                  <c:v>3.3698415834274324E-7</c:v>
                </c:pt>
                <c:pt idx="4589">
                  <c:v>3.3609142370229954E-7</c:v>
                </c:pt>
                <c:pt idx="4590">
                  <c:v>3.352010142994603E-7</c:v>
                </c:pt>
                <c:pt idx="4591">
                  <c:v>3.343129242028807E-7</c:v>
                </c:pt>
                <c:pt idx="4592">
                  <c:v>3.3342714749577131E-7</c:v>
                </c:pt>
                <c:pt idx="4593">
                  <c:v>3.3254367827413632E-7</c:v>
                </c:pt>
                <c:pt idx="4594">
                  <c:v>3.316625106521674E-7</c:v>
                </c:pt>
                <c:pt idx="4595">
                  <c:v>3.3078363875481691E-7</c:v>
                </c:pt>
                <c:pt idx="4596">
                  <c:v>3.2990705672554998E-7</c:v>
                </c:pt>
                <c:pt idx="4597">
                  <c:v>3.2903275871840271E-7</c:v>
                </c:pt>
                <c:pt idx="4598">
                  <c:v>3.281607389053954E-7</c:v>
                </c:pt>
                <c:pt idx="4599">
                  <c:v>3.2729099147044746E-7</c:v>
                </c:pt>
                <c:pt idx="4600">
                  <c:v>3.2642351061459515E-7</c:v>
                </c:pt>
                <c:pt idx="4601">
                  <c:v>3.2555829054997426E-7</c:v>
                </c:pt>
                <c:pt idx="4602">
                  <c:v>3.246953255063524E-7</c:v>
                </c:pt>
                <c:pt idx="4603">
                  <c:v>3.238346097253421E-7</c:v>
                </c:pt>
                <c:pt idx="4604">
                  <c:v>3.2297613746521195E-7</c:v>
                </c:pt>
                <c:pt idx="4605">
                  <c:v>3.2211990299556043E-7</c:v>
                </c:pt>
                <c:pt idx="4606">
                  <c:v>3.2126590060394314E-7</c:v>
                </c:pt>
                <c:pt idx="4607">
                  <c:v>3.2041412458805297E-7</c:v>
                </c:pt>
                <c:pt idx="4608">
                  <c:v>3.1956456926381094E-7</c:v>
                </c:pt>
                <c:pt idx="4609">
                  <c:v>3.187172289576413E-7</c:v>
                </c:pt>
                <c:pt idx="4610">
                  <c:v>3.178720980126108E-7</c:v>
                </c:pt>
                <c:pt idx="4611">
                  <c:v>3.1702917078565041E-7</c:v>
                </c:pt>
                <c:pt idx="4612">
                  <c:v>3.1618844164559023E-7</c:v>
                </c:pt>
                <c:pt idx="4613">
                  <c:v>3.1534990497825524E-7</c:v>
                </c:pt>
                <c:pt idx="4614">
                  <c:v>3.1451355518081385E-7</c:v>
                </c:pt>
                <c:pt idx="4615">
                  <c:v>3.1367938666669755E-7</c:v>
                </c:pt>
                <c:pt idx="4616">
                  <c:v>3.1284739386123691E-7</c:v>
                </c:pt>
                <c:pt idx="4617">
                  <c:v>3.1201757120496846E-7</c:v>
                </c:pt>
                <c:pt idx="4618">
                  <c:v>3.1118991315164243E-7</c:v>
                </c:pt>
                <c:pt idx="4619">
                  <c:v>3.1036441416913078E-7</c:v>
                </c:pt>
                <c:pt idx="4620">
                  <c:v>3.0954106873881736E-7</c:v>
                </c:pt>
                <c:pt idx="4621">
                  <c:v>3.0871987135674983E-7</c:v>
                </c:pt>
                <c:pt idx="4622">
                  <c:v>3.0790081653068525E-7</c:v>
                </c:pt>
                <c:pt idx="4623">
                  <c:v>3.0708389878444041E-7</c:v>
                </c:pt>
                <c:pt idx="4624">
                  <c:v>3.0626911265350086E-7</c:v>
                </c:pt>
                <c:pt idx="4625">
                  <c:v>3.0545645268821922E-7</c:v>
                </c:pt>
                <c:pt idx="4626">
                  <c:v>3.0464591345235161E-7</c:v>
                </c:pt>
                <c:pt idx="4627">
                  <c:v>3.0383748952263743E-7</c:v>
                </c:pt>
                <c:pt idx="4628">
                  <c:v>3.0303117548987008E-7</c:v>
                </c:pt>
                <c:pt idx="4629">
                  <c:v>3.0222696595748745E-7</c:v>
                </c:pt>
                <c:pt idx="4630">
                  <c:v>3.0142485554439087E-7</c:v>
                </c:pt>
                <c:pt idx="4631">
                  <c:v>3.0062483888037791E-7</c:v>
                </c:pt>
                <c:pt idx="4632">
                  <c:v>2.9982691061007259E-7</c:v>
                </c:pt>
                <c:pt idx="4633">
                  <c:v>2.9903106539110936E-7</c:v>
                </c:pt>
                <c:pt idx="4634">
                  <c:v>2.9823729789525797E-7</c:v>
                </c:pt>
                <c:pt idx="4635">
                  <c:v>2.9744560280607884E-7</c:v>
                </c:pt>
                <c:pt idx="4636">
                  <c:v>2.9665597482090179E-7</c:v>
                </c:pt>
                <c:pt idx="4637">
                  <c:v>2.9586840865139519E-7</c:v>
                </c:pt>
                <c:pt idx="4638">
                  <c:v>2.9508289902103167E-7</c:v>
                </c:pt>
                <c:pt idx="4639">
                  <c:v>2.9429944066693126E-7</c:v>
                </c:pt>
                <c:pt idx="4640">
                  <c:v>2.9351802833967164E-7</c:v>
                </c:pt>
                <c:pt idx="4641">
                  <c:v>2.9273865680262408E-7</c:v>
                </c:pt>
                <c:pt idx="4642">
                  <c:v>2.9196132083180435E-7</c:v>
                </c:pt>
                <c:pt idx="4643">
                  <c:v>2.9118601521698406E-7</c:v>
                </c:pt>
                <c:pt idx="4644">
                  <c:v>2.9041273476133824E-7</c:v>
                </c:pt>
                <c:pt idx="4645">
                  <c:v>2.8964147427920921E-7</c:v>
                </c:pt>
                <c:pt idx="4646">
                  <c:v>2.8887222859929143E-7</c:v>
                </c:pt>
                <c:pt idx="4647">
                  <c:v>2.8810499256395384E-7</c:v>
                </c:pt>
                <c:pt idx="4648">
                  <c:v>2.8733976102582467E-7</c:v>
                </c:pt>
                <c:pt idx="4649">
                  <c:v>2.8657652885346989E-7</c:v>
                </c:pt>
                <c:pt idx="4650">
                  <c:v>2.8581529092548436E-7</c:v>
                </c:pt>
                <c:pt idx="4651">
                  <c:v>2.8505604213488283E-7</c:v>
                </c:pt>
                <c:pt idx="4652">
                  <c:v>2.8429877738812414E-7</c:v>
                </c:pt>
                <c:pt idx="4653">
                  <c:v>2.8354349160210259E-7</c:v>
                </c:pt>
                <c:pt idx="4654">
                  <c:v>2.8279017970765804E-7</c:v>
                </c:pt>
                <c:pt idx="4655">
                  <c:v>2.8203883664934548E-7</c:v>
                </c:pt>
                <c:pt idx="4656">
                  <c:v>2.8128945738237221E-7</c:v>
                </c:pt>
                <c:pt idx="4657">
                  <c:v>2.8054203687590462E-7</c:v>
                </c:pt>
                <c:pt idx="4658">
                  <c:v>2.7979657011068296E-7</c:v>
                </c:pt>
                <c:pt idx="4659">
                  <c:v>2.7905305208165054E-7</c:v>
                </c:pt>
                <c:pt idx="4660">
                  <c:v>2.7831147779403703E-7</c:v>
                </c:pt>
                <c:pt idx="4661">
                  <c:v>2.7757184226720737E-7</c:v>
                </c:pt>
                <c:pt idx="4662">
                  <c:v>2.7683414053253407E-7</c:v>
                </c:pt>
                <c:pt idx="4663">
                  <c:v>2.7609836763316676E-7</c:v>
                </c:pt>
                <c:pt idx="4664">
                  <c:v>2.7536451862625484E-7</c:v>
                </c:pt>
                <c:pt idx="4665">
                  <c:v>2.7463258857949159E-7</c:v>
                </c:pt>
                <c:pt idx="4666">
                  <c:v>2.7390257257356714E-7</c:v>
                </c:pt>
                <c:pt idx="4667">
                  <c:v>2.7317446570180258E-7</c:v>
                </c:pt>
                <c:pt idx="4668">
                  <c:v>2.7244826306993314E-7</c:v>
                </c:pt>
                <c:pt idx="4669">
                  <c:v>2.7172395979476642E-7</c:v>
                </c:pt>
                <c:pt idx="4670">
                  <c:v>2.7100155100706917E-7</c:v>
                </c:pt>
                <c:pt idx="4671">
                  <c:v>2.702810318480029E-7</c:v>
                </c:pt>
                <c:pt idx="4672">
                  <c:v>2.6956239747210546E-7</c:v>
                </c:pt>
                <c:pt idx="4673">
                  <c:v>2.6884564304580029E-7</c:v>
                </c:pt>
                <c:pt idx="4674">
                  <c:v>2.6813076374680007E-7</c:v>
                </c:pt>
                <c:pt idx="4675">
                  <c:v>2.6741775476646487E-7</c:v>
                </c:pt>
                <c:pt idx="4676">
                  <c:v>2.6670661130642759E-7</c:v>
                </c:pt>
                <c:pt idx="4677">
                  <c:v>2.6599732858213114E-7</c:v>
                </c:pt>
                <c:pt idx="4678">
                  <c:v>2.6528990181864075E-7</c:v>
                </c:pt>
                <c:pt idx="4679">
                  <c:v>2.6458432625559058E-7</c:v>
                </c:pt>
                <c:pt idx="4680">
                  <c:v>2.6388059714286052E-7</c:v>
                </c:pt>
                <c:pt idx="4681">
                  <c:v>2.6317870974259551E-7</c:v>
                </c:pt>
                <c:pt idx="4682">
                  <c:v>2.6247865932882604E-7</c:v>
                </c:pt>
                <c:pt idx="4683">
                  <c:v>2.6178044118761723E-7</c:v>
                </c:pt>
                <c:pt idx="4684">
                  <c:v>2.6108405061632349E-7</c:v>
                </c:pt>
                <c:pt idx="4685">
                  <c:v>2.6038948292532319E-7</c:v>
                </c:pt>
                <c:pt idx="4686">
                  <c:v>2.5969673343438659E-7</c:v>
                </c:pt>
                <c:pt idx="4687">
                  <c:v>2.5900579747778517E-7</c:v>
                </c:pt>
                <c:pt idx="4688">
                  <c:v>2.5831667039968376E-7</c:v>
                </c:pt>
                <c:pt idx="4689">
                  <c:v>2.5762934755629537E-7</c:v>
                </c:pt>
                <c:pt idx="4690">
                  <c:v>2.5694382431513583E-7</c:v>
                </c:pt>
                <c:pt idx="4691">
                  <c:v>2.5626009605663651E-7</c:v>
                </c:pt>
                <c:pt idx="4692">
                  <c:v>2.5557815817150162E-7</c:v>
                </c:pt>
                <c:pt idx="4693">
                  <c:v>2.5489800606200922E-7</c:v>
                </c:pt>
                <c:pt idx="4694">
                  <c:v>2.5421963514310898E-7</c:v>
                </c:pt>
                <c:pt idx="4695">
                  <c:v>2.5354304083956259E-7</c:v>
                </c:pt>
                <c:pt idx="4696">
                  <c:v>2.5286821858895245E-7</c:v>
                </c:pt>
                <c:pt idx="4697">
                  <c:v>2.521951638404348E-7</c:v>
                </c:pt>
                <c:pt idx="4698">
                  <c:v>2.5152387205269332E-7</c:v>
                </c:pt>
                <c:pt idx="4699">
                  <c:v>2.5085433869846566E-7</c:v>
                </c:pt>
                <c:pt idx="4700">
                  <c:v>2.5018655925921728E-7</c:v>
                </c:pt>
                <c:pt idx="4701">
                  <c:v>2.4952052923012883E-7</c:v>
                </c:pt>
                <c:pt idx="4702">
                  <c:v>2.4885624411547468E-7</c:v>
                </c:pt>
                <c:pt idx="4703">
                  <c:v>2.4819369943244476E-7</c:v>
                </c:pt>
                <c:pt idx="4704">
                  <c:v>2.4753289070911168E-7</c:v>
                </c:pt>
                <c:pt idx="4705">
                  <c:v>2.4687381348414614E-7</c:v>
                </c:pt>
                <c:pt idx="4706">
                  <c:v>2.4621646330768427E-7</c:v>
                </c:pt>
                <c:pt idx="4707">
                  <c:v>2.4556083574138183E-7</c:v>
                </c:pt>
                <c:pt idx="4708">
                  <c:v>2.449069263580348E-7</c:v>
                </c:pt>
                <c:pt idx="4709">
                  <c:v>2.4425473074092877E-7</c:v>
                </c:pt>
                <c:pt idx="4710">
                  <c:v>2.4360424448462506E-7</c:v>
                </c:pt>
                <c:pt idx="4711">
                  <c:v>2.4295546319552989E-7</c:v>
                </c:pt>
                <c:pt idx="4712">
                  <c:v>2.4230838249003769E-7</c:v>
                </c:pt>
                <c:pt idx="4713">
                  <c:v>2.4166299799621162E-7</c:v>
                </c:pt>
                <c:pt idx="4714">
                  <c:v>2.4101930535236056E-7</c:v>
                </c:pt>
                <c:pt idx="4715">
                  <c:v>2.4037730020857052E-7</c:v>
                </c:pt>
                <c:pt idx="4716">
                  <c:v>2.3973697822594572E-7</c:v>
                </c:pt>
                <c:pt idx="4717">
                  <c:v>2.3909833507500939E-7</c:v>
                </c:pt>
                <c:pt idx="4718">
                  <c:v>2.3846136643906478E-7</c:v>
                </c:pt>
                <c:pt idx="4719">
                  <c:v>2.3782606801092904E-7</c:v>
                </c:pt>
                <c:pt idx="4720">
                  <c:v>2.3719243549493894E-7</c:v>
                </c:pt>
                <c:pt idx="4721">
                  <c:v>2.3656046460583961E-7</c:v>
                </c:pt>
                <c:pt idx="4722">
                  <c:v>2.3593015106912333E-7</c:v>
                </c:pt>
                <c:pt idx="4723">
                  <c:v>2.3530149062111084E-7</c:v>
                </c:pt>
                <c:pt idx="4724">
                  <c:v>2.3467447900934438E-7</c:v>
                </c:pt>
                <c:pt idx="4725">
                  <c:v>2.3404911199093428E-7</c:v>
                </c:pt>
                <c:pt idx="4726">
                  <c:v>2.3342538533498484E-7</c:v>
                </c:pt>
                <c:pt idx="4727">
                  <c:v>2.3280329481928754E-7</c:v>
                </c:pt>
                <c:pt idx="4728">
                  <c:v>2.3218283623530837E-7</c:v>
                </c:pt>
                <c:pt idx="4729">
                  <c:v>2.3156400538177746E-7</c:v>
                </c:pt>
                <c:pt idx="4730">
                  <c:v>2.3094679807009655E-7</c:v>
                </c:pt>
                <c:pt idx="4731">
                  <c:v>2.3033121012115416E-7</c:v>
                </c:pt>
                <c:pt idx="4732">
                  <c:v>2.2971723736753464E-7</c:v>
                </c:pt>
                <c:pt idx="4733">
                  <c:v>2.2910487565056372E-7</c:v>
                </c:pt>
                <c:pt idx="4734">
                  <c:v>2.2849412082395412E-7</c:v>
                </c:pt>
                <c:pt idx="4735">
                  <c:v>2.2788496874976696E-7</c:v>
                </c:pt>
                <c:pt idx="4736">
                  <c:v>2.2727741530249098E-7</c:v>
                </c:pt>
                <c:pt idx="4737">
                  <c:v>2.2667145636538343E-7</c:v>
                </c:pt>
                <c:pt idx="4738">
                  <c:v>2.2606708783337029E-7</c:v>
                </c:pt>
                <c:pt idx="4739">
                  <c:v>2.2546430561043061E-7</c:v>
                </c:pt>
                <c:pt idx="4740">
                  <c:v>2.2486310561214441E-7</c:v>
                </c:pt>
                <c:pt idx="4741">
                  <c:v>2.2426348376287377E-7</c:v>
                </c:pt>
                <c:pt idx="4742">
                  <c:v>2.2366543599864946E-7</c:v>
                </c:pt>
                <c:pt idx="4743">
                  <c:v>2.2306895826497549E-7</c:v>
                </c:pt>
                <c:pt idx="4744">
                  <c:v>2.2247404651752026E-7</c:v>
                </c:pt>
                <c:pt idx="4745">
                  <c:v>2.218806967223334E-7</c:v>
                </c:pt>
                <c:pt idx="4746">
                  <c:v>2.2128890485598131E-7</c:v>
                </c:pt>
                <c:pt idx="4747">
                  <c:v>2.2069866690409702E-7</c:v>
                </c:pt>
                <c:pt idx="4748">
                  <c:v>2.2010997886391453E-7</c:v>
                </c:pt>
                <c:pt idx="4749">
                  <c:v>2.1952283674082646E-7</c:v>
                </c:pt>
                <c:pt idx="4750">
                  <c:v>2.1893723655243627E-7</c:v>
                </c:pt>
                <c:pt idx="4751">
                  <c:v>2.1835317432441115E-7</c:v>
                </c:pt>
                <c:pt idx="4752">
                  <c:v>2.1777064609419545E-7</c:v>
                </c:pt>
                <c:pt idx="4753">
                  <c:v>2.1718964790722951E-7</c:v>
                </c:pt>
                <c:pt idx="4754">
                  <c:v>2.1661017582089344E-7</c:v>
                </c:pt>
                <c:pt idx="4755">
                  <c:v>2.1603222590101058E-7</c:v>
                </c:pt>
                <c:pt idx="4756">
                  <c:v>2.1545579422430051E-7</c:v>
                </c:pt>
                <c:pt idx="4757">
                  <c:v>2.1488087687661719E-7</c:v>
                </c:pt>
                <c:pt idx="4758">
                  <c:v>2.1430746995438558E-7</c:v>
                </c:pt>
                <c:pt idx="4759">
                  <c:v>2.1373556956320568E-7</c:v>
                </c:pt>
                <c:pt idx="4760">
                  <c:v>2.1316517181855729E-7</c:v>
                </c:pt>
                <c:pt idx="4761">
                  <c:v>2.1259627284616592E-7</c:v>
                </c:pt>
                <c:pt idx="4762">
                  <c:v>2.1202886878160976E-7</c:v>
                </c:pt>
                <c:pt idx="4763">
                  <c:v>2.1146295576907287E-7</c:v>
                </c:pt>
                <c:pt idx="4764">
                  <c:v>2.1089852996351356E-7</c:v>
                </c:pt>
                <c:pt idx="4765">
                  <c:v>2.1033558753014939E-7</c:v>
                </c:pt>
                <c:pt idx="4766">
                  <c:v>2.097741246413808E-7</c:v>
                </c:pt>
                <c:pt idx="4767">
                  <c:v>2.0921413748202229E-7</c:v>
                </c:pt>
                <c:pt idx="4768">
                  <c:v>2.086556222451961E-7</c:v>
                </c:pt>
                <c:pt idx="4769">
                  <c:v>2.0809857513360609E-7</c:v>
                </c:pt>
                <c:pt idx="4770">
                  <c:v>2.0754299236003921E-7</c:v>
                </c:pt>
                <c:pt idx="4771">
                  <c:v>2.069888701456172E-7</c:v>
                </c:pt>
                <c:pt idx="4772">
                  <c:v>2.0643620472253423E-7</c:v>
                </c:pt>
                <c:pt idx="4773">
                  <c:v>2.0588499233205109E-7</c:v>
                </c:pt>
                <c:pt idx="4774">
                  <c:v>2.0533522922438683E-7</c:v>
                </c:pt>
                <c:pt idx="4775">
                  <c:v>2.0478691165886774E-7</c:v>
                </c:pt>
                <c:pt idx="4776">
                  <c:v>2.0424003590572995E-7</c:v>
                </c:pt>
                <c:pt idx="4777">
                  <c:v>2.0369459824353081E-7</c:v>
                </c:pt>
                <c:pt idx="4778">
                  <c:v>2.0315059496028734E-7</c:v>
                </c:pt>
                <c:pt idx="4779">
                  <c:v>2.026080223533407E-7</c:v>
                </c:pt>
                <c:pt idx="4780">
                  <c:v>2.0206687673010159E-7</c:v>
                </c:pt>
                <c:pt idx="4781">
                  <c:v>2.015271544063697E-7</c:v>
                </c:pt>
                <c:pt idx="4782">
                  <c:v>2.0098885170772966E-7</c:v>
                </c:pt>
                <c:pt idx="4783">
                  <c:v>2.0045196496917155E-7</c:v>
                </c:pt>
                <c:pt idx="4784">
                  <c:v>1.9991649053396606E-7</c:v>
                </c:pt>
                <c:pt idx="4785">
                  <c:v>1.9938242475610389E-7</c:v>
                </c:pt>
                <c:pt idx="4786">
                  <c:v>1.9884976399734138E-7</c:v>
                </c:pt>
                <c:pt idx="4787">
                  <c:v>1.9831850463022265E-7</c:v>
                </c:pt>
                <c:pt idx="4788">
                  <c:v>1.9778864303467798E-7</c:v>
                </c:pt>
                <c:pt idx="4789">
                  <c:v>1.9726017560089688E-7</c:v>
                </c:pt>
                <c:pt idx="4790">
                  <c:v>1.9673309872737658E-7</c:v>
                </c:pt>
                <c:pt idx="4791">
                  <c:v>1.9620740882338855E-7</c:v>
                </c:pt>
                <c:pt idx="4792">
                  <c:v>1.9568310230514319E-7</c:v>
                </c:pt>
                <c:pt idx="4793">
                  <c:v>1.9516017559886617E-7</c:v>
                </c:pt>
                <c:pt idx="4794">
                  <c:v>1.9463862514008023E-7</c:v>
                </c:pt>
                <c:pt idx="4795">
                  <c:v>1.9411844737327987E-7</c:v>
                </c:pt>
                <c:pt idx="4796">
                  <c:v>1.9359963875098269E-7</c:v>
                </c:pt>
                <c:pt idx="4797">
                  <c:v>1.9308219573581646E-7</c:v>
                </c:pt>
                <c:pt idx="4798">
                  <c:v>1.9256611479898772E-7</c:v>
                </c:pt>
                <c:pt idx="4799">
                  <c:v>1.9205139242021399E-7</c:v>
                </c:pt>
                <c:pt idx="4800">
                  <c:v>1.9153802508829298E-7</c:v>
                </c:pt>
                <c:pt idx="4801">
                  <c:v>1.9102600930159049E-7</c:v>
                </c:pt>
                <c:pt idx="4802">
                  <c:v>1.905153415662108E-7</c:v>
                </c:pt>
                <c:pt idx="4803">
                  <c:v>1.9000601839798891E-7</c:v>
                </c:pt>
                <c:pt idx="4804">
                  <c:v>1.8949803632052544E-7</c:v>
                </c:pt>
                <c:pt idx="4805">
                  <c:v>1.8899139186753116E-7</c:v>
                </c:pt>
                <c:pt idx="4806">
                  <c:v>1.8848608158076707E-7</c:v>
                </c:pt>
                <c:pt idx="4807">
                  <c:v>1.8798210201009856E-7</c:v>
                </c:pt>
                <c:pt idx="4808">
                  <c:v>1.874794497159349E-7</c:v>
                </c:pt>
                <c:pt idx="4809">
                  <c:v>1.8697812126489241E-7</c:v>
                </c:pt>
                <c:pt idx="4810">
                  <c:v>1.8647811323478181E-7</c:v>
                </c:pt>
                <c:pt idx="4811">
                  <c:v>1.8597942220997322E-7</c:v>
                </c:pt>
                <c:pt idx="4812">
                  <c:v>1.8548204478506893E-7</c:v>
                </c:pt>
                <c:pt idx="4813">
                  <c:v>1.8498597756249106E-7</c:v>
                </c:pt>
                <c:pt idx="4814">
                  <c:v>1.8449121715273899E-7</c:v>
                </c:pt>
                <c:pt idx="4815">
                  <c:v>1.8399776017613773E-7</c:v>
                </c:pt>
                <c:pt idx="4816">
                  <c:v>1.8350560326108956E-7</c:v>
                </c:pt>
                <c:pt idx="4817">
                  <c:v>1.8301474304351843E-7</c:v>
                </c:pt>
                <c:pt idx="4818">
                  <c:v>1.8252517616958045E-7</c:v>
                </c:pt>
                <c:pt idx="4819">
                  <c:v>1.8203689929262811E-7</c:v>
                </c:pt>
                <c:pt idx="4820">
                  <c:v>1.8154990907459265E-7</c:v>
                </c:pt>
                <c:pt idx="4821">
                  <c:v>1.8106420218675658E-7</c:v>
                </c:pt>
                <c:pt idx="4822">
                  <c:v>1.8057977530782916E-7</c:v>
                </c:pt>
                <c:pt idx="4823">
                  <c:v>1.800966251252746E-7</c:v>
                </c:pt>
                <c:pt idx="4824">
                  <c:v>1.7961474833547467E-7</c:v>
                </c:pt>
                <c:pt idx="4825">
                  <c:v>1.7913414164169583E-7</c:v>
                </c:pt>
                <c:pt idx="4826">
                  <c:v>1.786548017577755E-7</c:v>
                </c:pt>
                <c:pt idx="4827">
                  <c:v>1.7817672540336514E-7</c:v>
                </c:pt>
                <c:pt idx="4828">
                  <c:v>1.7769990930848389E-7</c:v>
                </c:pt>
                <c:pt idx="4829">
                  <c:v>1.7722435021026597E-7</c:v>
                </c:pt>
                <c:pt idx="4830">
                  <c:v>1.7675004485458699E-7</c:v>
                </c:pt>
                <c:pt idx="4831">
                  <c:v>1.7627698999550826E-7</c:v>
                </c:pt>
                <c:pt idx="4832">
                  <c:v>1.7580518239472119E-7</c:v>
                </c:pt>
                <c:pt idx="4833">
                  <c:v>1.7533461882337684E-7</c:v>
                </c:pt>
                <c:pt idx="4834">
                  <c:v>1.7486529605928057E-7</c:v>
                </c:pt>
                <c:pt idx="4835">
                  <c:v>1.7439721088972448E-7</c:v>
                </c:pt>
                <c:pt idx="4836">
                  <c:v>1.7393036010948171E-7</c:v>
                </c:pt>
                <c:pt idx="4837">
                  <c:v>1.7346474052095545E-7</c:v>
                </c:pt>
                <c:pt idx="4838">
                  <c:v>1.7300034893629314E-7</c:v>
                </c:pt>
                <c:pt idx="4839">
                  <c:v>1.725371821735647E-7</c:v>
                </c:pt>
                <c:pt idx="4840">
                  <c:v>1.7207523706067919E-7</c:v>
                </c:pt>
                <c:pt idx="4841">
                  <c:v>1.7161451043266071E-7</c:v>
                </c:pt>
                <c:pt idx="4842">
                  <c:v>1.7115499913273268E-7</c:v>
                </c:pt>
                <c:pt idx="4843">
                  <c:v>1.7069670001233132E-7</c:v>
                </c:pt>
                <c:pt idx="4844">
                  <c:v>1.7023960993026545E-7</c:v>
                </c:pt>
                <c:pt idx="4845">
                  <c:v>1.6978372575461381E-7</c:v>
                </c:pt>
                <c:pt idx="4846">
                  <c:v>1.6932904435952665E-7</c:v>
                </c:pt>
                <c:pt idx="4847">
                  <c:v>1.688755626287901E-7</c:v>
                </c:pt>
                <c:pt idx="4848">
                  <c:v>1.6842327745291233E-7</c:v>
                </c:pt>
                <c:pt idx="4849">
                  <c:v>1.6797218573121064E-7</c:v>
                </c:pt>
                <c:pt idx="4850">
                  <c:v>1.6752228436975151E-7</c:v>
                </c:pt>
                <c:pt idx="4851">
                  <c:v>1.6707357028366806E-7</c:v>
                </c:pt>
                <c:pt idx="4852">
                  <c:v>1.6662604039499162E-7</c:v>
                </c:pt>
                <c:pt idx="4853">
                  <c:v>1.6617969163433229E-7</c:v>
                </c:pt>
                <c:pt idx="4854">
                  <c:v>1.6573452093892059E-7</c:v>
                </c:pt>
                <c:pt idx="4855">
                  <c:v>1.6529052525528405E-7</c:v>
                </c:pt>
                <c:pt idx="4856">
                  <c:v>1.6484770153631312E-7</c:v>
                </c:pt>
                <c:pt idx="4857">
                  <c:v>1.6440604674353799E-7</c:v>
                </c:pt>
                <c:pt idx="4858">
                  <c:v>1.6396555784560393E-7</c:v>
                </c:pt>
                <c:pt idx="4859">
                  <c:v>1.6352623181913186E-7</c:v>
                </c:pt>
                <c:pt idx="4860">
                  <c:v>1.6308806564898943E-7</c:v>
                </c:pt>
                <c:pt idx="4861">
                  <c:v>1.6265105632612257E-7</c:v>
                </c:pt>
                <c:pt idx="4862">
                  <c:v>1.6221520085080816E-7</c:v>
                </c:pt>
                <c:pt idx="4863">
                  <c:v>1.6178049622971984E-7</c:v>
                </c:pt>
                <c:pt idx="4864">
                  <c:v>1.6134693947829977E-7</c:v>
                </c:pt>
                <c:pt idx="4865">
                  <c:v>1.609145276180074E-7</c:v>
                </c:pt>
                <c:pt idx="4866">
                  <c:v>1.6048325767938917E-7</c:v>
                </c:pt>
                <c:pt idx="4867">
                  <c:v>1.6005312669962546E-7</c:v>
                </c:pt>
                <c:pt idx="4868">
                  <c:v>1.5962413172373682E-7</c:v>
                </c:pt>
                <c:pt idx="4869">
                  <c:v>1.5919626980408246E-7</c:v>
                </c:pt>
                <c:pt idx="4870">
                  <c:v>1.5876953800045518E-7</c:v>
                </c:pt>
                <c:pt idx="4871">
                  <c:v>1.5834393338081993E-7</c:v>
                </c:pt>
                <c:pt idx="4872">
                  <c:v>1.5791945301928774E-7</c:v>
                </c:pt>
                <c:pt idx="4873">
                  <c:v>1.5749609399859582E-7</c:v>
                </c:pt>
                <c:pt idx="4874">
                  <c:v>1.570738534081628E-7</c:v>
                </c:pt>
                <c:pt idx="4875">
                  <c:v>1.5665272834553202E-7</c:v>
                </c:pt>
                <c:pt idx="4876">
                  <c:v>1.5623271591446065E-7</c:v>
                </c:pt>
                <c:pt idx="4877">
                  <c:v>1.5581381322724399E-7</c:v>
                </c:pt>
                <c:pt idx="4878">
                  <c:v>1.5539601740269607E-7</c:v>
                </c:pt>
                <c:pt idx="4879">
                  <c:v>1.5497932556775566E-7</c:v>
                </c:pt>
                <c:pt idx="4880">
                  <c:v>1.5456373485551442E-7</c:v>
                </c:pt>
                <c:pt idx="4881">
                  <c:v>1.5414924240743263E-7</c:v>
                </c:pt>
                <c:pt idx="4882">
                  <c:v>1.53735845371774E-7</c:v>
                </c:pt>
                <c:pt idx="4883">
                  <c:v>1.5332354090394438E-7</c:v>
                </c:pt>
                <c:pt idx="4884">
                  <c:v>1.529123261667832E-7</c:v>
                </c:pt>
                <c:pt idx="4885">
                  <c:v>1.5250219833019753E-7</c:v>
                </c:pt>
                <c:pt idx="4886">
                  <c:v>1.5209315457147379E-7</c:v>
                </c:pt>
                <c:pt idx="4887">
                  <c:v>1.516851920749796E-7</c:v>
                </c:pt>
                <c:pt idx="4888">
                  <c:v>1.5127830803204179E-7</c:v>
                </c:pt>
                <c:pt idx="4889">
                  <c:v>1.5087249964161728E-7</c:v>
                </c:pt>
                <c:pt idx="4890">
                  <c:v>1.5046776410874806E-7</c:v>
                </c:pt>
                <c:pt idx="4891">
                  <c:v>1.5006409864745467E-7</c:v>
                </c:pt>
                <c:pt idx="4892">
                  <c:v>1.4966150047646717E-7</c:v>
                </c:pt>
                <c:pt idx="4893">
                  <c:v>1.4925996682367033E-7</c:v>
                </c:pt>
                <c:pt idx="4894">
                  <c:v>1.4885949492283074E-7</c:v>
                </c:pt>
                <c:pt idx="4895">
                  <c:v>1.4846008201516208E-7</c:v>
                </c:pt>
                <c:pt idx="4896">
                  <c:v>1.4806172534828161E-7</c:v>
                </c:pt>
                <c:pt idx="4897">
                  <c:v>1.4766442217818205E-7</c:v>
                </c:pt>
                <c:pt idx="4898">
                  <c:v>1.4726816976627036E-7</c:v>
                </c:pt>
                <c:pt idx="4899">
                  <c:v>1.468729653820918E-7</c:v>
                </c:pt>
                <c:pt idx="4900">
                  <c:v>1.4647880630102596E-7</c:v>
                </c:pt>
                <c:pt idx="4901">
                  <c:v>1.460856898067805E-7</c:v>
                </c:pt>
                <c:pt idx="4902">
                  <c:v>1.456936131884434E-7</c:v>
                </c:pt>
                <c:pt idx="4903">
                  <c:v>1.4530257374357976E-7</c:v>
                </c:pt>
                <c:pt idx="4904">
                  <c:v>1.4491256877512826E-7</c:v>
                </c:pt>
                <c:pt idx="4905">
                  <c:v>1.44523595594071E-7</c:v>
                </c:pt>
                <c:pt idx="4906">
                  <c:v>1.4413565151723121E-7</c:v>
                </c:pt>
                <c:pt idx="4907">
                  <c:v>1.4374873386947557E-7</c:v>
                </c:pt>
                <c:pt idx="4908">
                  <c:v>1.4336283998090879E-7</c:v>
                </c:pt>
                <c:pt idx="4909">
                  <c:v>1.429779671902821E-7</c:v>
                </c:pt>
                <c:pt idx="4910">
                  <c:v>1.4259411284116465E-7</c:v>
                </c:pt>
                <c:pt idx="4911">
                  <c:v>1.4221127428567045E-7</c:v>
                </c:pt>
                <c:pt idx="4912">
                  <c:v>1.4182944888132778E-7</c:v>
                </c:pt>
                <c:pt idx="4913">
                  <c:v>1.4144863399309844E-7</c:v>
                </c:pt>
                <c:pt idx="4914">
                  <c:v>1.4106882699244945E-7</c:v>
                </c:pt>
                <c:pt idx="4915">
                  <c:v>1.4069002525772577E-7</c:v>
                </c:pt>
                <c:pt idx="4916">
                  <c:v>1.4031222617359458E-7</c:v>
                </c:pt>
                <c:pt idx="4917">
                  <c:v>1.3993542713137735E-7</c:v>
                </c:pt>
                <c:pt idx="4918">
                  <c:v>1.3955962552979526E-7</c:v>
                </c:pt>
                <c:pt idx="4919">
                  <c:v>1.3918481877303113E-7</c:v>
                </c:pt>
                <c:pt idx="4920">
                  <c:v>1.3881100427274879E-7</c:v>
                </c:pt>
                <c:pt idx="4921">
                  <c:v>1.3843817944733411E-7</c:v>
                </c:pt>
                <c:pt idx="4922">
                  <c:v>1.3806634172058044E-7</c:v>
                </c:pt>
                <c:pt idx="4923">
                  <c:v>1.3769548852422288E-7</c:v>
                </c:pt>
                <c:pt idx="4924">
                  <c:v>1.3732561729549211E-7</c:v>
                </c:pt>
                <c:pt idx="4925">
                  <c:v>1.3695672547920143E-7</c:v>
                </c:pt>
                <c:pt idx="4926">
                  <c:v>1.3658881052559194E-7</c:v>
                </c:pt>
                <c:pt idx="4927">
                  <c:v>1.3622186989165389E-7</c:v>
                </c:pt>
                <c:pt idx="4928">
                  <c:v>1.3585590104202115E-7</c:v>
                </c:pt>
                <c:pt idx="4929">
                  <c:v>1.3549090144568475E-7</c:v>
                </c:pt>
                <c:pt idx="4930">
                  <c:v>1.3512686858024154E-7</c:v>
                </c:pt>
                <c:pt idx="4931">
                  <c:v>1.3476379992821474E-7</c:v>
                </c:pt>
                <c:pt idx="4932">
                  <c:v>1.344016929792562E-7</c:v>
                </c:pt>
                <c:pt idx="4933">
                  <c:v>1.3404054522887245E-7</c:v>
                </c:pt>
                <c:pt idx="4934">
                  <c:v>1.3368035417989516E-7</c:v>
                </c:pt>
                <c:pt idx="4935">
                  <c:v>1.3332111734057025E-7</c:v>
                </c:pt>
                <c:pt idx="4936">
                  <c:v>1.3296283222584534E-7</c:v>
                </c:pt>
                <c:pt idx="4937">
                  <c:v>1.3260549635717329E-7</c:v>
                </c:pt>
                <c:pt idx="4938">
                  <c:v>1.322491072620717E-7</c:v>
                </c:pt>
                <c:pt idx="4939">
                  <c:v>1.3189366247448207E-7</c:v>
                </c:pt>
                <c:pt idx="4940">
                  <c:v>1.3153915953495953E-7</c:v>
                </c:pt>
                <c:pt idx="4941">
                  <c:v>1.3118559598950056E-7</c:v>
                </c:pt>
                <c:pt idx="4942">
                  <c:v>1.3083296939097954E-7</c:v>
                </c:pt>
                <c:pt idx="4943">
                  <c:v>1.3048127729861343E-7</c:v>
                </c:pt>
                <c:pt idx="4944">
                  <c:v>1.3013051727767041E-7</c:v>
                </c:pt>
                <c:pt idx="4945">
                  <c:v>1.2978068689923266E-7</c:v>
                </c:pt>
                <c:pt idx="4946">
                  <c:v>1.2943178374110446E-7</c:v>
                </c:pt>
                <c:pt idx="4947">
                  <c:v>1.2908380538739197E-7</c:v>
                </c:pt>
                <c:pt idx="4948">
                  <c:v>1.2873674942760885E-7</c:v>
                </c:pt>
                <c:pt idx="4949">
                  <c:v>1.2839061345817373E-7</c:v>
                </c:pt>
                <c:pt idx="4950">
                  <c:v>1.2804539508139384E-7</c:v>
                </c:pt>
                <c:pt idx="4951">
                  <c:v>1.2770109190555985E-7</c:v>
                </c:pt>
                <c:pt idx="4952">
                  <c:v>1.273577015451085E-7</c:v>
                </c:pt>
                <c:pt idx="4953">
                  <c:v>1.2701522162067002E-7</c:v>
                </c:pt>
                <c:pt idx="4954">
                  <c:v>1.2667364975915625E-7</c:v>
                </c:pt>
                <c:pt idx="4955">
                  <c:v>1.2633298359299492E-7</c:v>
                </c:pt>
                <c:pt idx="4956">
                  <c:v>1.2599322076109183E-7</c:v>
                </c:pt>
                <c:pt idx="4957">
                  <c:v>1.2565435890803133E-7</c:v>
                </c:pt>
                <c:pt idx="4958">
                  <c:v>1.2531639568484198E-7</c:v>
                </c:pt>
                <c:pt idx="4959">
                  <c:v>1.2497932874842057E-7</c:v>
                </c:pt>
                <c:pt idx="4960">
                  <c:v>1.2464315576141697E-7</c:v>
                </c:pt>
                <c:pt idx="4961">
                  <c:v>1.2430787439257287E-7</c:v>
                </c:pt>
                <c:pt idx="4962">
                  <c:v>1.2397348231656601E-7</c:v>
                </c:pt>
                <c:pt idx="4963">
                  <c:v>1.2363997721428116E-7</c:v>
                </c:pt>
                <c:pt idx="4964">
                  <c:v>1.2330735677221384E-7</c:v>
                </c:pt>
                <c:pt idx="4965">
                  <c:v>1.2297561868274137E-7</c:v>
                </c:pt>
                <c:pt idx="4966">
                  <c:v>1.2264476064416353E-7</c:v>
                </c:pt>
                <c:pt idx="4967">
                  <c:v>1.2231478036131918E-7</c:v>
                </c:pt>
                <c:pt idx="4968">
                  <c:v>1.2198567554363472E-7</c:v>
                </c:pt>
                <c:pt idx="4969">
                  <c:v>1.2165744390769907E-7</c:v>
                </c:pt>
                <c:pt idx="4970">
                  <c:v>1.2133008317493938E-7</c:v>
                </c:pt>
                <c:pt idx="4971">
                  <c:v>1.2100359107305764E-7</c:v>
                </c:pt>
                <c:pt idx="4972">
                  <c:v>1.2067796533585446E-7</c:v>
                </c:pt>
                <c:pt idx="4973">
                  <c:v>1.2035320370230754E-7</c:v>
                </c:pt>
                <c:pt idx="4974">
                  <c:v>1.2002930391730345E-7</c:v>
                </c:pt>
                <c:pt idx="4975">
                  <c:v>1.1970626373209847E-7</c:v>
                </c:pt>
                <c:pt idx="4976">
                  <c:v>1.1938408090278035E-7</c:v>
                </c:pt>
                <c:pt idx="4977">
                  <c:v>1.1906275319187429E-7</c:v>
                </c:pt>
                <c:pt idx="4978">
                  <c:v>1.187422783676111E-7</c:v>
                </c:pt>
                <c:pt idx="4979">
                  <c:v>1.1842265420312085E-7</c:v>
                </c:pt>
                <c:pt idx="4980">
                  <c:v>1.181038784783776E-7</c:v>
                </c:pt>
                <c:pt idx="4981">
                  <c:v>1.1778594897821402E-7</c:v>
                </c:pt>
                <c:pt idx="4982">
                  <c:v>1.1746886349340554E-7</c:v>
                </c:pt>
                <c:pt idx="4983">
                  <c:v>1.171526198204739E-7</c:v>
                </c:pt>
                <c:pt idx="4984">
                  <c:v>1.1683721576134147E-7</c:v>
                </c:pt>
                <c:pt idx="4985">
                  <c:v>1.1652264912358884E-7</c:v>
                </c:pt>
                <c:pt idx="4986">
                  <c:v>1.1620891772082069E-7</c:v>
                </c:pt>
                <c:pt idx="4987">
                  <c:v>1.1589601937159514E-7</c:v>
                </c:pt>
                <c:pt idx="4988">
                  <c:v>1.1558395190051473E-7</c:v>
                </c:pt>
                <c:pt idx="4989">
                  <c:v>1.1527271313763014E-7</c:v>
                </c:pt>
                <c:pt idx="4990">
                  <c:v>1.1496230091832495E-7</c:v>
                </c:pt>
                <c:pt idx="4991">
                  <c:v>1.1465271308404751E-7</c:v>
                </c:pt>
                <c:pt idx="4992">
                  <c:v>1.1434394748103697E-7</c:v>
                </c:pt>
                <c:pt idx="4993">
                  <c:v>1.1403600196182087E-7</c:v>
                </c:pt>
                <c:pt idx="4994">
                  <c:v>1.13728874383765E-7</c:v>
                </c:pt>
                <c:pt idx="4995">
                  <c:v>1.1342256261025923E-7</c:v>
                </c:pt>
                <c:pt idx="4996">
                  <c:v>1.1311706450959947E-7</c:v>
                </c:pt>
                <c:pt idx="4997">
                  <c:v>1.1281237795610571E-7</c:v>
                </c:pt>
                <c:pt idx="4998">
                  <c:v>1.1250850082903784E-7</c:v>
                </c:pt>
                <c:pt idx="4999">
                  <c:v>1.1220543101378829E-7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D24-43F6-BF99-5E3A167E300B}"/>
            </c:ext>
          </c:extLst>
        </c:ser>
        <c:ser>
          <c:idx val="2"/>
          <c:order val="2"/>
          <c:tx>
            <c:v>Significância calculada</c:v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val>
            <c:numRef>
              <c:f>'REGRESSÃO LINEAR MÚLTIPLA'!$AS$658:$AS$5658</c:f>
              <c:numCache>
                <c:formatCode>#,##0.000000000000_ ;\-#,##0.000000000000\ </c:formatCode>
                <c:ptCount val="500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</c:v>
                </c:pt>
                <c:pt idx="304">
                  <c:v>0</c:v>
                </c:pt>
                <c:pt idx="305">
                  <c:v>0</c:v>
                </c:pt>
                <c:pt idx="306">
                  <c:v>0</c:v>
                </c:pt>
                <c:pt idx="307">
                  <c:v>0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0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0</c:v>
                </c:pt>
                <c:pt idx="327">
                  <c:v>0</c:v>
                </c:pt>
                <c:pt idx="328">
                  <c:v>0</c:v>
                </c:pt>
                <c:pt idx="329">
                  <c:v>0</c:v>
                </c:pt>
                <c:pt idx="330">
                  <c:v>0</c:v>
                </c:pt>
                <c:pt idx="331">
                  <c:v>0</c:v>
                </c:pt>
                <c:pt idx="332">
                  <c:v>0</c:v>
                </c:pt>
                <c:pt idx="333">
                  <c:v>0</c:v>
                </c:pt>
                <c:pt idx="334">
                  <c:v>0</c:v>
                </c:pt>
                <c:pt idx="335">
                  <c:v>0</c:v>
                </c:pt>
                <c:pt idx="336">
                  <c:v>0</c:v>
                </c:pt>
                <c:pt idx="337">
                  <c:v>0</c:v>
                </c:pt>
                <c:pt idx="338">
                  <c:v>0</c:v>
                </c:pt>
                <c:pt idx="339">
                  <c:v>0</c:v>
                </c:pt>
                <c:pt idx="340">
                  <c:v>0</c:v>
                </c:pt>
                <c:pt idx="341">
                  <c:v>0</c:v>
                </c:pt>
                <c:pt idx="342">
                  <c:v>0</c:v>
                </c:pt>
                <c:pt idx="343">
                  <c:v>0</c:v>
                </c:pt>
                <c:pt idx="344">
                  <c:v>0</c:v>
                </c:pt>
                <c:pt idx="345">
                  <c:v>0</c:v>
                </c:pt>
                <c:pt idx="346">
                  <c:v>0</c:v>
                </c:pt>
                <c:pt idx="347">
                  <c:v>0</c:v>
                </c:pt>
                <c:pt idx="348">
                  <c:v>0</c:v>
                </c:pt>
                <c:pt idx="349">
                  <c:v>0</c:v>
                </c:pt>
                <c:pt idx="350">
                  <c:v>0</c:v>
                </c:pt>
                <c:pt idx="351">
                  <c:v>0</c:v>
                </c:pt>
                <c:pt idx="352">
                  <c:v>0</c:v>
                </c:pt>
                <c:pt idx="353">
                  <c:v>0</c:v>
                </c:pt>
                <c:pt idx="354">
                  <c:v>0</c:v>
                </c:pt>
                <c:pt idx="355">
                  <c:v>0</c:v>
                </c:pt>
                <c:pt idx="356">
                  <c:v>0</c:v>
                </c:pt>
                <c:pt idx="357">
                  <c:v>0</c:v>
                </c:pt>
                <c:pt idx="358">
                  <c:v>0</c:v>
                </c:pt>
                <c:pt idx="359">
                  <c:v>0</c:v>
                </c:pt>
                <c:pt idx="360">
                  <c:v>0</c:v>
                </c:pt>
                <c:pt idx="361">
                  <c:v>0</c:v>
                </c:pt>
                <c:pt idx="362">
                  <c:v>0</c:v>
                </c:pt>
                <c:pt idx="363">
                  <c:v>0</c:v>
                </c:pt>
                <c:pt idx="364">
                  <c:v>0</c:v>
                </c:pt>
                <c:pt idx="365">
                  <c:v>0</c:v>
                </c:pt>
                <c:pt idx="366">
                  <c:v>0</c:v>
                </c:pt>
                <c:pt idx="367">
                  <c:v>0</c:v>
                </c:pt>
                <c:pt idx="368">
                  <c:v>0</c:v>
                </c:pt>
                <c:pt idx="369">
                  <c:v>0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</c:v>
                </c:pt>
                <c:pt idx="374">
                  <c:v>0</c:v>
                </c:pt>
                <c:pt idx="375">
                  <c:v>0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0</c:v>
                </c:pt>
                <c:pt idx="442">
                  <c:v>0</c:v>
                </c:pt>
                <c:pt idx="443">
                  <c:v>0</c:v>
                </c:pt>
                <c:pt idx="444">
                  <c:v>0</c:v>
                </c:pt>
                <c:pt idx="445">
                  <c:v>0</c:v>
                </c:pt>
                <c:pt idx="446">
                  <c:v>0</c:v>
                </c:pt>
                <c:pt idx="447">
                  <c:v>0</c:v>
                </c:pt>
                <c:pt idx="448">
                  <c:v>0</c:v>
                </c:pt>
                <c:pt idx="449">
                  <c:v>0</c:v>
                </c:pt>
                <c:pt idx="450">
                  <c:v>0</c:v>
                </c:pt>
                <c:pt idx="451">
                  <c:v>0</c:v>
                </c:pt>
                <c:pt idx="452">
                  <c:v>0</c:v>
                </c:pt>
                <c:pt idx="453">
                  <c:v>0</c:v>
                </c:pt>
                <c:pt idx="454">
                  <c:v>0</c:v>
                </c:pt>
                <c:pt idx="455">
                  <c:v>0</c:v>
                </c:pt>
                <c:pt idx="456">
                  <c:v>0</c:v>
                </c:pt>
                <c:pt idx="457">
                  <c:v>0</c:v>
                </c:pt>
                <c:pt idx="458">
                  <c:v>0</c:v>
                </c:pt>
                <c:pt idx="459">
                  <c:v>0</c:v>
                </c:pt>
                <c:pt idx="460">
                  <c:v>0</c:v>
                </c:pt>
                <c:pt idx="461">
                  <c:v>0</c:v>
                </c:pt>
                <c:pt idx="462">
                  <c:v>0</c:v>
                </c:pt>
                <c:pt idx="463">
                  <c:v>0</c:v>
                </c:pt>
                <c:pt idx="464">
                  <c:v>0</c:v>
                </c:pt>
                <c:pt idx="465">
                  <c:v>0</c:v>
                </c:pt>
                <c:pt idx="466">
                  <c:v>0</c:v>
                </c:pt>
                <c:pt idx="467">
                  <c:v>0</c:v>
                </c:pt>
                <c:pt idx="468">
                  <c:v>0</c:v>
                </c:pt>
                <c:pt idx="469">
                  <c:v>0</c:v>
                </c:pt>
                <c:pt idx="470">
                  <c:v>0</c:v>
                </c:pt>
                <c:pt idx="471">
                  <c:v>0</c:v>
                </c:pt>
                <c:pt idx="472">
                  <c:v>0</c:v>
                </c:pt>
                <c:pt idx="473">
                  <c:v>0</c:v>
                </c:pt>
                <c:pt idx="474">
                  <c:v>0</c:v>
                </c:pt>
                <c:pt idx="475">
                  <c:v>0</c:v>
                </c:pt>
                <c:pt idx="476">
                  <c:v>0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0</c:v>
                </c:pt>
                <c:pt idx="483">
                  <c:v>0</c:v>
                </c:pt>
                <c:pt idx="484">
                  <c:v>0</c:v>
                </c:pt>
                <c:pt idx="485">
                  <c:v>0</c:v>
                </c:pt>
                <c:pt idx="486">
                  <c:v>0</c:v>
                </c:pt>
                <c:pt idx="487">
                  <c:v>0</c:v>
                </c:pt>
                <c:pt idx="488">
                  <c:v>0</c:v>
                </c:pt>
                <c:pt idx="489">
                  <c:v>0</c:v>
                </c:pt>
                <c:pt idx="490">
                  <c:v>0</c:v>
                </c:pt>
                <c:pt idx="491">
                  <c:v>0</c:v>
                </c:pt>
                <c:pt idx="492">
                  <c:v>0</c:v>
                </c:pt>
                <c:pt idx="493">
                  <c:v>0</c:v>
                </c:pt>
                <c:pt idx="494">
                  <c:v>0</c:v>
                </c:pt>
                <c:pt idx="495">
                  <c:v>0</c:v>
                </c:pt>
                <c:pt idx="496">
                  <c:v>0</c:v>
                </c:pt>
                <c:pt idx="497">
                  <c:v>0</c:v>
                </c:pt>
                <c:pt idx="498">
                  <c:v>0</c:v>
                </c:pt>
                <c:pt idx="499">
                  <c:v>0</c:v>
                </c:pt>
                <c:pt idx="500">
                  <c:v>0</c:v>
                </c:pt>
                <c:pt idx="501">
                  <c:v>0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0</c:v>
                </c:pt>
                <c:pt idx="507">
                  <c:v>0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</c:v>
                </c:pt>
                <c:pt idx="514">
                  <c:v>0</c:v>
                </c:pt>
                <c:pt idx="515">
                  <c:v>0</c:v>
                </c:pt>
                <c:pt idx="516">
                  <c:v>0</c:v>
                </c:pt>
                <c:pt idx="517">
                  <c:v>0</c:v>
                </c:pt>
                <c:pt idx="518">
                  <c:v>0</c:v>
                </c:pt>
                <c:pt idx="519">
                  <c:v>0</c:v>
                </c:pt>
                <c:pt idx="520">
                  <c:v>0</c:v>
                </c:pt>
                <c:pt idx="521">
                  <c:v>0</c:v>
                </c:pt>
                <c:pt idx="522">
                  <c:v>0</c:v>
                </c:pt>
                <c:pt idx="523">
                  <c:v>0</c:v>
                </c:pt>
                <c:pt idx="524">
                  <c:v>0</c:v>
                </c:pt>
                <c:pt idx="525">
                  <c:v>0</c:v>
                </c:pt>
                <c:pt idx="526">
                  <c:v>0</c:v>
                </c:pt>
                <c:pt idx="527">
                  <c:v>0</c:v>
                </c:pt>
                <c:pt idx="528">
                  <c:v>0</c:v>
                </c:pt>
                <c:pt idx="529">
                  <c:v>0</c:v>
                </c:pt>
                <c:pt idx="530">
                  <c:v>0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</c:v>
                </c:pt>
                <c:pt idx="599">
                  <c:v>0</c:v>
                </c:pt>
                <c:pt idx="600">
                  <c:v>0</c:v>
                </c:pt>
                <c:pt idx="601">
                  <c:v>0</c:v>
                </c:pt>
                <c:pt idx="602">
                  <c:v>0</c:v>
                </c:pt>
                <c:pt idx="603">
                  <c:v>0</c:v>
                </c:pt>
                <c:pt idx="604">
                  <c:v>0</c:v>
                </c:pt>
                <c:pt idx="605">
                  <c:v>0</c:v>
                </c:pt>
                <c:pt idx="606">
                  <c:v>0</c:v>
                </c:pt>
                <c:pt idx="607">
                  <c:v>0</c:v>
                </c:pt>
                <c:pt idx="608">
                  <c:v>0</c:v>
                </c:pt>
                <c:pt idx="609">
                  <c:v>0</c:v>
                </c:pt>
                <c:pt idx="610">
                  <c:v>0</c:v>
                </c:pt>
                <c:pt idx="611">
                  <c:v>0</c:v>
                </c:pt>
                <c:pt idx="612">
                  <c:v>0</c:v>
                </c:pt>
                <c:pt idx="613">
                  <c:v>0</c:v>
                </c:pt>
                <c:pt idx="614">
                  <c:v>0</c:v>
                </c:pt>
                <c:pt idx="615">
                  <c:v>0</c:v>
                </c:pt>
                <c:pt idx="616">
                  <c:v>0</c:v>
                </c:pt>
                <c:pt idx="617">
                  <c:v>0</c:v>
                </c:pt>
                <c:pt idx="618">
                  <c:v>0</c:v>
                </c:pt>
                <c:pt idx="619">
                  <c:v>0</c:v>
                </c:pt>
                <c:pt idx="620">
                  <c:v>0</c:v>
                </c:pt>
                <c:pt idx="621">
                  <c:v>0</c:v>
                </c:pt>
                <c:pt idx="622">
                  <c:v>0</c:v>
                </c:pt>
                <c:pt idx="623">
                  <c:v>0</c:v>
                </c:pt>
                <c:pt idx="624">
                  <c:v>0</c:v>
                </c:pt>
                <c:pt idx="625">
                  <c:v>0</c:v>
                </c:pt>
                <c:pt idx="626">
                  <c:v>0</c:v>
                </c:pt>
                <c:pt idx="627">
                  <c:v>0</c:v>
                </c:pt>
                <c:pt idx="628">
                  <c:v>0</c:v>
                </c:pt>
                <c:pt idx="629">
                  <c:v>0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</c:v>
                </c:pt>
                <c:pt idx="638">
                  <c:v>0</c:v>
                </c:pt>
                <c:pt idx="639">
                  <c:v>0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0</c:v>
                </c:pt>
                <c:pt idx="657">
                  <c:v>0</c:v>
                </c:pt>
                <c:pt idx="658">
                  <c:v>0</c:v>
                </c:pt>
                <c:pt idx="659">
                  <c:v>0</c:v>
                </c:pt>
                <c:pt idx="660">
                  <c:v>0</c:v>
                </c:pt>
                <c:pt idx="661">
                  <c:v>0</c:v>
                </c:pt>
                <c:pt idx="662">
                  <c:v>0</c:v>
                </c:pt>
                <c:pt idx="663">
                  <c:v>0</c:v>
                </c:pt>
                <c:pt idx="664">
                  <c:v>0</c:v>
                </c:pt>
                <c:pt idx="665">
                  <c:v>0</c:v>
                </c:pt>
                <c:pt idx="666">
                  <c:v>0</c:v>
                </c:pt>
                <c:pt idx="667">
                  <c:v>0</c:v>
                </c:pt>
                <c:pt idx="668">
                  <c:v>0</c:v>
                </c:pt>
                <c:pt idx="669">
                  <c:v>0</c:v>
                </c:pt>
                <c:pt idx="670">
                  <c:v>0</c:v>
                </c:pt>
                <c:pt idx="671">
                  <c:v>0</c:v>
                </c:pt>
                <c:pt idx="672">
                  <c:v>0</c:v>
                </c:pt>
                <c:pt idx="673">
                  <c:v>0</c:v>
                </c:pt>
                <c:pt idx="674">
                  <c:v>0</c:v>
                </c:pt>
                <c:pt idx="675">
                  <c:v>0</c:v>
                </c:pt>
                <c:pt idx="676">
                  <c:v>0</c:v>
                </c:pt>
                <c:pt idx="677">
                  <c:v>0</c:v>
                </c:pt>
                <c:pt idx="678">
                  <c:v>0</c:v>
                </c:pt>
                <c:pt idx="679">
                  <c:v>0</c:v>
                </c:pt>
                <c:pt idx="680">
                  <c:v>0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</c:v>
                </c:pt>
                <c:pt idx="690">
                  <c:v>0</c:v>
                </c:pt>
                <c:pt idx="691">
                  <c:v>0</c:v>
                </c:pt>
                <c:pt idx="692">
                  <c:v>0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0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0</c:v>
                </c:pt>
                <c:pt idx="716">
                  <c:v>0</c:v>
                </c:pt>
                <c:pt idx="717">
                  <c:v>0</c:v>
                </c:pt>
                <c:pt idx="718">
                  <c:v>0</c:v>
                </c:pt>
                <c:pt idx="719">
                  <c:v>0</c:v>
                </c:pt>
                <c:pt idx="720">
                  <c:v>0</c:v>
                </c:pt>
                <c:pt idx="721">
                  <c:v>0</c:v>
                </c:pt>
                <c:pt idx="722">
                  <c:v>0</c:v>
                </c:pt>
                <c:pt idx="723">
                  <c:v>0</c:v>
                </c:pt>
                <c:pt idx="724">
                  <c:v>0</c:v>
                </c:pt>
                <c:pt idx="725">
                  <c:v>0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</c:v>
                </c:pt>
                <c:pt idx="731">
                  <c:v>0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</c:v>
                </c:pt>
                <c:pt idx="737">
                  <c:v>0</c:v>
                </c:pt>
                <c:pt idx="738">
                  <c:v>0</c:v>
                </c:pt>
                <c:pt idx="739">
                  <c:v>0</c:v>
                </c:pt>
                <c:pt idx="740">
                  <c:v>0</c:v>
                </c:pt>
                <c:pt idx="741">
                  <c:v>0</c:v>
                </c:pt>
                <c:pt idx="742">
                  <c:v>0</c:v>
                </c:pt>
                <c:pt idx="743">
                  <c:v>0</c:v>
                </c:pt>
                <c:pt idx="744">
                  <c:v>0</c:v>
                </c:pt>
                <c:pt idx="745">
                  <c:v>0</c:v>
                </c:pt>
                <c:pt idx="746">
                  <c:v>0</c:v>
                </c:pt>
                <c:pt idx="747">
                  <c:v>0</c:v>
                </c:pt>
                <c:pt idx="748">
                  <c:v>0</c:v>
                </c:pt>
                <c:pt idx="749">
                  <c:v>0</c:v>
                </c:pt>
                <c:pt idx="750">
                  <c:v>0</c:v>
                </c:pt>
                <c:pt idx="751">
                  <c:v>0</c:v>
                </c:pt>
                <c:pt idx="752">
                  <c:v>0</c:v>
                </c:pt>
                <c:pt idx="753">
                  <c:v>0</c:v>
                </c:pt>
                <c:pt idx="754">
                  <c:v>0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</c:v>
                </c:pt>
                <c:pt idx="760">
                  <c:v>0</c:v>
                </c:pt>
                <c:pt idx="761">
                  <c:v>0</c:v>
                </c:pt>
                <c:pt idx="762">
                  <c:v>0</c:v>
                </c:pt>
                <c:pt idx="763">
                  <c:v>0</c:v>
                </c:pt>
                <c:pt idx="764">
                  <c:v>0</c:v>
                </c:pt>
                <c:pt idx="765">
                  <c:v>0</c:v>
                </c:pt>
                <c:pt idx="766">
                  <c:v>0</c:v>
                </c:pt>
                <c:pt idx="767">
                  <c:v>0</c:v>
                </c:pt>
                <c:pt idx="768">
                  <c:v>0</c:v>
                </c:pt>
                <c:pt idx="769">
                  <c:v>0</c:v>
                </c:pt>
                <c:pt idx="770">
                  <c:v>0</c:v>
                </c:pt>
                <c:pt idx="771">
                  <c:v>0</c:v>
                </c:pt>
                <c:pt idx="772">
                  <c:v>0</c:v>
                </c:pt>
                <c:pt idx="773">
                  <c:v>0</c:v>
                </c:pt>
                <c:pt idx="774">
                  <c:v>0</c:v>
                </c:pt>
                <c:pt idx="775">
                  <c:v>0</c:v>
                </c:pt>
                <c:pt idx="776">
                  <c:v>0</c:v>
                </c:pt>
                <c:pt idx="777">
                  <c:v>0</c:v>
                </c:pt>
                <c:pt idx="778">
                  <c:v>0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0</c:v>
                </c:pt>
                <c:pt idx="784">
                  <c:v>0</c:v>
                </c:pt>
                <c:pt idx="785">
                  <c:v>0</c:v>
                </c:pt>
                <c:pt idx="786">
                  <c:v>0</c:v>
                </c:pt>
                <c:pt idx="787">
                  <c:v>0</c:v>
                </c:pt>
                <c:pt idx="788">
                  <c:v>0</c:v>
                </c:pt>
                <c:pt idx="789">
                  <c:v>0</c:v>
                </c:pt>
                <c:pt idx="790">
                  <c:v>0</c:v>
                </c:pt>
                <c:pt idx="791">
                  <c:v>0</c:v>
                </c:pt>
                <c:pt idx="792">
                  <c:v>0</c:v>
                </c:pt>
                <c:pt idx="793">
                  <c:v>0</c:v>
                </c:pt>
                <c:pt idx="794">
                  <c:v>0</c:v>
                </c:pt>
                <c:pt idx="795">
                  <c:v>0</c:v>
                </c:pt>
                <c:pt idx="796">
                  <c:v>0</c:v>
                </c:pt>
                <c:pt idx="797">
                  <c:v>0</c:v>
                </c:pt>
                <c:pt idx="798">
                  <c:v>0</c:v>
                </c:pt>
                <c:pt idx="799">
                  <c:v>0</c:v>
                </c:pt>
                <c:pt idx="800">
                  <c:v>0</c:v>
                </c:pt>
                <c:pt idx="801">
                  <c:v>0</c:v>
                </c:pt>
                <c:pt idx="802">
                  <c:v>0</c:v>
                </c:pt>
                <c:pt idx="803">
                  <c:v>0</c:v>
                </c:pt>
                <c:pt idx="804">
                  <c:v>0</c:v>
                </c:pt>
                <c:pt idx="805">
                  <c:v>0</c:v>
                </c:pt>
                <c:pt idx="806">
                  <c:v>0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0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0</c:v>
                </c:pt>
                <c:pt idx="815">
                  <c:v>0</c:v>
                </c:pt>
                <c:pt idx="816">
                  <c:v>0</c:v>
                </c:pt>
                <c:pt idx="817">
                  <c:v>0</c:v>
                </c:pt>
                <c:pt idx="818">
                  <c:v>0</c:v>
                </c:pt>
                <c:pt idx="819">
                  <c:v>0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0</c:v>
                </c:pt>
                <c:pt idx="832">
                  <c:v>0</c:v>
                </c:pt>
                <c:pt idx="833">
                  <c:v>0</c:v>
                </c:pt>
                <c:pt idx="834">
                  <c:v>0</c:v>
                </c:pt>
                <c:pt idx="835">
                  <c:v>0</c:v>
                </c:pt>
                <c:pt idx="836">
                  <c:v>0</c:v>
                </c:pt>
                <c:pt idx="837">
                  <c:v>0</c:v>
                </c:pt>
                <c:pt idx="838">
                  <c:v>0</c:v>
                </c:pt>
                <c:pt idx="839">
                  <c:v>0</c:v>
                </c:pt>
                <c:pt idx="840">
                  <c:v>0</c:v>
                </c:pt>
                <c:pt idx="841">
                  <c:v>0</c:v>
                </c:pt>
                <c:pt idx="842">
                  <c:v>0</c:v>
                </c:pt>
                <c:pt idx="843">
                  <c:v>0</c:v>
                </c:pt>
                <c:pt idx="844">
                  <c:v>0</c:v>
                </c:pt>
                <c:pt idx="845">
                  <c:v>0</c:v>
                </c:pt>
                <c:pt idx="846">
                  <c:v>0</c:v>
                </c:pt>
                <c:pt idx="847">
                  <c:v>0</c:v>
                </c:pt>
                <c:pt idx="848">
                  <c:v>0</c:v>
                </c:pt>
                <c:pt idx="849">
                  <c:v>0</c:v>
                </c:pt>
                <c:pt idx="850">
                  <c:v>0</c:v>
                </c:pt>
                <c:pt idx="851">
                  <c:v>0</c:v>
                </c:pt>
                <c:pt idx="852">
                  <c:v>0</c:v>
                </c:pt>
                <c:pt idx="853">
                  <c:v>0</c:v>
                </c:pt>
                <c:pt idx="854">
                  <c:v>0</c:v>
                </c:pt>
                <c:pt idx="855">
                  <c:v>0</c:v>
                </c:pt>
                <c:pt idx="856">
                  <c:v>0</c:v>
                </c:pt>
                <c:pt idx="857">
                  <c:v>0</c:v>
                </c:pt>
                <c:pt idx="858">
                  <c:v>0</c:v>
                </c:pt>
                <c:pt idx="859">
                  <c:v>0</c:v>
                </c:pt>
                <c:pt idx="860">
                  <c:v>0</c:v>
                </c:pt>
                <c:pt idx="861">
                  <c:v>0</c:v>
                </c:pt>
                <c:pt idx="862">
                  <c:v>0</c:v>
                </c:pt>
                <c:pt idx="863">
                  <c:v>0</c:v>
                </c:pt>
                <c:pt idx="864">
                  <c:v>0</c:v>
                </c:pt>
                <c:pt idx="865">
                  <c:v>0</c:v>
                </c:pt>
                <c:pt idx="866">
                  <c:v>0</c:v>
                </c:pt>
                <c:pt idx="867">
                  <c:v>0</c:v>
                </c:pt>
                <c:pt idx="868">
                  <c:v>0</c:v>
                </c:pt>
                <c:pt idx="869">
                  <c:v>0</c:v>
                </c:pt>
                <c:pt idx="870">
                  <c:v>0</c:v>
                </c:pt>
                <c:pt idx="871">
                  <c:v>0</c:v>
                </c:pt>
                <c:pt idx="872">
                  <c:v>0</c:v>
                </c:pt>
                <c:pt idx="873">
                  <c:v>0</c:v>
                </c:pt>
                <c:pt idx="874">
                  <c:v>0</c:v>
                </c:pt>
                <c:pt idx="875">
                  <c:v>0</c:v>
                </c:pt>
                <c:pt idx="876">
                  <c:v>0</c:v>
                </c:pt>
                <c:pt idx="877">
                  <c:v>0</c:v>
                </c:pt>
                <c:pt idx="878">
                  <c:v>0</c:v>
                </c:pt>
                <c:pt idx="879">
                  <c:v>0</c:v>
                </c:pt>
                <c:pt idx="880">
                  <c:v>0</c:v>
                </c:pt>
                <c:pt idx="881">
                  <c:v>0</c:v>
                </c:pt>
                <c:pt idx="882">
                  <c:v>0</c:v>
                </c:pt>
                <c:pt idx="883">
                  <c:v>0</c:v>
                </c:pt>
                <c:pt idx="884">
                  <c:v>0</c:v>
                </c:pt>
                <c:pt idx="885">
                  <c:v>0</c:v>
                </c:pt>
                <c:pt idx="886">
                  <c:v>0</c:v>
                </c:pt>
                <c:pt idx="887">
                  <c:v>0</c:v>
                </c:pt>
                <c:pt idx="888">
                  <c:v>0</c:v>
                </c:pt>
                <c:pt idx="889">
                  <c:v>0</c:v>
                </c:pt>
                <c:pt idx="890">
                  <c:v>0</c:v>
                </c:pt>
                <c:pt idx="891">
                  <c:v>0</c:v>
                </c:pt>
                <c:pt idx="892">
                  <c:v>0</c:v>
                </c:pt>
                <c:pt idx="893">
                  <c:v>0</c:v>
                </c:pt>
                <c:pt idx="894">
                  <c:v>0</c:v>
                </c:pt>
                <c:pt idx="895">
                  <c:v>0</c:v>
                </c:pt>
                <c:pt idx="896">
                  <c:v>0</c:v>
                </c:pt>
                <c:pt idx="897">
                  <c:v>0</c:v>
                </c:pt>
                <c:pt idx="898">
                  <c:v>0</c:v>
                </c:pt>
                <c:pt idx="899">
                  <c:v>0</c:v>
                </c:pt>
                <c:pt idx="900">
                  <c:v>0</c:v>
                </c:pt>
                <c:pt idx="901">
                  <c:v>0</c:v>
                </c:pt>
                <c:pt idx="902">
                  <c:v>0</c:v>
                </c:pt>
                <c:pt idx="903">
                  <c:v>0</c:v>
                </c:pt>
                <c:pt idx="904">
                  <c:v>0</c:v>
                </c:pt>
                <c:pt idx="905">
                  <c:v>0</c:v>
                </c:pt>
                <c:pt idx="906">
                  <c:v>0</c:v>
                </c:pt>
                <c:pt idx="907">
                  <c:v>0</c:v>
                </c:pt>
                <c:pt idx="908">
                  <c:v>0</c:v>
                </c:pt>
                <c:pt idx="909">
                  <c:v>0</c:v>
                </c:pt>
                <c:pt idx="910">
                  <c:v>0</c:v>
                </c:pt>
                <c:pt idx="911">
                  <c:v>0</c:v>
                </c:pt>
                <c:pt idx="912">
                  <c:v>0</c:v>
                </c:pt>
                <c:pt idx="913">
                  <c:v>0</c:v>
                </c:pt>
                <c:pt idx="914">
                  <c:v>0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0</c:v>
                </c:pt>
                <c:pt idx="919">
                  <c:v>0</c:v>
                </c:pt>
                <c:pt idx="920">
                  <c:v>0</c:v>
                </c:pt>
                <c:pt idx="921">
                  <c:v>0</c:v>
                </c:pt>
                <c:pt idx="922">
                  <c:v>0</c:v>
                </c:pt>
                <c:pt idx="923">
                  <c:v>0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</c:v>
                </c:pt>
                <c:pt idx="934">
                  <c:v>0</c:v>
                </c:pt>
                <c:pt idx="935">
                  <c:v>0</c:v>
                </c:pt>
                <c:pt idx="936">
                  <c:v>0</c:v>
                </c:pt>
                <c:pt idx="937">
                  <c:v>0</c:v>
                </c:pt>
                <c:pt idx="938">
                  <c:v>0</c:v>
                </c:pt>
                <c:pt idx="939">
                  <c:v>0</c:v>
                </c:pt>
                <c:pt idx="940">
                  <c:v>0</c:v>
                </c:pt>
                <c:pt idx="941">
                  <c:v>0</c:v>
                </c:pt>
                <c:pt idx="942">
                  <c:v>0</c:v>
                </c:pt>
                <c:pt idx="943">
                  <c:v>0</c:v>
                </c:pt>
                <c:pt idx="944">
                  <c:v>0</c:v>
                </c:pt>
                <c:pt idx="945">
                  <c:v>0</c:v>
                </c:pt>
                <c:pt idx="946">
                  <c:v>0</c:v>
                </c:pt>
                <c:pt idx="947">
                  <c:v>0</c:v>
                </c:pt>
                <c:pt idx="948">
                  <c:v>0</c:v>
                </c:pt>
                <c:pt idx="949">
                  <c:v>0</c:v>
                </c:pt>
                <c:pt idx="950">
                  <c:v>0</c:v>
                </c:pt>
                <c:pt idx="951">
                  <c:v>0</c:v>
                </c:pt>
                <c:pt idx="952">
                  <c:v>0</c:v>
                </c:pt>
                <c:pt idx="953">
                  <c:v>0</c:v>
                </c:pt>
                <c:pt idx="954">
                  <c:v>0</c:v>
                </c:pt>
                <c:pt idx="955">
                  <c:v>0</c:v>
                </c:pt>
                <c:pt idx="956">
                  <c:v>0</c:v>
                </c:pt>
                <c:pt idx="957">
                  <c:v>0</c:v>
                </c:pt>
                <c:pt idx="958">
                  <c:v>0</c:v>
                </c:pt>
                <c:pt idx="959">
                  <c:v>0</c:v>
                </c:pt>
                <c:pt idx="960">
                  <c:v>0</c:v>
                </c:pt>
                <c:pt idx="961">
                  <c:v>0</c:v>
                </c:pt>
                <c:pt idx="962">
                  <c:v>0</c:v>
                </c:pt>
                <c:pt idx="963">
                  <c:v>0</c:v>
                </c:pt>
                <c:pt idx="964">
                  <c:v>0</c:v>
                </c:pt>
                <c:pt idx="965">
                  <c:v>0</c:v>
                </c:pt>
                <c:pt idx="966">
                  <c:v>0</c:v>
                </c:pt>
                <c:pt idx="967">
                  <c:v>0</c:v>
                </c:pt>
                <c:pt idx="968">
                  <c:v>0</c:v>
                </c:pt>
                <c:pt idx="969">
                  <c:v>0</c:v>
                </c:pt>
                <c:pt idx="970">
                  <c:v>0</c:v>
                </c:pt>
                <c:pt idx="971">
                  <c:v>0</c:v>
                </c:pt>
                <c:pt idx="972">
                  <c:v>0</c:v>
                </c:pt>
                <c:pt idx="973">
                  <c:v>0</c:v>
                </c:pt>
                <c:pt idx="974">
                  <c:v>0</c:v>
                </c:pt>
                <c:pt idx="975">
                  <c:v>0</c:v>
                </c:pt>
                <c:pt idx="976">
                  <c:v>0</c:v>
                </c:pt>
                <c:pt idx="977">
                  <c:v>0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0</c:v>
                </c:pt>
                <c:pt idx="1012">
                  <c:v>0</c:v>
                </c:pt>
                <c:pt idx="1013">
                  <c:v>0</c:v>
                </c:pt>
                <c:pt idx="1014">
                  <c:v>0</c:v>
                </c:pt>
                <c:pt idx="1015">
                  <c:v>0</c:v>
                </c:pt>
                <c:pt idx="1016">
                  <c:v>0</c:v>
                </c:pt>
                <c:pt idx="1017">
                  <c:v>0</c:v>
                </c:pt>
                <c:pt idx="1018">
                  <c:v>0</c:v>
                </c:pt>
                <c:pt idx="1019">
                  <c:v>0</c:v>
                </c:pt>
                <c:pt idx="1020">
                  <c:v>0</c:v>
                </c:pt>
                <c:pt idx="1021">
                  <c:v>0</c:v>
                </c:pt>
                <c:pt idx="1022">
                  <c:v>0</c:v>
                </c:pt>
                <c:pt idx="1023">
                  <c:v>0</c:v>
                </c:pt>
                <c:pt idx="1024">
                  <c:v>0</c:v>
                </c:pt>
                <c:pt idx="1025">
                  <c:v>0</c:v>
                </c:pt>
                <c:pt idx="1026">
                  <c:v>0</c:v>
                </c:pt>
                <c:pt idx="1027">
                  <c:v>0</c:v>
                </c:pt>
                <c:pt idx="1028">
                  <c:v>0</c:v>
                </c:pt>
                <c:pt idx="1029">
                  <c:v>0</c:v>
                </c:pt>
                <c:pt idx="1030">
                  <c:v>0</c:v>
                </c:pt>
                <c:pt idx="1031">
                  <c:v>0</c:v>
                </c:pt>
                <c:pt idx="1032">
                  <c:v>0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0</c:v>
                </c:pt>
                <c:pt idx="1041">
                  <c:v>0</c:v>
                </c:pt>
                <c:pt idx="1042">
                  <c:v>0</c:v>
                </c:pt>
                <c:pt idx="1043">
                  <c:v>0</c:v>
                </c:pt>
                <c:pt idx="1044">
                  <c:v>0</c:v>
                </c:pt>
                <c:pt idx="1045">
                  <c:v>0</c:v>
                </c:pt>
                <c:pt idx="1046">
                  <c:v>0</c:v>
                </c:pt>
                <c:pt idx="1047">
                  <c:v>0</c:v>
                </c:pt>
                <c:pt idx="1048">
                  <c:v>0</c:v>
                </c:pt>
                <c:pt idx="1049">
                  <c:v>0</c:v>
                </c:pt>
                <c:pt idx="1050">
                  <c:v>0</c:v>
                </c:pt>
                <c:pt idx="1051">
                  <c:v>0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0</c:v>
                </c:pt>
                <c:pt idx="1058">
                  <c:v>0</c:v>
                </c:pt>
                <c:pt idx="1059">
                  <c:v>0</c:v>
                </c:pt>
                <c:pt idx="1060">
                  <c:v>0</c:v>
                </c:pt>
                <c:pt idx="1061">
                  <c:v>0</c:v>
                </c:pt>
                <c:pt idx="1062">
                  <c:v>0</c:v>
                </c:pt>
                <c:pt idx="1063">
                  <c:v>0</c:v>
                </c:pt>
                <c:pt idx="1064">
                  <c:v>0</c:v>
                </c:pt>
                <c:pt idx="1065">
                  <c:v>0</c:v>
                </c:pt>
                <c:pt idx="1066">
                  <c:v>0</c:v>
                </c:pt>
                <c:pt idx="1067">
                  <c:v>0</c:v>
                </c:pt>
                <c:pt idx="1068">
                  <c:v>0</c:v>
                </c:pt>
                <c:pt idx="1069">
                  <c:v>0</c:v>
                </c:pt>
                <c:pt idx="1070">
                  <c:v>0</c:v>
                </c:pt>
                <c:pt idx="1071">
                  <c:v>0</c:v>
                </c:pt>
                <c:pt idx="1072">
                  <c:v>0</c:v>
                </c:pt>
                <c:pt idx="1073">
                  <c:v>0</c:v>
                </c:pt>
                <c:pt idx="1074">
                  <c:v>0</c:v>
                </c:pt>
                <c:pt idx="1075">
                  <c:v>0</c:v>
                </c:pt>
                <c:pt idx="1076">
                  <c:v>0</c:v>
                </c:pt>
                <c:pt idx="1077">
                  <c:v>0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</c:v>
                </c:pt>
                <c:pt idx="1095">
                  <c:v>0</c:v>
                </c:pt>
                <c:pt idx="1096">
                  <c:v>0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</c:v>
                </c:pt>
                <c:pt idx="1108">
                  <c:v>0</c:v>
                </c:pt>
                <c:pt idx="1109">
                  <c:v>0</c:v>
                </c:pt>
                <c:pt idx="1110">
                  <c:v>0</c:v>
                </c:pt>
                <c:pt idx="1111">
                  <c:v>0</c:v>
                </c:pt>
                <c:pt idx="1112">
                  <c:v>0</c:v>
                </c:pt>
                <c:pt idx="1113">
                  <c:v>0</c:v>
                </c:pt>
                <c:pt idx="1114">
                  <c:v>0</c:v>
                </c:pt>
                <c:pt idx="1115">
                  <c:v>0</c:v>
                </c:pt>
                <c:pt idx="1116">
                  <c:v>0</c:v>
                </c:pt>
                <c:pt idx="1117">
                  <c:v>0</c:v>
                </c:pt>
                <c:pt idx="1118">
                  <c:v>0</c:v>
                </c:pt>
                <c:pt idx="1119">
                  <c:v>0</c:v>
                </c:pt>
                <c:pt idx="1120">
                  <c:v>0</c:v>
                </c:pt>
                <c:pt idx="1121">
                  <c:v>0</c:v>
                </c:pt>
                <c:pt idx="1122">
                  <c:v>0</c:v>
                </c:pt>
                <c:pt idx="1123">
                  <c:v>0</c:v>
                </c:pt>
                <c:pt idx="1124">
                  <c:v>0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</c:v>
                </c:pt>
                <c:pt idx="1136">
                  <c:v>0</c:v>
                </c:pt>
                <c:pt idx="1137">
                  <c:v>0</c:v>
                </c:pt>
                <c:pt idx="1138">
                  <c:v>0</c:v>
                </c:pt>
                <c:pt idx="1139">
                  <c:v>0</c:v>
                </c:pt>
                <c:pt idx="1140">
                  <c:v>0</c:v>
                </c:pt>
                <c:pt idx="1141">
                  <c:v>0</c:v>
                </c:pt>
                <c:pt idx="1142">
                  <c:v>0</c:v>
                </c:pt>
                <c:pt idx="1143">
                  <c:v>0</c:v>
                </c:pt>
                <c:pt idx="1144">
                  <c:v>0</c:v>
                </c:pt>
                <c:pt idx="1145">
                  <c:v>0</c:v>
                </c:pt>
                <c:pt idx="1146">
                  <c:v>0</c:v>
                </c:pt>
                <c:pt idx="1147">
                  <c:v>0</c:v>
                </c:pt>
                <c:pt idx="1148">
                  <c:v>0</c:v>
                </c:pt>
                <c:pt idx="1149">
                  <c:v>0</c:v>
                </c:pt>
                <c:pt idx="1150">
                  <c:v>0</c:v>
                </c:pt>
                <c:pt idx="1151">
                  <c:v>0</c:v>
                </c:pt>
                <c:pt idx="1152">
                  <c:v>0</c:v>
                </c:pt>
                <c:pt idx="1153">
                  <c:v>0</c:v>
                </c:pt>
                <c:pt idx="1154">
                  <c:v>0</c:v>
                </c:pt>
                <c:pt idx="1155">
                  <c:v>0</c:v>
                </c:pt>
                <c:pt idx="1156">
                  <c:v>0</c:v>
                </c:pt>
                <c:pt idx="1157">
                  <c:v>0</c:v>
                </c:pt>
                <c:pt idx="1158">
                  <c:v>0</c:v>
                </c:pt>
                <c:pt idx="1159">
                  <c:v>0</c:v>
                </c:pt>
                <c:pt idx="1160">
                  <c:v>0</c:v>
                </c:pt>
                <c:pt idx="1161">
                  <c:v>0</c:v>
                </c:pt>
                <c:pt idx="1162">
                  <c:v>0</c:v>
                </c:pt>
                <c:pt idx="1163">
                  <c:v>0</c:v>
                </c:pt>
                <c:pt idx="1164">
                  <c:v>0</c:v>
                </c:pt>
                <c:pt idx="1165">
                  <c:v>0</c:v>
                </c:pt>
                <c:pt idx="1166">
                  <c:v>0</c:v>
                </c:pt>
                <c:pt idx="1167">
                  <c:v>0</c:v>
                </c:pt>
                <c:pt idx="1168">
                  <c:v>0</c:v>
                </c:pt>
                <c:pt idx="1169">
                  <c:v>0</c:v>
                </c:pt>
                <c:pt idx="1170">
                  <c:v>0</c:v>
                </c:pt>
                <c:pt idx="1171">
                  <c:v>0</c:v>
                </c:pt>
                <c:pt idx="1172">
                  <c:v>0</c:v>
                </c:pt>
                <c:pt idx="1173">
                  <c:v>0</c:v>
                </c:pt>
                <c:pt idx="1174">
                  <c:v>0</c:v>
                </c:pt>
                <c:pt idx="1175">
                  <c:v>0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0</c:v>
                </c:pt>
                <c:pt idx="1214">
                  <c:v>0</c:v>
                </c:pt>
                <c:pt idx="1215">
                  <c:v>0</c:v>
                </c:pt>
                <c:pt idx="1216">
                  <c:v>0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0</c:v>
                </c:pt>
                <c:pt idx="1226">
                  <c:v>0</c:v>
                </c:pt>
                <c:pt idx="1227">
                  <c:v>0</c:v>
                </c:pt>
                <c:pt idx="1228">
                  <c:v>0</c:v>
                </c:pt>
                <c:pt idx="1229">
                  <c:v>0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0</c:v>
                </c:pt>
                <c:pt idx="1243">
                  <c:v>0</c:v>
                </c:pt>
                <c:pt idx="1244">
                  <c:v>0</c:v>
                </c:pt>
                <c:pt idx="1245">
                  <c:v>0</c:v>
                </c:pt>
                <c:pt idx="1246">
                  <c:v>0</c:v>
                </c:pt>
                <c:pt idx="1247">
                  <c:v>0</c:v>
                </c:pt>
                <c:pt idx="1248">
                  <c:v>0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0</c:v>
                </c:pt>
                <c:pt idx="1266">
                  <c:v>0</c:v>
                </c:pt>
                <c:pt idx="1267">
                  <c:v>0</c:v>
                </c:pt>
                <c:pt idx="1268">
                  <c:v>0</c:v>
                </c:pt>
                <c:pt idx="1269">
                  <c:v>0</c:v>
                </c:pt>
                <c:pt idx="1270">
                  <c:v>0</c:v>
                </c:pt>
                <c:pt idx="1271">
                  <c:v>0</c:v>
                </c:pt>
                <c:pt idx="1272">
                  <c:v>0</c:v>
                </c:pt>
                <c:pt idx="1273">
                  <c:v>0</c:v>
                </c:pt>
                <c:pt idx="1274">
                  <c:v>0</c:v>
                </c:pt>
                <c:pt idx="1275">
                  <c:v>0</c:v>
                </c:pt>
                <c:pt idx="1276">
                  <c:v>0</c:v>
                </c:pt>
                <c:pt idx="1277">
                  <c:v>0</c:v>
                </c:pt>
                <c:pt idx="1278">
                  <c:v>0</c:v>
                </c:pt>
                <c:pt idx="1279">
                  <c:v>0</c:v>
                </c:pt>
                <c:pt idx="1280">
                  <c:v>0</c:v>
                </c:pt>
                <c:pt idx="1281">
                  <c:v>0</c:v>
                </c:pt>
                <c:pt idx="1282">
                  <c:v>0</c:v>
                </c:pt>
                <c:pt idx="1283">
                  <c:v>0</c:v>
                </c:pt>
                <c:pt idx="1284">
                  <c:v>0</c:v>
                </c:pt>
                <c:pt idx="1285">
                  <c:v>0</c:v>
                </c:pt>
                <c:pt idx="1286">
                  <c:v>0</c:v>
                </c:pt>
                <c:pt idx="1287">
                  <c:v>0</c:v>
                </c:pt>
                <c:pt idx="1288">
                  <c:v>0</c:v>
                </c:pt>
                <c:pt idx="1289">
                  <c:v>0</c:v>
                </c:pt>
                <c:pt idx="1290">
                  <c:v>0</c:v>
                </c:pt>
                <c:pt idx="1291">
                  <c:v>0</c:v>
                </c:pt>
                <c:pt idx="1292">
                  <c:v>0</c:v>
                </c:pt>
                <c:pt idx="1293">
                  <c:v>0</c:v>
                </c:pt>
                <c:pt idx="1294">
                  <c:v>0</c:v>
                </c:pt>
                <c:pt idx="1295">
                  <c:v>0</c:v>
                </c:pt>
                <c:pt idx="1296">
                  <c:v>0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0</c:v>
                </c:pt>
                <c:pt idx="1301">
                  <c:v>0</c:v>
                </c:pt>
                <c:pt idx="1302">
                  <c:v>0</c:v>
                </c:pt>
                <c:pt idx="1303">
                  <c:v>0</c:v>
                </c:pt>
                <c:pt idx="1304">
                  <c:v>0</c:v>
                </c:pt>
                <c:pt idx="1305">
                  <c:v>0</c:v>
                </c:pt>
                <c:pt idx="1306">
                  <c:v>0</c:v>
                </c:pt>
                <c:pt idx="1307">
                  <c:v>0</c:v>
                </c:pt>
                <c:pt idx="1308">
                  <c:v>0</c:v>
                </c:pt>
                <c:pt idx="1309">
                  <c:v>0</c:v>
                </c:pt>
                <c:pt idx="1310">
                  <c:v>0</c:v>
                </c:pt>
                <c:pt idx="1311">
                  <c:v>0</c:v>
                </c:pt>
                <c:pt idx="1312">
                  <c:v>0</c:v>
                </c:pt>
                <c:pt idx="1313">
                  <c:v>0</c:v>
                </c:pt>
                <c:pt idx="1314">
                  <c:v>0</c:v>
                </c:pt>
                <c:pt idx="1315">
                  <c:v>0</c:v>
                </c:pt>
                <c:pt idx="1316">
                  <c:v>0</c:v>
                </c:pt>
                <c:pt idx="1317">
                  <c:v>0</c:v>
                </c:pt>
                <c:pt idx="1318">
                  <c:v>0</c:v>
                </c:pt>
                <c:pt idx="1319">
                  <c:v>0</c:v>
                </c:pt>
                <c:pt idx="1320">
                  <c:v>0</c:v>
                </c:pt>
                <c:pt idx="1321">
                  <c:v>0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0</c:v>
                </c:pt>
                <c:pt idx="1327">
                  <c:v>0</c:v>
                </c:pt>
                <c:pt idx="1328">
                  <c:v>0</c:v>
                </c:pt>
                <c:pt idx="1329">
                  <c:v>0</c:v>
                </c:pt>
                <c:pt idx="1330">
                  <c:v>0</c:v>
                </c:pt>
                <c:pt idx="1331">
                  <c:v>0</c:v>
                </c:pt>
                <c:pt idx="1332">
                  <c:v>0</c:v>
                </c:pt>
                <c:pt idx="1333">
                  <c:v>0</c:v>
                </c:pt>
                <c:pt idx="1334">
                  <c:v>0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0</c:v>
                </c:pt>
                <c:pt idx="1347">
                  <c:v>0</c:v>
                </c:pt>
                <c:pt idx="1348">
                  <c:v>0</c:v>
                </c:pt>
                <c:pt idx="1349">
                  <c:v>0</c:v>
                </c:pt>
                <c:pt idx="1350">
                  <c:v>0</c:v>
                </c:pt>
                <c:pt idx="1351">
                  <c:v>0</c:v>
                </c:pt>
                <c:pt idx="1352">
                  <c:v>0</c:v>
                </c:pt>
                <c:pt idx="1353">
                  <c:v>0</c:v>
                </c:pt>
                <c:pt idx="1354">
                  <c:v>0</c:v>
                </c:pt>
                <c:pt idx="1355">
                  <c:v>0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0</c:v>
                </c:pt>
                <c:pt idx="1360">
                  <c:v>0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</c:v>
                </c:pt>
                <c:pt idx="1376">
                  <c:v>0</c:v>
                </c:pt>
                <c:pt idx="1377">
                  <c:v>0</c:v>
                </c:pt>
                <c:pt idx="1378">
                  <c:v>0</c:v>
                </c:pt>
                <c:pt idx="1379">
                  <c:v>0</c:v>
                </c:pt>
                <c:pt idx="1380">
                  <c:v>0</c:v>
                </c:pt>
                <c:pt idx="1381">
                  <c:v>0</c:v>
                </c:pt>
                <c:pt idx="1382">
                  <c:v>0</c:v>
                </c:pt>
                <c:pt idx="1383">
                  <c:v>0</c:v>
                </c:pt>
                <c:pt idx="1384">
                  <c:v>0</c:v>
                </c:pt>
                <c:pt idx="1385">
                  <c:v>0</c:v>
                </c:pt>
                <c:pt idx="1386">
                  <c:v>0</c:v>
                </c:pt>
                <c:pt idx="1387">
                  <c:v>0</c:v>
                </c:pt>
                <c:pt idx="1388">
                  <c:v>0</c:v>
                </c:pt>
                <c:pt idx="1389">
                  <c:v>0</c:v>
                </c:pt>
                <c:pt idx="1390">
                  <c:v>0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0</c:v>
                </c:pt>
                <c:pt idx="1398">
                  <c:v>0</c:v>
                </c:pt>
                <c:pt idx="1399">
                  <c:v>0</c:v>
                </c:pt>
                <c:pt idx="1400">
                  <c:v>0</c:v>
                </c:pt>
                <c:pt idx="1401">
                  <c:v>0</c:v>
                </c:pt>
                <c:pt idx="1402">
                  <c:v>0</c:v>
                </c:pt>
                <c:pt idx="1403">
                  <c:v>0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0</c:v>
                </c:pt>
                <c:pt idx="1409">
                  <c:v>0</c:v>
                </c:pt>
                <c:pt idx="1410">
                  <c:v>0</c:v>
                </c:pt>
                <c:pt idx="1411">
                  <c:v>0</c:v>
                </c:pt>
                <c:pt idx="1412">
                  <c:v>0</c:v>
                </c:pt>
                <c:pt idx="1413">
                  <c:v>0</c:v>
                </c:pt>
                <c:pt idx="1414">
                  <c:v>0</c:v>
                </c:pt>
                <c:pt idx="1415">
                  <c:v>0</c:v>
                </c:pt>
                <c:pt idx="1416">
                  <c:v>0</c:v>
                </c:pt>
                <c:pt idx="1417">
                  <c:v>0</c:v>
                </c:pt>
                <c:pt idx="1418">
                  <c:v>0</c:v>
                </c:pt>
                <c:pt idx="1419">
                  <c:v>0</c:v>
                </c:pt>
                <c:pt idx="1420">
                  <c:v>0</c:v>
                </c:pt>
                <c:pt idx="1421">
                  <c:v>0</c:v>
                </c:pt>
                <c:pt idx="1422">
                  <c:v>0</c:v>
                </c:pt>
                <c:pt idx="1423">
                  <c:v>0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</c:v>
                </c:pt>
                <c:pt idx="1430">
                  <c:v>0</c:v>
                </c:pt>
                <c:pt idx="1431">
                  <c:v>0</c:v>
                </c:pt>
                <c:pt idx="1432">
                  <c:v>0</c:v>
                </c:pt>
                <c:pt idx="1433">
                  <c:v>0</c:v>
                </c:pt>
                <c:pt idx="1434">
                  <c:v>0</c:v>
                </c:pt>
                <c:pt idx="1435">
                  <c:v>0</c:v>
                </c:pt>
                <c:pt idx="1436">
                  <c:v>0</c:v>
                </c:pt>
                <c:pt idx="1437">
                  <c:v>0</c:v>
                </c:pt>
                <c:pt idx="1438">
                  <c:v>0</c:v>
                </c:pt>
                <c:pt idx="1439">
                  <c:v>0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</c:v>
                </c:pt>
                <c:pt idx="1460">
                  <c:v>0</c:v>
                </c:pt>
                <c:pt idx="1461">
                  <c:v>0</c:v>
                </c:pt>
                <c:pt idx="1462">
                  <c:v>0</c:v>
                </c:pt>
                <c:pt idx="1463">
                  <c:v>0</c:v>
                </c:pt>
                <c:pt idx="1464">
                  <c:v>0</c:v>
                </c:pt>
                <c:pt idx="1465">
                  <c:v>0</c:v>
                </c:pt>
                <c:pt idx="1466">
                  <c:v>0</c:v>
                </c:pt>
                <c:pt idx="1467">
                  <c:v>0</c:v>
                </c:pt>
                <c:pt idx="1468">
                  <c:v>0</c:v>
                </c:pt>
                <c:pt idx="1469">
                  <c:v>0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</c:v>
                </c:pt>
                <c:pt idx="1513">
                  <c:v>0</c:v>
                </c:pt>
                <c:pt idx="1514">
                  <c:v>0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0</c:v>
                </c:pt>
                <c:pt idx="1530">
                  <c:v>0</c:v>
                </c:pt>
                <c:pt idx="1531">
                  <c:v>0</c:v>
                </c:pt>
                <c:pt idx="1532">
                  <c:v>0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0</c:v>
                </c:pt>
                <c:pt idx="1580">
                  <c:v>0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0</c:v>
                </c:pt>
                <c:pt idx="1586">
                  <c:v>0</c:v>
                </c:pt>
                <c:pt idx="1587">
                  <c:v>0</c:v>
                </c:pt>
                <c:pt idx="1588">
                  <c:v>0</c:v>
                </c:pt>
                <c:pt idx="1589">
                  <c:v>0</c:v>
                </c:pt>
                <c:pt idx="1590">
                  <c:v>0</c:v>
                </c:pt>
                <c:pt idx="1591">
                  <c:v>0</c:v>
                </c:pt>
                <c:pt idx="1592">
                  <c:v>0</c:v>
                </c:pt>
                <c:pt idx="1593">
                  <c:v>0</c:v>
                </c:pt>
                <c:pt idx="1594">
                  <c:v>0</c:v>
                </c:pt>
                <c:pt idx="1595">
                  <c:v>0</c:v>
                </c:pt>
                <c:pt idx="1596">
                  <c:v>0</c:v>
                </c:pt>
                <c:pt idx="1597">
                  <c:v>0</c:v>
                </c:pt>
                <c:pt idx="1598">
                  <c:v>0</c:v>
                </c:pt>
                <c:pt idx="1599">
                  <c:v>0</c:v>
                </c:pt>
                <c:pt idx="1600">
                  <c:v>0</c:v>
                </c:pt>
                <c:pt idx="1601">
                  <c:v>0</c:v>
                </c:pt>
                <c:pt idx="1602">
                  <c:v>0</c:v>
                </c:pt>
                <c:pt idx="1603">
                  <c:v>0</c:v>
                </c:pt>
                <c:pt idx="1604">
                  <c:v>0</c:v>
                </c:pt>
                <c:pt idx="1605">
                  <c:v>0</c:v>
                </c:pt>
                <c:pt idx="1606">
                  <c:v>0</c:v>
                </c:pt>
                <c:pt idx="1607">
                  <c:v>0</c:v>
                </c:pt>
                <c:pt idx="1608">
                  <c:v>0</c:v>
                </c:pt>
                <c:pt idx="1609">
                  <c:v>0</c:v>
                </c:pt>
                <c:pt idx="1610">
                  <c:v>0</c:v>
                </c:pt>
                <c:pt idx="1611">
                  <c:v>0</c:v>
                </c:pt>
                <c:pt idx="1612">
                  <c:v>0</c:v>
                </c:pt>
                <c:pt idx="1613">
                  <c:v>0</c:v>
                </c:pt>
                <c:pt idx="1614">
                  <c:v>0</c:v>
                </c:pt>
                <c:pt idx="1615">
                  <c:v>0</c:v>
                </c:pt>
                <c:pt idx="1616">
                  <c:v>0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0</c:v>
                </c:pt>
                <c:pt idx="1624">
                  <c:v>0</c:v>
                </c:pt>
                <c:pt idx="1625">
                  <c:v>0</c:v>
                </c:pt>
                <c:pt idx="1626">
                  <c:v>0</c:v>
                </c:pt>
                <c:pt idx="1627">
                  <c:v>0</c:v>
                </c:pt>
                <c:pt idx="1628">
                  <c:v>0</c:v>
                </c:pt>
                <c:pt idx="1629">
                  <c:v>0</c:v>
                </c:pt>
                <c:pt idx="1630">
                  <c:v>0</c:v>
                </c:pt>
                <c:pt idx="1631">
                  <c:v>0</c:v>
                </c:pt>
                <c:pt idx="1632">
                  <c:v>0</c:v>
                </c:pt>
                <c:pt idx="1633">
                  <c:v>0</c:v>
                </c:pt>
                <c:pt idx="1634">
                  <c:v>0</c:v>
                </c:pt>
                <c:pt idx="1635">
                  <c:v>0</c:v>
                </c:pt>
                <c:pt idx="1636">
                  <c:v>0</c:v>
                </c:pt>
                <c:pt idx="1637">
                  <c:v>0</c:v>
                </c:pt>
                <c:pt idx="1638">
                  <c:v>0</c:v>
                </c:pt>
                <c:pt idx="1639">
                  <c:v>0</c:v>
                </c:pt>
                <c:pt idx="1640">
                  <c:v>0</c:v>
                </c:pt>
                <c:pt idx="1641">
                  <c:v>0</c:v>
                </c:pt>
                <c:pt idx="1642">
                  <c:v>0</c:v>
                </c:pt>
                <c:pt idx="1643">
                  <c:v>0</c:v>
                </c:pt>
                <c:pt idx="1644">
                  <c:v>0</c:v>
                </c:pt>
                <c:pt idx="1645">
                  <c:v>0</c:v>
                </c:pt>
                <c:pt idx="1646">
                  <c:v>0</c:v>
                </c:pt>
                <c:pt idx="1647">
                  <c:v>0</c:v>
                </c:pt>
                <c:pt idx="1648">
                  <c:v>0</c:v>
                </c:pt>
                <c:pt idx="1649">
                  <c:v>0</c:v>
                </c:pt>
                <c:pt idx="1650">
                  <c:v>0</c:v>
                </c:pt>
                <c:pt idx="1651">
                  <c:v>0</c:v>
                </c:pt>
                <c:pt idx="1652">
                  <c:v>0</c:v>
                </c:pt>
                <c:pt idx="1653">
                  <c:v>0</c:v>
                </c:pt>
                <c:pt idx="1654">
                  <c:v>0</c:v>
                </c:pt>
                <c:pt idx="1655">
                  <c:v>0</c:v>
                </c:pt>
                <c:pt idx="1656">
                  <c:v>0</c:v>
                </c:pt>
                <c:pt idx="1657">
                  <c:v>0</c:v>
                </c:pt>
                <c:pt idx="1658">
                  <c:v>0</c:v>
                </c:pt>
                <c:pt idx="1659">
                  <c:v>0</c:v>
                </c:pt>
                <c:pt idx="1660">
                  <c:v>0</c:v>
                </c:pt>
                <c:pt idx="1661">
                  <c:v>0</c:v>
                </c:pt>
                <c:pt idx="1662">
                  <c:v>0</c:v>
                </c:pt>
                <c:pt idx="1663">
                  <c:v>0</c:v>
                </c:pt>
                <c:pt idx="1664">
                  <c:v>0</c:v>
                </c:pt>
                <c:pt idx="1665">
                  <c:v>0</c:v>
                </c:pt>
                <c:pt idx="1666">
                  <c:v>0</c:v>
                </c:pt>
                <c:pt idx="1667">
                  <c:v>0</c:v>
                </c:pt>
                <c:pt idx="1668">
                  <c:v>0</c:v>
                </c:pt>
                <c:pt idx="1669">
                  <c:v>0</c:v>
                </c:pt>
                <c:pt idx="1670">
                  <c:v>0</c:v>
                </c:pt>
                <c:pt idx="1671">
                  <c:v>0</c:v>
                </c:pt>
                <c:pt idx="1672">
                  <c:v>0</c:v>
                </c:pt>
                <c:pt idx="1673">
                  <c:v>0</c:v>
                </c:pt>
                <c:pt idx="1674">
                  <c:v>0</c:v>
                </c:pt>
                <c:pt idx="1675">
                  <c:v>0</c:v>
                </c:pt>
                <c:pt idx="1676">
                  <c:v>0</c:v>
                </c:pt>
                <c:pt idx="1677">
                  <c:v>0</c:v>
                </c:pt>
                <c:pt idx="1678">
                  <c:v>0</c:v>
                </c:pt>
                <c:pt idx="1679">
                  <c:v>0</c:v>
                </c:pt>
                <c:pt idx="1680">
                  <c:v>0</c:v>
                </c:pt>
                <c:pt idx="1681">
                  <c:v>0</c:v>
                </c:pt>
                <c:pt idx="1682">
                  <c:v>0</c:v>
                </c:pt>
                <c:pt idx="1683">
                  <c:v>0</c:v>
                </c:pt>
                <c:pt idx="1684">
                  <c:v>0</c:v>
                </c:pt>
                <c:pt idx="1685">
                  <c:v>0</c:v>
                </c:pt>
                <c:pt idx="1686">
                  <c:v>0</c:v>
                </c:pt>
                <c:pt idx="1687">
                  <c:v>0</c:v>
                </c:pt>
                <c:pt idx="1688">
                  <c:v>0</c:v>
                </c:pt>
                <c:pt idx="1689">
                  <c:v>0</c:v>
                </c:pt>
                <c:pt idx="1690">
                  <c:v>0</c:v>
                </c:pt>
                <c:pt idx="1691">
                  <c:v>0</c:v>
                </c:pt>
                <c:pt idx="1692">
                  <c:v>0</c:v>
                </c:pt>
                <c:pt idx="1693">
                  <c:v>0</c:v>
                </c:pt>
                <c:pt idx="1694">
                  <c:v>0</c:v>
                </c:pt>
                <c:pt idx="1695">
                  <c:v>0</c:v>
                </c:pt>
                <c:pt idx="1696">
                  <c:v>0</c:v>
                </c:pt>
                <c:pt idx="1697">
                  <c:v>0</c:v>
                </c:pt>
                <c:pt idx="1698">
                  <c:v>0</c:v>
                </c:pt>
                <c:pt idx="1699">
                  <c:v>0</c:v>
                </c:pt>
                <c:pt idx="1700">
                  <c:v>0</c:v>
                </c:pt>
                <c:pt idx="1701">
                  <c:v>0</c:v>
                </c:pt>
                <c:pt idx="1702">
                  <c:v>0</c:v>
                </c:pt>
                <c:pt idx="1703">
                  <c:v>0</c:v>
                </c:pt>
                <c:pt idx="1704">
                  <c:v>0</c:v>
                </c:pt>
                <c:pt idx="1705">
                  <c:v>0</c:v>
                </c:pt>
                <c:pt idx="1706">
                  <c:v>0</c:v>
                </c:pt>
                <c:pt idx="1707">
                  <c:v>0</c:v>
                </c:pt>
                <c:pt idx="1708">
                  <c:v>0</c:v>
                </c:pt>
                <c:pt idx="1709">
                  <c:v>0</c:v>
                </c:pt>
                <c:pt idx="1710">
                  <c:v>0</c:v>
                </c:pt>
                <c:pt idx="1711">
                  <c:v>0</c:v>
                </c:pt>
                <c:pt idx="1712">
                  <c:v>0</c:v>
                </c:pt>
                <c:pt idx="1713">
                  <c:v>0</c:v>
                </c:pt>
                <c:pt idx="1714">
                  <c:v>0</c:v>
                </c:pt>
                <c:pt idx="1715">
                  <c:v>0</c:v>
                </c:pt>
                <c:pt idx="1716">
                  <c:v>0</c:v>
                </c:pt>
                <c:pt idx="1717">
                  <c:v>0</c:v>
                </c:pt>
                <c:pt idx="1718">
                  <c:v>0</c:v>
                </c:pt>
                <c:pt idx="1719">
                  <c:v>0</c:v>
                </c:pt>
                <c:pt idx="1720">
                  <c:v>0</c:v>
                </c:pt>
                <c:pt idx="1721">
                  <c:v>0</c:v>
                </c:pt>
                <c:pt idx="1722">
                  <c:v>0</c:v>
                </c:pt>
                <c:pt idx="1723">
                  <c:v>0</c:v>
                </c:pt>
                <c:pt idx="1724">
                  <c:v>0</c:v>
                </c:pt>
                <c:pt idx="1725">
                  <c:v>0</c:v>
                </c:pt>
                <c:pt idx="1726">
                  <c:v>0</c:v>
                </c:pt>
                <c:pt idx="1727">
                  <c:v>0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0</c:v>
                </c:pt>
                <c:pt idx="1751">
                  <c:v>0</c:v>
                </c:pt>
                <c:pt idx="1752">
                  <c:v>0</c:v>
                </c:pt>
                <c:pt idx="1753">
                  <c:v>0</c:v>
                </c:pt>
                <c:pt idx="1754">
                  <c:v>0</c:v>
                </c:pt>
                <c:pt idx="1755">
                  <c:v>0</c:v>
                </c:pt>
                <c:pt idx="1756">
                  <c:v>0</c:v>
                </c:pt>
                <c:pt idx="1757">
                  <c:v>0</c:v>
                </c:pt>
                <c:pt idx="1758">
                  <c:v>0</c:v>
                </c:pt>
                <c:pt idx="1759">
                  <c:v>0</c:v>
                </c:pt>
                <c:pt idx="1760">
                  <c:v>0</c:v>
                </c:pt>
                <c:pt idx="1761">
                  <c:v>0</c:v>
                </c:pt>
                <c:pt idx="1762">
                  <c:v>0</c:v>
                </c:pt>
                <c:pt idx="1763">
                  <c:v>0</c:v>
                </c:pt>
                <c:pt idx="1764">
                  <c:v>0</c:v>
                </c:pt>
                <c:pt idx="1765">
                  <c:v>0</c:v>
                </c:pt>
                <c:pt idx="1766">
                  <c:v>0</c:v>
                </c:pt>
                <c:pt idx="1767">
                  <c:v>0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</c:v>
                </c:pt>
                <c:pt idx="1782">
                  <c:v>0</c:v>
                </c:pt>
                <c:pt idx="1783">
                  <c:v>0</c:v>
                </c:pt>
                <c:pt idx="1784">
                  <c:v>0</c:v>
                </c:pt>
                <c:pt idx="1785">
                  <c:v>0</c:v>
                </c:pt>
                <c:pt idx="1786">
                  <c:v>0</c:v>
                </c:pt>
                <c:pt idx="1787">
                  <c:v>0</c:v>
                </c:pt>
                <c:pt idx="1788">
                  <c:v>0</c:v>
                </c:pt>
                <c:pt idx="1789">
                  <c:v>0</c:v>
                </c:pt>
                <c:pt idx="1790">
                  <c:v>0</c:v>
                </c:pt>
                <c:pt idx="1791">
                  <c:v>0</c:v>
                </c:pt>
                <c:pt idx="1792">
                  <c:v>0</c:v>
                </c:pt>
                <c:pt idx="1793">
                  <c:v>0</c:v>
                </c:pt>
                <c:pt idx="1794">
                  <c:v>0</c:v>
                </c:pt>
                <c:pt idx="1795">
                  <c:v>0</c:v>
                </c:pt>
                <c:pt idx="1796">
                  <c:v>0</c:v>
                </c:pt>
                <c:pt idx="1797">
                  <c:v>0</c:v>
                </c:pt>
                <c:pt idx="1798">
                  <c:v>0</c:v>
                </c:pt>
                <c:pt idx="1799">
                  <c:v>0</c:v>
                </c:pt>
                <c:pt idx="1800">
                  <c:v>0</c:v>
                </c:pt>
                <c:pt idx="1801">
                  <c:v>0</c:v>
                </c:pt>
                <c:pt idx="1802">
                  <c:v>0</c:v>
                </c:pt>
                <c:pt idx="1803">
                  <c:v>0</c:v>
                </c:pt>
                <c:pt idx="1804">
                  <c:v>0</c:v>
                </c:pt>
                <c:pt idx="1805">
                  <c:v>0</c:v>
                </c:pt>
                <c:pt idx="1806">
                  <c:v>0</c:v>
                </c:pt>
                <c:pt idx="1807">
                  <c:v>0</c:v>
                </c:pt>
                <c:pt idx="1808">
                  <c:v>0</c:v>
                </c:pt>
                <c:pt idx="1809">
                  <c:v>0</c:v>
                </c:pt>
                <c:pt idx="1810">
                  <c:v>0</c:v>
                </c:pt>
                <c:pt idx="1811">
                  <c:v>0</c:v>
                </c:pt>
                <c:pt idx="1812">
                  <c:v>0</c:v>
                </c:pt>
                <c:pt idx="1813">
                  <c:v>0</c:v>
                </c:pt>
                <c:pt idx="1814">
                  <c:v>0</c:v>
                </c:pt>
                <c:pt idx="1815">
                  <c:v>0</c:v>
                </c:pt>
                <c:pt idx="1816">
                  <c:v>0</c:v>
                </c:pt>
                <c:pt idx="1817">
                  <c:v>0</c:v>
                </c:pt>
                <c:pt idx="1818">
                  <c:v>0</c:v>
                </c:pt>
                <c:pt idx="1819">
                  <c:v>0</c:v>
                </c:pt>
                <c:pt idx="1820">
                  <c:v>0</c:v>
                </c:pt>
                <c:pt idx="1821">
                  <c:v>0</c:v>
                </c:pt>
                <c:pt idx="1822">
                  <c:v>0</c:v>
                </c:pt>
                <c:pt idx="1823">
                  <c:v>0</c:v>
                </c:pt>
                <c:pt idx="1824">
                  <c:v>0</c:v>
                </c:pt>
                <c:pt idx="1825">
                  <c:v>0</c:v>
                </c:pt>
                <c:pt idx="1826">
                  <c:v>0</c:v>
                </c:pt>
                <c:pt idx="1827">
                  <c:v>0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0</c:v>
                </c:pt>
                <c:pt idx="1833">
                  <c:v>0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0</c:v>
                </c:pt>
                <c:pt idx="1838">
                  <c:v>0</c:v>
                </c:pt>
                <c:pt idx="1839">
                  <c:v>0</c:v>
                </c:pt>
                <c:pt idx="1840">
                  <c:v>0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0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</c:v>
                </c:pt>
                <c:pt idx="1891">
                  <c:v>0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0</c:v>
                </c:pt>
                <c:pt idx="1902">
                  <c:v>0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</c:v>
                </c:pt>
                <c:pt idx="1918">
                  <c:v>0</c:v>
                </c:pt>
                <c:pt idx="1919">
                  <c:v>0</c:v>
                </c:pt>
                <c:pt idx="1920">
                  <c:v>0</c:v>
                </c:pt>
                <c:pt idx="1921">
                  <c:v>0</c:v>
                </c:pt>
                <c:pt idx="1922">
                  <c:v>0</c:v>
                </c:pt>
                <c:pt idx="1923">
                  <c:v>0</c:v>
                </c:pt>
                <c:pt idx="1924">
                  <c:v>0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</c:v>
                </c:pt>
                <c:pt idx="1982">
                  <c:v>0</c:v>
                </c:pt>
                <c:pt idx="1983">
                  <c:v>0</c:v>
                </c:pt>
                <c:pt idx="1984">
                  <c:v>0</c:v>
                </c:pt>
                <c:pt idx="1985">
                  <c:v>0</c:v>
                </c:pt>
                <c:pt idx="1986">
                  <c:v>0</c:v>
                </c:pt>
                <c:pt idx="1987">
                  <c:v>0</c:v>
                </c:pt>
                <c:pt idx="1988">
                  <c:v>0</c:v>
                </c:pt>
                <c:pt idx="1989">
                  <c:v>0</c:v>
                </c:pt>
                <c:pt idx="1990">
                  <c:v>0</c:v>
                </c:pt>
                <c:pt idx="1991">
                  <c:v>0</c:v>
                </c:pt>
                <c:pt idx="1992">
                  <c:v>0</c:v>
                </c:pt>
                <c:pt idx="1993">
                  <c:v>0</c:v>
                </c:pt>
                <c:pt idx="1994">
                  <c:v>0</c:v>
                </c:pt>
                <c:pt idx="1995">
                  <c:v>0</c:v>
                </c:pt>
                <c:pt idx="1996">
                  <c:v>0</c:v>
                </c:pt>
                <c:pt idx="1997">
                  <c:v>0</c:v>
                </c:pt>
                <c:pt idx="1998">
                  <c:v>0</c:v>
                </c:pt>
                <c:pt idx="1999">
                  <c:v>0</c:v>
                </c:pt>
                <c:pt idx="2000">
                  <c:v>0</c:v>
                </c:pt>
                <c:pt idx="2001">
                  <c:v>0</c:v>
                </c:pt>
                <c:pt idx="2002">
                  <c:v>0</c:v>
                </c:pt>
                <c:pt idx="2003">
                  <c:v>0</c:v>
                </c:pt>
                <c:pt idx="2004">
                  <c:v>0</c:v>
                </c:pt>
                <c:pt idx="2005">
                  <c:v>0</c:v>
                </c:pt>
                <c:pt idx="2006">
                  <c:v>0</c:v>
                </c:pt>
                <c:pt idx="2007">
                  <c:v>0</c:v>
                </c:pt>
                <c:pt idx="2008">
                  <c:v>0</c:v>
                </c:pt>
                <c:pt idx="2009">
                  <c:v>0</c:v>
                </c:pt>
                <c:pt idx="2010">
                  <c:v>0</c:v>
                </c:pt>
                <c:pt idx="2011">
                  <c:v>0</c:v>
                </c:pt>
                <c:pt idx="2012">
                  <c:v>0</c:v>
                </c:pt>
                <c:pt idx="2013">
                  <c:v>0</c:v>
                </c:pt>
                <c:pt idx="2014">
                  <c:v>0</c:v>
                </c:pt>
                <c:pt idx="2015">
                  <c:v>0</c:v>
                </c:pt>
                <c:pt idx="2016">
                  <c:v>0</c:v>
                </c:pt>
                <c:pt idx="2017">
                  <c:v>0</c:v>
                </c:pt>
                <c:pt idx="2018">
                  <c:v>0</c:v>
                </c:pt>
                <c:pt idx="2019">
                  <c:v>0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0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0</c:v>
                </c:pt>
                <c:pt idx="2053">
                  <c:v>0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</c:v>
                </c:pt>
                <c:pt idx="2060">
                  <c:v>0</c:v>
                </c:pt>
                <c:pt idx="2061">
                  <c:v>0</c:v>
                </c:pt>
                <c:pt idx="2062">
                  <c:v>0</c:v>
                </c:pt>
                <c:pt idx="2063">
                  <c:v>0</c:v>
                </c:pt>
                <c:pt idx="2064">
                  <c:v>0</c:v>
                </c:pt>
                <c:pt idx="2065">
                  <c:v>0</c:v>
                </c:pt>
                <c:pt idx="2066">
                  <c:v>0</c:v>
                </c:pt>
                <c:pt idx="2067">
                  <c:v>0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</c:v>
                </c:pt>
                <c:pt idx="2125">
                  <c:v>0</c:v>
                </c:pt>
                <c:pt idx="2126">
                  <c:v>0</c:v>
                </c:pt>
                <c:pt idx="2127">
                  <c:v>0</c:v>
                </c:pt>
                <c:pt idx="2128">
                  <c:v>0</c:v>
                </c:pt>
                <c:pt idx="2129">
                  <c:v>0</c:v>
                </c:pt>
                <c:pt idx="2130">
                  <c:v>0</c:v>
                </c:pt>
                <c:pt idx="2131">
                  <c:v>0</c:v>
                </c:pt>
                <c:pt idx="2132">
                  <c:v>0</c:v>
                </c:pt>
                <c:pt idx="2133">
                  <c:v>0</c:v>
                </c:pt>
                <c:pt idx="2134">
                  <c:v>0</c:v>
                </c:pt>
                <c:pt idx="2135">
                  <c:v>0</c:v>
                </c:pt>
                <c:pt idx="2136">
                  <c:v>0</c:v>
                </c:pt>
                <c:pt idx="2137">
                  <c:v>0</c:v>
                </c:pt>
                <c:pt idx="2138">
                  <c:v>0</c:v>
                </c:pt>
                <c:pt idx="2139">
                  <c:v>0</c:v>
                </c:pt>
                <c:pt idx="2140">
                  <c:v>0</c:v>
                </c:pt>
                <c:pt idx="2141">
                  <c:v>0</c:v>
                </c:pt>
                <c:pt idx="2142">
                  <c:v>0</c:v>
                </c:pt>
                <c:pt idx="2143">
                  <c:v>0</c:v>
                </c:pt>
                <c:pt idx="2144">
                  <c:v>0</c:v>
                </c:pt>
                <c:pt idx="2145">
                  <c:v>0</c:v>
                </c:pt>
                <c:pt idx="2146">
                  <c:v>0</c:v>
                </c:pt>
                <c:pt idx="2147">
                  <c:v>0</c:v>
                </c:pt>
                <c:pt idx="2148">
                  <c:v>0</c:v>
                </c:pt>
                <c:pt idx="2149">
                  <c:v>0</c:v>
                </c:pt>
                <c:pt idx="2150">
                  <c:v>0</c:v>
                </c:pt>
                <c:pt idx="2151">
                  <c:v>0</c:v>
                </c:pt>
                <c:pt idx="2152">
                  <c:v>0</c:v>
                </c:pt>
                <c:pt idx="2153">
                  <c:v>0</c:v>
                </c:pt>
                <c:pt idx="2154">
                  <c:v>0</c:v>
                </c:pt>
                <c:pt idx="2155">
                  <c:v>0</c:v>
                </c:pt>
                <c:pt idx="2156">
                  <c:v>0</c:v>
                </c:pt>
                <c:pt idx="2157">
                  <c:v>0</c:v>
                </c:pt>
                <c:pt idx="2158">
                  <c:v>0</c:v>
                </c:pt>
                <c:pt idx="2159">
                  <c:v>0</c:v>
                </c:pt>
                <c:pt idx="2160">
                  <c:v>0</c:v>
                </c:pt>
                <c:pt idx="2161">
                  <c:v>0</c:v>
                </c:pt>
                <c:pt idx="2162">
                  <c:v>0</c:v>
                </c:pt>
                <c:pt idx="2163">
                  <c:v>0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</c:v>
                </c:pt>
                <c:pt idx="2182">
                  <c:v>0</c:v>
                </c:pt>
                <c:pt idx="2183">
                  <c:v>0</c:v>
                </c:pt>
                <c:pt idx="2184">
                  <c:v>0</c:v>
                </c:pt>
                <c:pt idx="2185">
                  <c:v>0</c:v>
                </c:pt>
                <c:pt idx="2186">
                  <c:v>0</c:v>
                </c:pt>
                <c:pt idx="2187">
                  <c:v>0</c:v>
                </c:pt>
                <c:pt idx="2188">
                  <c:v>0</c:v>
                </c:pt>
                <c:pt idx="2189">
                  <c:v>0</c:v>
                </c:pt>
                <c:pt idx="2190">
                  <c:v>0</c:v>
                </c:pt>
                <c:pt idx="2191">
                  <c:v>0</c:v>
                </c:pt>
                <c:pt idx="2192">
                  <c:v>0</c:v>
                </c:pt>
                <c:pt idx="2193">
                  <c:v>0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0</c:v>
                </c:pt>
                <c:pt idx="2221">
                  <c:v>0</c:v>
                </c:pt>
                <c:pt idx="2222">
                  <c:v>0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</c:v>
                </c:pt>
                <c:pt idx="2240">
                  <c:v>0</c:v>
                </c:pt>
                <c:pt idx="2241">
                  <c:v>0</c:v>
                </c:pt>
                <c:pt idx="2242">
                  <c:v>0</c:v>
                </c:pt>
                <c:pt idx="2243">
                  <c:v>0</c:v>
                </c:pt>
                <c:pt idx="2244">
                  <c:v>0</c:v>
                </c:pt>
                <c:pt idx="2245">
                  <c:v>0</c:v>
                </c:pt>
                <c:pt idx="2246">
                  <c:v>0</c:v>
                </c:pt>
                <c:pt idx="2247">
                  <c:v>0</c:v>
                </c:pt>
                <c:pt idx="2248">
                  <c:v>0</c:v>
                </c:pt>
                <c:pt idx="2249">
                  <c:v>0</c:v>
                </c:pt>
                <c:pt idx="2250">
                  <c:v>0</c:v>
                </c:pt>
                <c:pt idx="2251">
                  <c:v>0</c:v>
                </c:pt>
                <c:pt idx="2252">
                  <c:v>0</c:v>
                </c:pt>
                <c:pt idx="2253">
                  <c:v>0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0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</c:v>
                </c:pt>
                <c:pt idx="2296">
                  <c:v>0</c:v>
                </c:pt>
                <c:pt idx="2297">
                  <c:v>0</c:v>
                </c:pt>
                <c:pt idx="2298">
                  <c:v>0</c:v>
                </c:pt>
                <c:pt idx="2299">
                  <c:v>0</c:v>
                </c:pt>
                <c:pt idx="2300">
                  <c:v>0</c:v>
                </c:pt>
                <c:pt idx="2301">
                  <c:v>0</c:v>
                </c:pt>
                <c:pt idx="2302">
                  <c:v>0</c:v>
                </c:pt>
                <c:pt idx="2303">
                  <c:v>0</c:v>
                </c:pt>
                <c:pt idx="2304">
                  <c:v>0</c:v>
                </c:pt>
                <c:pt idx="2305">
                  <c:v>0</c:v>
                </c:pt>
                <c:pt idx="2306">
                  <c:v>0</c:v>
                </c:pt>
                <c:pt idx="2307">
                  <c:v>0</c:v>
                </c:pt>
                <c:pt idx="2308">
                  <c:v>0</c:v>
                </c:pt>
                <c:pt idx="2309">
                  <c:v>0</c:v>
                </c:pt>
                <c:pt idx="2310">
                  <c:v>0</c:v>
                </c:pt>
                <c:pt idx="2311">
                  <c:v>0</c:v>
                </c:pt>
                <c:pt idx="2312">
                  <c:v>0</c:v>
                </c:pt>
                <c:pt idx="2313">
                  <c:v>0</c:v>
                </c:pt>
                <c:pt idx="2314">
                  <c:v>0</c:v>
                </c:pt>
                <c:pt idx="2315">
                  <c:v>0</c:v>
                </c:pt>
                <c:pt idx="2316">
                  <c:v>0</c:v>
                </c:pt>
                <c:pt idx="2317">
                  <c:v>0</c:v>
                </c:pt>
                <c:pt idx="2318">
                  <c:v>0</c:v>
                </c:pt>
                <c:pt idx="2319">
                  <c:v>0</c:v>
                </c:pt>
                <c:pt idx="2320">
                  <c:v>0</c:v>
                </c:pt>
                <c:pt idx="2321">
                  <c:v>0</c:v>
                </c:pt>
                <c:pt idx="2322">
                  <c:v>0</c:v>
                </c:pt>
                <c:pt idx="2323">
                  <c:v>0</c:v>
                </c:pt>
                <c:pt idx="2324">
                  <c:v>0</c:v>
                </c:pt>
                <c:pt idx="2325">
                  <c:v>0</c:v>
                </c:pt>
                <c:pt idx="2326">
                  <c:v>0</c:v>
                </c:pt>
                <c:pt idx="2327">
                  <c:v>0</c:v>
                </c:pt>
                <c:pt idx="2328">
                  <c:v>0</c:v>
                </c:pt>
                <c:pt idx="2329">
                  <c:v>0</c:v>
                </c:pt>
                <c:pt idx="2330">
                  <c:v>0</c:v>
                </c:pt>
                <c:pt idx="2331">
                  <c:v>0</c:v>
                </c:pt>
                <c:pt idx="2332">
                  <c:v>0</c:v>
                </c:pt>
                <c:pt idx="2333">
                  <c:v>0</c:v>
                </c:pt>
                <c:pt idx="2334">
                  <c:v>0</c:v>
                </c:pt>
                <c:pt idx="2335">
                  <c:v>0</c:v>
                </c:pt>
                <c:pt idx="2336">
                  <c:v>0</c:v>
                </c:pt>
                <c:pt idx="2337">
                  <c:v>0</c:v>
                </c:pt>
                <c:pt idx="2338">
                  <c:v>0</c:v>
                </c:pt>
                <c:pt idx="2339">
                  <c:v>0</c:v>
                </c:pt>
                <c:pt idx="2340">
                  <c:v>0</c:v>
                </c:pt>
                <c:pt idx="2341">
                  <c:v>0</c:v>
                </c:pt>
                <c:pt idx="2342">
                  <c:v>0</c:v>
                </c:pt>
                <c:pt idx="2343">
                  <c:v>0</c:v>
                </c:pt>
                <c:pt idx="2344">
                  <c:v>0</c:v>
                </c:pt>
                <c:pt idx="2345">
                  <c:v>0</c:v>
                </c:pt>
                <c:pt idx="2346">
                  <c:v>0</c:v>
                </c:pt>
                <c:pt idx="2347">
                  <c:v>0</c:v>
                </c:pt>
                <c:pt idx="2348">
                  <c:v>0</c:v>
                </c:pt>
                <c:pt idx="2349">
                  <c:v>0</c:v>
                </c:pt>
                <c:pt idx="2350">
                  <c:v>0</c:v>
                </c:pt>
                <c:pt idx="2351">
                  <c:v>0</c:v>
                </c:pt>
                <c:pt idx="2352">
                  <c:v>0</c:v>
                </c:pt>
                <c:pt idx="2353">
                  <c:v>0</c:v>
                </c:pt>
                <c:pt idx="2354">
                  <c:v>0</c:v>
                </c:pt>
                <c:pt idx="2355">
                  <c:v>0</c:v>
                </c:pt>
                <c:pt idx="2356">
                  <c:v>0</c:v>
                </c:pt>
                <c:pt idx="2357">
                  <c:v>0</c:v>
                </c:pt>
                <c:pt idx="2358">
                  <c:v>0</c:v>
                </c:pt>
                <c:pt idx="2359">
                  <c:v>0</c:v>
                </c:pt>
                <c:pt idx="2360">
                  <c:v>0</c:v>
                </c:pt>
                <c:pt idx="2361">
                  <c:v>0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</c:v>
                </c:pt>
                <c:pt idx="2432">
                  <c:v>0</c:v>
                </c:pt>
                <c:pt idx="2433">
                  <c:v>0</c:v>
                </c:pt>
                <c:pt idx="2434">
                  <c:v>0</c:v>
                </c:pt>
                <c:pt idx="2435">
                  <c:v>0</c:v>
                </c:pt>
                <c:pt idx="2436">
                  <c:v>0</c:v>
                </c:pt>
                <c:pt idx="2437">
                  <c:v>0</c:v>
                </c:pt>
                <c:pt idx="2438">
                  <c:v>0</c:v>
                </c:pt>
                <c:pt idx="2439">
                  <c:v>0</c:v>
                </c:pt>
                <c:pt idx="2440">
                  <c:v>0</c:v>
                </c:pt>
                <c:pt idx="2441">
                  <c:v>0</c:v>
                </c:pt>
                <c:pt idx="2442">
                  <c:v>0</c:v>
                </c:pt>
                <c:pt idx="2443">
                  <c:v>0</c:v>
                </c:pt>
                <c:pt idx="2444">
                  <c:v>0</c:v>
                </c:pt>
                <c:pt idx="2445">
                  <c:v>0</c:v>
                </c:pt>
                <c:pt idx="2446">
                  <c:v>0</c:v>
                </c:pt>
                <c:pt idx="2447">
                  <c:v>0</c:v>
                </c:pt>
                <c:pt idx="2448">
                  <c:v>0</c:v>
                </c:pt>
                <c:pt idx="2449">
                  <c:v>0</c:v>
                </c:pt>
                <c:pt idx="2450">
                  <c:v>0</c:v>
                </c:pt>
                <c:pt idx="2451">
                  <c:v>0</c:v>
                </c:pt>
                <c:pt idx="2452">
                  <c:v>0</c:v>
                </c:pt>
                <c:pt idx="2453">
                  <c:v>0</c:v>
                </c:pt>
                <c:pt idx="2454">
                  <c:v>0</c:v>
                </c:pt>
                <c:pt idx="2455">
                  <c:v>0</c:v>
                </c:pt>
                <c:pt idx="2456">
                  <c:v>0</c:v>
                </c:pt>
                <c:pt idx="2457">
                  <c:v>0</c:v>
                </c:pt>
                <c:pt idx="2458">
                  <c:v>0</c:v>
                </c:pt>
                <c:pt idx="2459">
                  <c:v>0</c:v>
                </c:pt>
                <c:pt idx="2460">
                  <c:v>0</c:v>
                </c:pt>
                <c:pt idx="2461">
                  <c:v>0</c:v>
                </c:pt>
                <c:pt idx="2462">
                  <c:v>0</c:v>
                </c:pt>
                <c:pt idx="2463">
                  <c:v>0</c:v>
                </c:pt>
                <c:pt idx="2464">
                  <c:v>0</c:v>
                </c:pt>
                <c:pt idx="2465">
                  <c:v>0</c:v>
                </c:pt>
                <c:pt idx="2466">
                  <c:v>0</c:v>
                </c:pt>
                <c:pt idx="2467">
                  <c:v>0</c:v>
                </c:pt>
                <c:pt idx="2468">
                  <c:v>0</c:v>
                </c:pt>
                <c:pt idx="2469">
                  <c:v>0</c:v>
                </c:pt>
                <c:pt idx="2470">
                  <c:v>0</c:v>
                </c:pt>
                <c:pt idx="2471">
                  <c:v>0</c:v>
                </c:pt>
                <c:pt idx="2472">
                  <c:v>0</c:v>
                </c:pt>
                <c:pt idx="2473">
                  <c:v>0</c:v>
                </c:pt>
                <c:pt idx="2474">
                  <c:v>0</c:v>
                </c:pt>
                <c:pt idx="2475">
                  <c:v>0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0</c:v>
                </c:pt>
                <c:pt idx="2482">
                  <c:v>0</c:v>
                </c:pt>
                <c:pt idx="2483">
                  <c:v>0</c:v>
                </c:pt>
                <c:pt idx="2484">
                  <c:v>0</c:v>
                </c:pt>
                <c:pt idx="2485">
                  <c:v>0</c:v>
                </c:pt>
                <c:pt idx="2486">
                  <c:v>0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0</c:v>
                </c:pt>
                <c:pt idx="2502">
                  <c:v>0</c:v>
                </c:pt>
                <c:pt idx="2503">
                  <c:v>0</c:v>
                </c:pt>
                <c:pt idx="2504">
                  <c:v>0</c:v>
                </c:pt>
                <c:pt idx="2505">
                  <c:v>0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0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0</c:v>
                </c:pt>
                <c:pt idx="2555">
                  <c:v>0</c:v>
                </c:pt>
                <c:pt idx="2556">
                  <c:v>0</c:v>
                </c:pt>
                <c:pt idx="2557">
                  <c:v>0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0</c:v>
                </c:pt>
                <c:pt idx="2574">
                  <c:v>0</c:v>
                </c:pt>
                <c:pt idx="2575">
                  <c:v>0</c:v>
                </c:pt>
                <c:pt idx="2576">
                  <c:v>0</c:v>
                </c:pt>
                <c:pt idx="2577">
                  <c:v>0</c:v>
                </c:pt>
                <c:pt idx="2578">
                  <c:v>0</c:v>
                </c:pt>
                <c:pt idx="2579">
                  <c:v>0</c:v>
                </c:pt>
                <c:pt idx="2580">
                  <c:v>0</c:v>
                </c:pt>
                <c:pt idx="2581">
                  <c:v>0</c:v>
                </c:pt>
                <c:pt idx="2582">
                  <c:v>0</c:v>
                </c:pt>
                <c:pt idx="2583">
                  <c:v>0</c:v>
                </c:pt>
                <c:pt idx="2584">
                  <c:v>0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0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0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0</c:v>
                </c:pt>
                <c:pt idx="2607">
                  <c:v>0</c:v>
                </c:pt>
                <c:pt idx="2608">
                  <c:v>0</c:v>
                </c:pt>
                <c:pt idx="2609">
                  <c:v>0</c:v>
                </c:pt>
                <c:pt idx="2610">
                  <c:v>0</c:v>
                </c:pt>
                <c:pt idx="2611">
                  <c:v>0</c:v>
                </c:pt>
                <c:pt idx="2612">
                  <c:v>0</c:v>
                </c:pt>
                <c:pt idx="2613">
                  <c:v>0</c:v>
                </c:pt>
                <c:pt idx="2614">
                  <c:v>0</c:v>
                </c:pt>
                <c:pt idx="2615">
                  <c:v>0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0</c:v>
                </c:pt>
                <c:pt idx="2637">
                  <c:v>0</c:v>
                </c:pt>
                <c:pt idx="2638">
                  <c:v>0</c:v>
                </c:pt>
                <c:pt idx="2639">
                  <c:v>0</c:v>
                </c:pt>
                <c:pt idx="2640">
                  <c:v>0</c:v>
                </c:pt>
                <c:pt idx="2641">
                  <c:v>0</c:v>
                </c:pt>
                <c:pt idx="2642">
                  <c:v>0</c:v>
                </c:pt>
                <c:pt idx="2643">
                  <c:v>0</c:v>
                </c:pt>
                <c:pt idx="2644">
                  <c:v>0</c:v>
                </c:pt>
                <c:pt idx="2645">
                  <c:v>0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0</c:v>
                </c:pt>
                <c:pt idx="2652">
                  <c:v>0</c:v>
                </c:pt>
                <c:pt idx="2653">
                  <c:v>0</c:v>
                </c:pt>
                <c:pt idx="2654">
                  <c:v>0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0</c:v>
                </c:pt>
                <c:pt idx="2662">
                  <c:v>0</c:v>
                </c:pt>
                <c:pt idx="2663">
                  <c:v>0</c:v>
                </c:pt>
                <c:pt idx="2664">
                  <c:v>0</c:v>
                </c:pt>
                <c:pt idx="2665">
                  <c:v>0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0</c:v>
                </c:pt>
                <c:pt idx="2704">
                  <c:v>0</c:v>
                </c:pt>
                <c:pt idx="2705">
                  <c:v>0</c:v>
                </c:pt>
                <c:pt idx="2706">
                  <c:v>0</c:v>
                </c:pt>
                <c:pt idx="2707">
                  <c:v>0</c:v>
                </c:pt>
                <c:pt idx="2708">
                  <c:v>0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0</c:v>
                </c:pt>
                <c:pt idx="2719">
                  <c:v>0</c:v>
                </c:pt>
                <c:pt idx="2720">
                  <c:v>0</c:v>
                </c:pt>
                <c:pt idx="2721">
                  <c:v>0</c:v>
                </c:pt>
                <c:pt idx="2722">
                  <c:v>0</c:v>
                </c:pt>
                <c:pt idx="2723">
                  <c:v>0</c:v>
                </c:pt>
                <c:pt idx="2724">
                  <c:v>0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</c:v>
                </c:pt>
                <c:pt idx="2748">
                  <c:v>0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0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0</c:v>
                </c:pt>
                <c:pt idx="2777">
                  <c:v>0</c:v>
                </c:pt>
                <c:pt idx="2778">
                  <c:v>0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0</c:v>
                </c:pt>
                <c:pt idx="2783">
                  <c:v>0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0</c:v>
                </c:pt>
                <c:pt idx="2788">
                  <c:v>0</c:v>
                </c:pt>
                <c:pt idx="2789">
                  <c:v>0</c:v>
                </c:pt>
                <c:pt idx="2790">
                  <c:v>0</c:v>
                </c:pt>
                <c:pt idx="2791">
                  <c:v>0</c:v>
                </c:pt>
                <c:pt idx="2792">
                  <c:v>0</c:v>
                </c:pt>
                <c:pt idx="2793">
                  <c:v>0</c:v>
                </c:pt>
                <c:pt idx="2794">
                  <c:v>0</c:v>
                </c:pt>
                <c:pt idx="2795">
                  <c:v>0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0</c:v>
                </c:pt>
                <c:pt idx="2827">
                  <c:v>0</c:v>
                </c:pt>
                <c:pt idx="2828">
                  <c:v>0</c:v>
                </c:pt>
                <c:pt idx="2829">
                  <c:v>0</c:v>
                </c:pt>
                <c:pt idx="2830">
                  <c:v>0</c:v>
                </c:pt>
                <c:pt idx="2831">
                  <c:v>0</c:v>
                </c:pt>
                <c:pt idx="2832">
                  <c:v>0</c:v>
                </c:pt>
                <c:pt idx="2833">
                  <c:v>0</c:v>
                </c:pt>
                <c:pt idx="2834">
                  <c:v>0</c:v>
                </c:pt>
                <c:pt idx="2835">
                  <c:v>0</c:v>
                </c:pt>
                <c:pt idx="2836">
                  <c:v>0</c:v>
                </c:pt>
                <c:pt idx="2837">
                  <c:v>0</c:v>
                </c:pt>
                <c:pt idx="2838">
                  <c:v>0</c:v>
                </c:pt>
                <c:pt idx="2839">
                  <c:v>0</c:v>
                </c:pt>
                <c:pt idx="2840">
                  <c:v>0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0</c:v>
                </c:pt>
                <c:pt idx="2846">
                  <c:v>0</c:v>
                </c:pt>
                <c:pt idx="2847">
                  <c:v>0</c:v>
                </c:pt>
                <c:pt idx="2848">
                  <c:v>0</c:v>
                </c:pt>
                <c:pt idx="2849">
                  <c:v>0</c:v>
                </c:pt>
                <c:pt idx="2850">
                  <c:v>0</c:v>
                </c:pt>
                <c:pt idx="2851">
                  <c:v>0</c:v>
                </c:pt>
                <c:pt idx="2852">
                  <c:v>0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0</c:v>
                </c:pt>
                <c:pt idx="2859">
                  <c:v>0</c:v>
                </c:pt>
                <c:pt idx="2860">
                  <c:v>0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</c:v>
                </c:pt>
                <c:pt idx="2865">
                  <c:v>0</c:v>
                </c:pt>
                <c:pt idx="2866">
                  <c:v>0</c:v>
                </c:pt>
                <c:pt idx="2867">
                  <c:v>0</c:v>
                </c:pt>
                <c:pt idx="2868">
                  <c:v>0</c:v>
                </c:pt>
                <c:pt idx="2869">
                  <c:v>0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</c:v>
                </c:pt>
                <c:pt idx="2882">
                  <c:v>0</c:v>
                </c:pt>
                <c:pt idx="2883">
                  <c:v>0</c:v>
                </c:pt>
                <c:pt idx="2884">
                  <c:v>0</c:v>
                </c:pt>
                <c:pt idx="2885">
                  <c:v>0</c:v>
                </c:pt>
                <c:pt idx="2886">
                  <c:v>0</c:v>
                </c:pt>
                <c:pt idx="2887">
                  <c:v>0</c:v>
                </c:pt>
                <c:pt idx="2888">
                  <c:v>0</c:v>
                </c:pt>
                <c:pt idx="2889">
                  <c:v>0</c:v>
                </c:pt>
                <c:pt idx="2890">
                  <c:v>0</c:v>
                </c:pt>
                <c:pt idx="2891">
                  <c:v>0</c:v>
                </c:pt>
                <c:pt idx="2892">
                  <c:v>0</c:v>
                </c:pt>
                <c:pt idx="2893">
                  <c:v>0</c:v>
                </c:pt>
                <c:pt idx="2894">
                  <c:v>0</c:v>
                </c:pt>
                <c:pt idx="2895">
                  <c:v>0</c:v>
                </c:pt>
                <c:pt idx="2896">
                  <c:v>0</c:v>
                </c:pt>
                <c:pt idx="2897">
                  <c:v>0</c:v>
                </c:pt>
                <c:pt idx="2898">
                  <c:v>0</c:v>
                </c:pt>
                <c:pt idx="2899">
                  <c:v>0</c:v>
                </c:pt>
                <c:pt idx="2900">
                  <c:v>0</c:v>
                </c:pt>
                <c:pt idx="2901">
                  <c:v>0</c:v>
                </c:pt>
                <c:pt idx="2902">
                  <c:v>0</c:v>
                </c:pt>
                <c:pt idx="2903">
                  <c:v>0</c:v>
                </c:pt>
                <c:pt idx="2904">
                  <c:v>0</c:v>
                </c:pt>
                <c:pt idx="2905">
                  <c:v>0</c:v>
                </c:pt>
                <c:pt idx="2906">
                  <c:v>0</c:v>
                </c:pt>
                <c:pt idx="2907">
                  <c:v>0</c:v>
                </c:pt>
                <c:pt idx="2908">
                  <c:v>0</c:v>
                </c:pt>
                <c:pt idx="2909">
                  <c:v>0</c:v>
                </c:pt>
                <c:pt idx="2910">
                  <c:v>0</c:v>
                </c:pt>
                <c:pt idx="2911">
                  <c:v>0</c:v>
                </c:pt>
                <c:pt idx="2912">
                  <c:v>0</c:v>
                </c:pt>
                <c:pt idx="2913">
                  <c:v>0</c:v>
                </c:pt>
                <c:pt idx="2914">
                  <c:v>0</c:v>
                </c:pt>
                <c:pt idx="2915">
                  <c:v>0</c:v>
                </c:pt>
                <c:pt idx="2916">
                  <c:v>0</c:v>
                </c:pt>
                <c:pt idx="2917">
                  <c:v>0</c:v>
                </c:pt>
                <c:pt idx="2918">
                  <c:v>0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0</c:v>
                </c:pt>
                <c:pt idx="2926">
                  <c:v>0</c:v>
                </c:pt>
                <c:pt idx="2927">
                  <c:v>0</c:v>
                </c:pt>
                <c:pt idx="2928">
                  <c:v>0</c:v>
                </c:pt>
                <c:pt idx="2929">
                  <c:v>0</c:v>
                </c:pt>
                <c:pt idx="2930">
                  <c:v>0</c:v>
                </c:pt>
                <c:pt idx="2931">
                  <c:v>0</c:v>
                </c:pt>
                <c:pt idx="2932">
                  <c:v>0</c:v>
                </c:pt>
                <c:pt idx="2933">
                  <c:v>0</c:v>
                </c:pt>
                <c:pt idx="2934">
                  <c:v>0</c:v>
                </c:pt>
                <c:pt idx="2935">
                  <c:v>0</c:v>
                </c:pt>
                <c:pt idx="2936">
                  <c:v>0</c:v>
                </c:pt>
                <c:pt idx="2937">
                  <c:v>0</c:v>
                </c:pt>
                <c:pt idx="2938">
                  <c:v>0</c:v>
                </c:pt>
                <c:pt idx="2939">
                  <c:v>0</c:v>
                </c:pt>
                <c:pt idx="2940">
                  <c:v>0</c:v>
                </c:pt>
                <c:pt idx="2941">
                  <c:v>0</c:v>
                </c:pt>
                <c:pt idx="2942">
                  <c:v>0</c:v>
                </c:pt>
                <c:pt idx="2943">
                  <c:v>0</c:v>
                </c:pt>
                <c:pt idx="2944">
                  <c:v>0</c:v>
                </c:pt>
                <c:pt idx="2945">
                  <c:v>0</c:v>
                </c:pt>
                <c:pt idx="2946">
                  <c:v>0</c:v>
                </c:pt>
                <c:pt idx="2947">
                  <c:v>0</c:v>
                </c:pt>
                <c:pt idx="2948">
                  <c:v>0</c:v>
                </c:pt>
                <c:pt idx="2949">
                  <c:v>0</c:v>
                </c:pt>
                <c:pt idx="2950">
                  <c:v>0</c:v>
                </c:pt>
                <c:pt idx="2951">
                  <c:v>0</c:v>
                </c:pt>
                <c:pt idx="2952">
                  <c:v>0</c:v>
                </c:pt>
                <c:pt idx="2953">
                  <c:v>0</c:v>
                </c:pt>
                <c:pt idx="2954">
                  <c:v>0</c:v>
                </c:pt>
                <c:pt idx="2955">
                  <c:v>0</c:v>
                </c:pt>
                <c:pt idx="2956">
                  <c:v>0</c:v>
                </c:pt>
                <c:pt idx="2957">
                  <c:v>0</c:v>
                </c:pt>
                <c:pt idx="2958">
                  <c:v>0</c:v>
                </c:pt>
                <c:pt idx="2959">
                  <c:v>0</c:v>
                </c:pt>
                <c:pt idx="2960">
                  <c:v>0</c:v>
                </c:pt>
                <c:pt idx="2961">
                  <c:v>0</c:v>
                </c:pt>
                <c:pt idx="2962">
                  <c:v>0</c:v>
                </c:pt>
                <c:pt idx="2963">
                  <c:v>0</c:v>
                </c:pt>
                <c:pt idx="2964">
                  <c:v>0</c:v>
                </c:pt>
                <c:pt idx="2965">
                  <c:v>0</c:v>
                </c:pt>
                <c:pt idx="2966">
                  <c:v>0</c:v>
                </c:pt>
                <c:pt idx="2967">
                  <c:v>0</c:v>
                </c:pt>
                <c:pt idx="2968">
                  <c:v>0</c:v>
                </c:pt>
                <c:pt idx="2969">
                  <c:v>0</c:v>
                </c:pt>
                <c:pt idx="2970">
                  <c:v>0</c:v>
                </c:pt>
                <c:pt idx="2971">
                  <c:v>0</c:v>
                </c:pt>
                <c:pt idx="2972">
                  <c:v>0</c:v>
                </c:pt>
                <c:pt idx="2973">
                  <c:v>0</c:v>
                </c:pt>
                <c:pt idx="2974">
                  <c:v>0</c:v>
                </c:pt>
                <c:pt idx="2975">
                  <c:v>0</c:v>
                </c:pt>
                <c:pt idx="2976">
                  <c:v>0</c:v>
                </c:pt>
                <c:pt idx="2977">
                  <c:v>0</c:v>
                </c:pt>
                <c:pt idx="2978">
                  <c:v>0</c:v>
                </c:pt>
                <c:pt idx="2979">
                  <c:v>0</c:v>
                </c:pt>
                <c:pt idx="2980">
                  <c:v>0</c:v>
                </c:pt>
                <c:pt idx="2981">
                  <c:v>0</c:v>
                </c:pt>
                <c:pt idx="2982">
                  <c:v>0</c:v>
                </c:pt>
                <c:pt idx="2983">
                  <c:v>0</c:v>
                </c:pt>
                <c:pt idx="2984">
                  <c:v>0</c:v>
                </c:pt>
                <c:pt idx="2985">
                  <c:v>0</c:v>
                </c:pt>
                <c:pt idx="2986">
                  <c:v>0</c:v>
                </c:pt>
                <c:pt idx="2987">
                  <c:v>0</c:v>
                </c:pt>
                <c:pt idx="2988">
                  <c:v>0</c:v>
                </c:pt>
                <c:pt idx="2989">
                  <c:v>0</c:v>
                </c:pt>
                <c:pt idx="2990">
                  <c:v>0</c:v>
                </c:pt>
                <c:pt idx="2991">
                  <c:v>0</c:v>
                </c:pt>
                <c:pt idx="2992">
                  <c:v>0</c:v>
                </c:pt>
                <c:pt idx="2993">
                  <c:v>0</c:v>
                </c:pt>
                <c:pt idx="2994">
                  <c:v>0</c:v>
                </c:pt>
                <c:pt idx="2995">
                  <c:v>0</c:v>
                </c:pt>
                <c:pt idx="2996">
                  <c:v>0</c:v>
                </c:pt>
                <c:pt idx="2997">
                  <c:v>0</c:v>
                </c:pt>
                <c:pt idx="2998">
                  <c:v>0</c:v>
                </c:pt>
                <c:pt idx="2999">
                  <c:v>0</c:v>
                </c:pt>
                <c:pt idx="3000">
                  <c:v>0</c:v>
                </c:pt>
                <c:pt idx="3001">
                  <c:v>0</c:v>
                </c:pt>
                <c:pt idx="3002">
                  <c:v>0</c:v>
                </c:pt>
                <c:pt idx="3003">
                  <c:v>0</c:v>
                </c:pt>
                <c:pt idx="3004">
                  <c:v>0</c:v>
                </c:pt>
                <c:pt idx="3005">
                  <c:v>0</c:v>
                </c:pt>
                <c:pt idx="3006">
                  <c:v>0</c:v>
                </c:pt>
                <c:pt idx="3007">
                  <c:v>0</c:v>
                </c:pt>
                <c:pt idx="3008">
                  <c:v>0</c:v>
                </c:pt>
                <c:pt idx="3009">
                  <c:v>0</c:v>
                </c:pt>
                <c:pt idx="3010">
                  <c:v>0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</c:v>
                </c:pt>
                <c:pt idx="3086">
                  <c:v>0</c:v>
                </c:pt>
                <c:pt idx="3087">
                  <c:v>0</c:v>
                </c:pt>
                <c:pt idx="3088">
                  <c:v>0</c:v>
                </c:pt>
                <c:pt idx="3089">
                  <c:v>0</c:v>
                </c:pt>
                <c:pt idx="3090">
                  <c:v>0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0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0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0</c:v>
                </c:pt>
                <c:pt idx="3117">
                  <c:v>0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0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0</c:v>
                </c:pt>
                <c:pt idx="3145">
                  <c:v>0</c:v>
                </c:pt>
                <c:pt idx="3146">
                  <c:v>0</c:v>
                </c:pt>
                <c:pt idx="3147">
                  <c:v>0</c:v>
                </c:pt>
                <c:pt idx="3148">
                  <c:v>0</c:v>
                </c:pt>
                <c:pt idx="3149">
                  <c:v>0</c:v>
                </c:pt>
                <c:pt idx="3150">
                  <c:v>0</c:v>
                </c:pt>
                <c:pt idx="3151">
                  <c:v>0</c:v>
                </c:pt>
                <c:pt idx="3152">
                  <c:v>0</c:v>
                </c:pt>
                <c:pt idx="3153">
                  <c:v>0</c:v>
                </c:pt>
                <c:pt idx="3154">
                  <c:v>0</c:v>
                </c:pt>
                <c:pt idx="3155">
                  <c:v>0</c:v>
                </c:pt>
                <c:pt idx="3156">
                  <c:v>0</c:v>
                </c:pt>
                <c:pt idx="3157">
                  <c:v>0</c:v>
                </c:pt>
                <c:pt idx="3158">
                  <c:v>0</c:v>
                </c:pt>
                <c:pt idx="3159">
                  <c:v>0</c:v>
                </c:pt>
                <c:pt idx="3160">
                  <c:v>0</c:v>
                </c:pt>
                <c:pt idx="3161">
                  <c:v>0</c:v>
                </c:pt>
                <c:pt idx="3162">
                  <c:v>0</c:v>
                </c:pt>
                <c:pt idx="3163">
                  <c:v>0</c:v>
                </c:pt>
                <c:pt idx="3164">
                  <c:v>0</c:v>
                </c:pt>
                <c:pt idx="3165">
                  <c:v>0</c:v>
                </c:pt>
                <c:pt idx="3166">
                  <c:v>0</c:v>
                </c:pt>
                <c:pt idx="3167">
                  <c:v>0</c:v>
                </c:pt>
                <c:pt idx="3168">
                  <c:v>0</c:v>
                </c:pt>
                <c:pt idx="3169">
                  <c:v>0</c:v>
                </c:pt>
                <c:pt idx="3170">
                  <c:v>0</c:v>
                </c:pt>
                <c:pt idx="3171">
                  <c:v>0</c:v>
                </c:pt>
                <c:pt idx="3172">
                  <c:v>0</c:v>
                </c:pt>
                <c:pt idx="3173">
                  <c:v>0</c:v>
                </c:pt>
                <c:pt idx="3174">
                  <c:v>0</c:v>
                </c:pt>
                <c:pt idx="3175">
                  <c:v>0</c:v>
                </c:pt>
                <c:pt idx="3176">
                  <c:v>0</c:v>
                </c:pt>
                <c:pt idx="3177">
                  <c:v>0</c:v>
                </c:pt>
                <c:pt idx="3178">
                  <c:v>0</c:v>
                </c:pt>
                <c:pt idx="3179">
                  <c:v>0</c:v>
                </c:pt>
                <c:pt idx="3180">
                  <c:v>0</c:v>
                </c:pt>
                <c:pt idx="3181">
                  <c:v>0</c:v>
                </c:pt>
                <c:pt idx="3182">
                  <c:v>0</c:v>
                </c:pt>
                <c:pt idx="3183">
                  <c:v>0</c:v>
                </c:pt>
                <c:pt idx="3184">
                  <c:v>0</c:v>
                </c:pt>
                <c:pt idx="3185">
                  <c:v>0</c:v>
                </c:pt>
                <c:pt idx="3186">
                  <c:v>0</c:v>
                </c:pt>
                <c:pt idx="3187">
                  <c:v>0</c:v>
                </c:pt>
                <c:pt idx="3188">
                  <c:v>0</c:v>
                </c:pt>
                <c:pt idx="3189">
                  <c:v>0</c:v>
                </c:pt>
                <c:pt idx="3190">
                  <c:v>0</c:v>
                </c:pt>
                <c:pt idx="3191">
                  <c:v>0</c:v>
                </c:pt>
                <c:pt idx="3192">
                  <c:v>0</c:v>
                </c:pt>
                <c:pt idx="3193">
                  <c:v>0</c:v>
                </c:pt>
                <c:pt idx="3194">
                  <c:v>0</c:v>
                </c:pt>
                <c:pt idx="3195">
                  <c:v>0</c:v>
                </c:pt>
                <c:pt idx="3196">
                  <c:v>0</c:v>
                </c:pt>
                <c:pt idx="3197">
                  <c:v>0</c:v>
                </c:pt>
                <c:pt idx="3198">
                  <c:v>0</c:v>
                </c:pt>
                <c:pt idx="3199">
                  <c:v>0</c:v>
                </c:pt>
                <c:pt idx="3200">
                  <c:v>0</c:v>
                </c:pt>
                <c:pt idx="3201">
                  <c:v>0</c:v>
                </c:pt>
                <c:pt idx="3202">
                  <c:v>0</c:v>
                </c:pt>
                <c:pt idx="3203">
                  <c:v>0</c:v>
                </c:pt>
                <c:pt idx="3204">
                  <c:v>0</c:v>
                </c:pt>
                <c:pt idx="3205">
                  <c:v>0</c:v>
                </c:pt>
                <c:pt idx="3206">
                  <c:v>0</c:v>
                </c:pt>
                <c:pt idx="3207">
                  <c:v>0</c:v>
                </c:pt>
                <c:pt idx="3208">
                  <c:v>0</c:v>
                </c:pt>
                <c:pt idx="3209">
                  <c:v>0</c:v>
                </c:pt>
                <c:pt idx="3210">
                  <c:v>0</c:v>
                </c:pt>
                <c:pt idx="3211">
                  <c:v>0</c:v>
                </c:pt>
                <c:pt idx="3212">
                  <c:v>0</c:v>
                </c:pt>
                <c:pt idx="3213">
                  <c:v>0</c:v>
                </c:pt>
                <c:pt idx="3214">
                  <c:v>0</c:v>
                </c:pt>
                <c:pt idx="3215">
                  <c:v>0</c:v>
                </c:pt>
                <c:pt idx="3216">
                  <c:v>0</c:v>
                </c:pt>
                <c:pt idx="3217">
                  <c:v>0</c:v>
                </c:pt>
                <c:pt idx="3218">
                  <c:v>0</c:v>
                </c:pt>
                <c:pt idx="3219">
                  <c:v>0</c:v>
                </c:pt>
                <c:pt idx="3220">
                  <c:v>0</c:v>
                </c:pt>
                <c:pt idx="3221">
                  <c:v>0</c:v>
                </c:pt>
                <c:pt idx="3222">
                  <c:v>0</c:v>
                </c:pt>
                <c:pt idx="3223">
                  <c:v>0</c:v>
                </c:pt>
                <c:pt idx="3224">
                  <c:v>0</c:v>
                </c:pt>
                <c:pt idx="3225">
                  <c:v>0</c:v>
                </c:pt>
                <c:pt idx="3226">
                  <c:v>0</c:v>
                </c:pt>
                <c:pt idx="3227">
                  <c:v>0</c:v>
                </c:pt>
                <c:pt idx="3228">
                  <c:v>0</c:v>
                </c:pt>
                <c:pt idx="3229">
                  <c:v>0</c:v>
                </c:pt>
                <c:pt idx="3230">
                  <c:v>0</c:v>
                </c:pt>
                <c:pt idx="3231">
                  <c:v>0</c:v>
                </c:pt>
                <c:pt idx="3232">
                  <c:v>0</c:v>
                </c:pt>
                <c:pt idx="3233">
                  <c:v>0</c:v>
                </c:pt>
                <c:pt idx="3234">
                  <c:v>0</c:v>
                </c:pt>
                <c:pt idx="3235">
                  <c:v>0</c:v>
                </c:pt>
                <c:pt idx="3236">
                  <c:v>0</c:v>
                </c:pt>
                <c:pt idx="3237">
                  <c:v>0</c:v>
                </c:pt>
                <c:pt idx="3238">
                  <c:v>0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0</c:v>
                </c:pt>
                <c:pt idx="3297">
                  <c:v>0</c:v>
                </c:pt>
                <c:pt idx="3298">
                  <c:v>0</c:v>
                </c:pt>
                <c:pt idx="3299">
                  <c:v>0</c:v>
                </c:pt>
                <c:pt idx="3300">
                  <c:v>0</c:v>
                </c:pt>
                <c:pt idx="3301">
                  <c:v>0</c:v>
                </c:pt>
                <c:pt idx="3302">
                  <c:v>0</c:v>
                </c:pt>
                <c:pt idx="3303">
                  <c:v>0</c:v>
                </c:pt>
                <c:pt idx="3304">
                  <c:v>0</c:v>
                </c:pt>
                <c:pt idx="3305">
                  <c:v>0</c:v>
                </c:pt>
                <c:pt idx="3306">
                  <c:v>0</c:v>
                </c:pt>
                <c:pt idx="3307">
                  <c:v>0</c:v>
                </c:pt>
                <c:pt idx="3308">
                  <c:v>0</c:v>
                </c:pt>
                <c:pt idx="3309">
                  <c:v>0</c:v>
                </c:pt>
                <c:pt idx="3310">
                  <c:v>0</c:v>
                </c:pt>
                <c:pt idx="3311">
                  <c:v>0</c:v>
                </c:pt>
                <c:pt idx="3312">
                  <c:v>0</c:v>
                </c:pt>
                <c:pt idx="3313">
                  <c:v>0</c:v>
                </c:pt>
                <c:pt idx="3314">
                  <c:v>0</c:v>
                </c:pt>
                <c:pt idx="3315">
                  <c:v>0</c:v>
                </c:pt>
                <c:pt idx="3316">
                  <c:v>0</c:v>
                </c:pt>
                <c:pt idx="3317">
                  <c:v>0</c:v>
                </c:pt>
                <c:pt idx="3318">
                  <c:v>0</c:v>
                </c:pt>
                <c:pt idx="3319">
                  <c:v>0</c:v>
                </c:pt>
                <c:pt idx="3320">
                  <c:v>0</c:v>
                </c:pt>
                <c:pt idx="3321">
                  <c:v>0</c:v>
                </c:pt>
                <c:pt idx="3322">
                  <c:v>0</c:v>
                </c:pt>
                <c:pt idx="3323">
                  <c:v>0</c:v>
                </c:pt>
                <c:pt idx="3324">
                  <c:v>0</c:v>
                </c:pt>
                <c:pt idx="3325">
                  <c:v>0</c:v>
                </c:pt>
                <c:pt idx="3326">
                  <c:v>0</c:v>
                </c:pt>
                <c:pt idx="3327">
                  <c:v>0</c:v>
                </c:pt>
                <c:pt idx="3328">
                  <c:v>0</c:v>
                </c:pt>
                <c:pt idx="3329">
                  <c:v>0</c:v>
                </c:pt>
                <c:pt idx="3330">
                  <c:v>0</c:v>
                </c:pt>
                <c:pt idx="3331">
                  <c:v>0</c:v>
                </c:pt>
                <c:pt idx="3332">
                  <c:v>0</c:v>
                </c:pt>
                <c:pt idx="3333">
                  <c:v>0</c:v>
                </c:pt>
                <c:pt idx="3334">
                  <c:v>0</c:v>
                </c:pt>
                <c:pt idx="3335">
                  <c:v>0</c:v>
                </c:pt>
                <c:pt idx="3336">
                  <c:v>0</c:v>
                </c:pt>
                <c:pt idx="3337">
                  <c:v>0</c:v>
                </c:pt>
                <c:pt idx="3338">
                  <c:v>0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0</c:v>
                </c:pt>
                <c:pt idx="3351">
                  <c:v>0</c:v>
                </c:pt>
                <c:pt idx="3352">
                  <c:v>0</c:v>
                </c:pt>
                <c:pt idx="3353">
                  <c:v>0</c:v>
                </c:pt>
                <c:pt idx="3354">
                  <c:v>0</c:v>
                </c:pt>
                <c:pt idx="3355">
                  <c:v>0</c:v>
                </c:pt>
                <c:pt idx="3356">
                  <c:v>0</c:v>
                </c:pt>
                <c:pt idx="3357">
                  <c:v>0</c:v>
                </c:pt>
                <c:pt idx="3358">
                  <c:v>0</c:v>
                </c:pt>
                <c:pt idx="3359">
                  <c:v>0</c:v>
                </c:pt>
                <c:pt idx="3360">
                  <c:v>0</c:v>
                </c:pt>
                <c:pt idx="3361">
                  <c:v>0</c:v>
                </c:pt>
                <c:pt idx="3362">
                  <c:v>0</c:v>
                </c:pt>
                <c:pt idx="3363">
                  <c:v>0</c:v>
                </c:pt>
                <c:pt idx="3364">
                  <c:v>0</c:v>
                </c:pt>
                <c:pt idx="3365">
                  <c:v>0</c:v>
                </c:pt>
                <c:pt idx="3366">
                  <c:v>0</c:v>
                </c:pt>
                <c:pt idx="3367">
                  <c:v>0</c:v>
                </c:pt>
                <c:pt idx="3368">
                  <c:v>0</c:v>
                </c:pt>
                <c:pt idx="3369">
                  <c:v>0</c:v>
                </c:pt>
                <c:pt idx="3370">
                  <c:v>0</c:v>
                </c:pt>
                <c:pt idx="3371">
                  <c:v>0</c:v>
                </c:pt>
                <c:pt idx="3372">
                  <c:v>0</c:v>
                </c:pt>
                <c:pt idx="3373">
                  <c:v>0</c:v>
                </c:pt>
                <c:pt idx="3374">
                  <c:v>0</c:v>
                </c:pt>
                <c:pt idx="3375">
                  <c:v>0</c:v>
                </c:pt>
                <c:pt idx="3376">
                  <c:v>0</c:v>
                </c:pt>
                <c:pt idx="3377">
                  <c:v>0</c:v>
                </c:pt>
                <c:pt idx="3378">
                  <c:v>0</c:v>
                </c:pt>
                <c:pt idx="3379">
                  <c:v>0</c:v>
                </c:pt>
                <c:pt idx="3380">
                  <c:v>0</c:v>
                </c:pt>
                <c:pt idx="3381">
                  <c:v>0</c:v>
                </c:pt>
                <c:pt idx="3382">
                  <c:v>0</c:v>
                </c:pt>
                <c:pt idx="3383">
                  <c:v>0</c:v>
                </c:pt>
                <c:pt idx="3384">
                  <c:v>0</c:v>
                </c:pt>
                <c:pt idx="3385">
                  <c:v>0</c:v>
                </c:pt>
                <c:pt idx="3386">
                  <c:v>0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0</c:v>
                </c:pt>
                <c:pt idx="3392">
                  <c:v>0</c:v>
                </c:pt>
                <c:pt idx="3393">
                  <c:v>0</c:v>
                </c:pt>
                <c:pt idx="3394">
                  <c:v>0</c:v>
                </c:pt>
                <c:pt idx="3395">
                  <c:v>0</c:v>
                </c:pt>
                <c:pt idx="3396">
                  <c:v>0</c:v>
                </c:pt>
                <c:pt idx="3397">
                  <c:v>0</c:v>
                </c:pt>
                <c:pt idx="3398">
                  <c:v>0</c:v>
                </c:pt>
                <c:pt idx="3399">
                  <c:v>0</c:v>
                </c:pt>
                <c:pt idx="3400">
                  <c:v>0</c:v>
                </c:pt>
                <c:pt idx="3401">
                  <c:v>0</c:v>
                </c:pt>
                <c:pt idx="3402">
                  <c:v>0</c:v>
                </c:pt>
                <c:pt idx="3403">
                  <c:v>0</c:v>
                </c:pt>
                <c:pt idx="3404">
                  <c:v>0</c:v>
                </c:pt>
                <c:pt idx="3405">
                  <c:v>0</c:v>
                </c:pt>
                <c:pt idx="3406">
                  <c:v>0</c:v>
                </c:pt>
                <c:pt idx="3407">
                  <c:v>0</c:v>
                </c:pt>
                <c:pt idx="3408">
                  <c:v>0</c:v>
                </c:pt>
                <c:pt idx="3409">
                  <c:v>0</c:v>
                </c:pt>
                <c:pt idx="3410">
                  <c:v>0</c:v>
                </c:pt>
                <c:pt idx="3411">
                  <c:v>0</c:v>
                </c:pt>
                <c:pt idx="3412">
                  <c:v>0</c:v>
                </c:pt>
                <c:pt idx="3413">
                  <c:v>0</c:v>
                </c:pt>
                <c:pt idx="3414">
                  <c:v>0</c:v>
                </c:pt>
                <c:pt idx="3415">
                  <c:v>0</c:v>
                </c:pt>
                <c:pt idx="3416">
                  <c:v>0</c:v>
                </c:pt>
                <c:pt idx="3417">
                  <c:v>0</c:v>
                </c:pt>
                <c:pt idx="3418">
                  <c:v>0</c:v>
                </c:pt>
                <c:pt idx="3419">
                  <c:v>0</c:v>
                </c:pt>
                <c:pt idx="3420">
                  <c:v>0</c:v>
                </c:pt>
                <c:pt idx="3421">
                  <c:v>0</c:v>
                </c:pt>
                <c:pt idx="3422">
                  <c:v>0</c:v>
                </c:pt>
                <c:pt idx="3423">
                  <c:v>0</c:v>
                </c:pt>
                <c:pt idx="3424">
                  <c:v>0</c:v>
                </c:pt>
                <c:pt idx="3425">
                  <c:v>0</c:v>
                </c:pt>
                <c:pt idx="3426">
                  <c:v>0</c:v>
                </c:pt>
                <c:pt idx="3427">
                  <c:v>0</c:v>
                </c:pt>
                <c:pt idx="3428">
                  <c:v>0</c:v>
                </c:pt>
                <c:pt idx="3429">
                  <c:v>0</c:v>
                </c:pt>
                <c:pt idx="3430">
                  <c:v>0</c:v>
                </c:pt>
                <c:pt idx="3431">
                  <c:v>0</c:v>
                </c:pt>
                <c:pt idx="3432">
                  <c:v>0</c:v>
                </c:pt>
                <c:pt idx="3433">
                  <c:v>0</c:v>
                </c:pt>
                <c:pt idx="3434">
                  <c:v>0</c:v>
                </c:pt>
                <c:pt idx="3435">
                  <c:v>0</c:v>
                </c:pt>
                <c:pt idx="3436">
                  <c:v>0</c:v>
                </c:pt>
                <c:pt idx="3437">
                  <c:v>0</c:v>
                </c:pt>
                <c:pt idx="3438">
                  <c:v>0</c:v>
                </c:pt>
                <c:pt idx="3439">
                  <c:v>0</c:v>
                </c:pt>
                <c:pt idx="3440">
                  <c:v>0</c:v>
                </c:pt>
                <c:pt idx="3441">
                  <c:v>0</c:v>
                </c:pt>
                <c:pt idx="3442">
                  <c:v>0</c:v>
                </c:pt>
                <c:pt idx="3443">
                  <c:v>0</c:v>
                </c:pt>
                <c:pt idx="3444">
                  <c:v>0</c:v>
                </c:pt>
                <c:pt idx="3445">
                  <c:v>0</c:v>
                </c:pt>
                <c:pt idx="3446">
                  <c:v>0</c:v>
                </c:pt>
                <c:pt idx="3447">
                  <c:v>0</c:v>
                </c:pt>
                <c:pt idx="3448">
                  <c:v>0</c:v>
                </c:pt>
                <c:pt idx="3449">
                  <c:v>0</c:v>
                </c:pt>
                <c:pt idx="3450">
                  <c:v>0</c:v>
                </c:pt>
                <c:pt idx="3451">
                  <c:v>0</c:v>
                </c:pt>
                <c:pt idx="3452">
                  <c:v>0</c:v>
                </c:pt>
                <c:pt idx="3453">
                  <c:v>0</c:v>
                </c:pt>
                <c:pt idx="3454">
                  <c:v>0</c:v>
                </c:pt>
                <c:pt idx="3455">
                  <c:v>0</c:v>
                </c:pt>
                <c:pt idx="3456">
                  <c:v>0</c:v>
                </c:pt>
                <c:pt idx="3457">
                  <c:v>0</c:v>
                </c:pt>
                <c:pt idx="3458">
                  <c:v>0</c:v>
                </c:pt>
                <c:pt idx="3459">
                  <c:v>0</c:v>
                </c:pt>
                <c:pt idx="3460">
                  <c:v>0</c:v>
                </c:pt>
                <c:pt idx="3461">
                  <c:v>0</c:v>
                </c:pt>
                <c:pt idx="3462">
                  <c:v>0</c:v>
                </c:pt>
                <c:pt idx="3463">
                  <c:v>0</c:v>
                </c:pt>
                <c:pt idx="3464">
                  <c:v>0</c:v>
                </c:pt>
                <c:pt idx="3465">
                  <c:v>0</c:v>
                </c:pt>
                <c:pt idx="3466">
                  <c:v>0</c:v>
                </c:pt>
                <c:pt idx="3467">
                  <c:v>0</c:v>
                </c:pt>
                <c:pt idx="3468">
                  <c:v>0</c:v>
                </c:pt>
                <c:pt idx="3469">
                  <c:v>0</c:v>
                </c:pt>
                <c:pt idx="3470">
                  <c:v>0</c:v>
                </c:pt>
                <c:pt idx="3471">
                  <c:v>0</c:v>
                </c:pt>
                <c:pt idx="3472">
                  <c:v>0</c:v>
                </c:pt>
                <c:pt idx="3473">
                  <c:v>0</c:v>
                </c:pt>
                <c:pt idx="3474">
                  <c:v>0</c:v>
                </c:pt>
                <c:pt idx="3475">
                  <c:v>0</c:v>
                </c:pt>
                <c:pt idx="3476">
                  <c:v>0</c:v>
                </c:pt>
                <c:pt idx="3477">
                  <c:v>0</c:v>
                </c:pt>
                <c:pt idx="3478">
                  <c:v>0</c:v>
                </c:pt>
                <c:pt idx="3479">
                  <c:v>0</c:v>
                </c:pt>
                <c:pt idx="3480">
                  <c:v>0</c:v>
                </c:pt>
                <c:pt idx="3481">
                  <c:v>0</c:v>
                </c:pt>
                <c:pt idx="3482">
                  <c:v>0</c:v>
                </c:pt>
                <c:pt idx="3483">
                  <c:v>0</c:v>
                </c:pt>
                <c:pt idx="3484">
                  <c:v>0</c:v>
                </c:pt>
                <c:pt idx="3485">
                  <c:v>0</c:v>
                </c:pt>
                <c:pt idx="3486">
                  <c:v>0</c:v>
                </c:pt>
                <c:pt idx="3487">
                  <c:v>0</c:v>
                </c:pt>
                <c:pt idx="3488">
                  <c:v>0</c:v>
                </c:pt>
                <c:pt idx="3489">
                  <c:v>0</c:v>
                </c:pt>
                <c:pt idx="3490">
                  <c:v>0</c:v>
                </c:pt>
                <c:pt idx="3491">
                  <c:v>0</c:v>
                </c:pt>
                <c:pt idx="3492">
                  <c:v>0</c:v>
                </c:pt>
                <c:pt idx="3493">
                  <c:v>0</c:v>
                </c:pt>
                <c:pt idx="3494">
                  <c:v>0</c:v>
                </c:pt>
                <c:pt idx="3495">
                  <c:v>0</c:v>
                </c:pt>
                <c:pt idx="3496">
                  <c:v>0</c:v>
                </c:pt>
                <c:pt idx="3497">
                  <c:v>0</c:v>
                </c:pt>
                <c:pt idx="3498">
                  <c:v>0</c:v>
                </c:pt>
                <c:pt idx="3499">
                  <c:v>0</c:v>
                </c:pt>
                <c:pt idx="3500">
                  <c:v>0</c:v>
                </c:pt>
                <c:pt idx="3501">
                  <c:v>0</c:v>
                </c:pt>
                <c:pt idx="3502">
                  <c:v>0</c:v>
                </c:pt>
                <c:pt idx="3503">
                  <c:v>0</c:v>
                </c:pt>
                <c:pt idx="3504">
                  <c:v>0</c:v>
                </c:pt>
                <c:pt idx="3505">
                  <c:v>0</c:v>
                </c:pt>
                <c:pt idx="3506">
                  <c:v>0</c:v>
                </c:pt>
                <c:pt idx="3507">
                  <c:v>0</c:v>
                </c:pt>
                <c:pt idx="3508">
                  <c:v>0</c:v>
                </c:pt>
                <c:pt idx="3509">
                  <c:v>0</c:v>
                </c:pt>
                <c:pt idx="3510">
                  <c:v>0</c:v>
                </c:pt>
                <c:pt idx="3511">
                  <c:v>0</c:v>
                </c:pt>
                <c:pt idx="3512">
                  <c:v>0</c:v>
                </c:pt>
                <c:pt idx="3513">
                  <c:v>0</c:v>
                </c:pt>
                <c:pt idx="3514">
                  <c:v>0</c:v>
                </c:pt>
                <c:pt idx="3515">
                  <c:v>0</c:v>
                </c:pt>
                <c:pt idx="3516">
                  <c:v>0</c:v>
                </c:pt>
                <c:pt idx="3517">
                  <c:v>0</c:v>
                </c:pt>
                <c:pt idx="3518">
                  <c:v>0</c:v>
                </c:pt>
                <c:pt idx="3519">
                  <c:v>0</c:v>
                </c:pt>
                <c:pt idx="3520">
                  <c:v>0</c:v>
                </c:pt>
                <c:pt idx="3521">
                  <c:v>0</c:v>
                </c:pt>
                <c:pt idx="3522">
                  <c:v>0</c:v>
                </c:pt>
                <c:pt idx="3523">
                  <c:v>0</c:v>
                </c:pt>
                <c:pt idx="3524">
                  <c:v>0</c:v>
                </c:pt>
                <c:pt idx="3525">
                  <c:v>0</c:v>
                </c:pt>
                <c:pt idx="3526">
                  <c:v>0</c:v>
                </c:pt>
                <c:pt idx="3527">
                  <c:v>0</c:v>
                </c:pt>
                <c:pt idx="3528">
                  <c:v>0</c:v>
                </c:pt>
                <c:pt idx="3529">
                  <c:v>0</c:v>
                </c:pt>
                <c:pt idx="3530">
                  <c:v>0</c:v>
                </c:pt>
                <c:pt idx="3531">
                  <c:v>0</c:v>
                </c:pt>
                <c:pt idx="3532">
                  <c:v>0</c:v>
                </c:pt>
                <c:pt idx="3533">
                  <c:v>0</c:v>
                </c:pt>
                <c:pt idx="3534">
                  <c:v>0</c:v>
                </c:pt>
                <c:pt idx="3535">
                  <c:v>0</c:v>
                </c:pt>
                <c:pt idx="3536">
                  <c:v>0</c:v>
                </c:pt>
                <c:pt idx="3537">
                  <c:v>0</c:v>
                </c:pt>
                <c:pt idx="3538">
                  <c:v>0</c:v>
                </c:pt>
                <c:pt idx="3539">
                  <c:v>0</c:v>
                </c:pt>
                <c:pt idx="3540">
                  <c:v>0</c:v>
                </c:pt>
                <c:pt idx="3541">
                  <c:v>0</c:v>
                </c:pt>
                <c:pt idx="3542">
                  <c:v>0</c:v>
                </c:pt>
                <c:pt idx="3543">
                  <c:v>0</c:v>
                </c:pt>
                <c:pt idx="3544">
                  <c:v>0</c:v>
                </c:pt>
                <c:pt idx="3545">
                  <c:v>0</c:v>
                </c:pt>
                <c:pt idx="3546">
                  <c:v>0</c:v>
                </c:pt>
                <c:pt idx="3547">
                  <c:v>0</c:v>
                </c:pt>
                <c:pt idx="3548">
                  <c:v>0</c:v>
                </c:pt>
                <c:pt idx="3549">
                  <c:v>0</c:v>
                </c:pt>
                <c:pt idx="3550">
                  <c:v>0</c:v>
                </c:pt>
                <c:pt idx="3551">
                  <c:v>0</c:v>
                </c:pt>
                <c:pt idx="3552">
                  <c:v>0</c:v>
                </c:pt>
                <c:pt idx="3553">
                  <c:v>0</c:v>
                </c:pt>
                <c:pt idx="3554">
                  <c:v>0</c:v>
                </c:pt>
                <c:pt idx="3555">
                  <c:v>0</c:v>
                </c:pt>
                <c:pt idx="3556">
                  <c:v>0</c:v>
                </c:pt>
                <c:pt idx="3557">
                  <c:v>0</c:v>
                </c:pt>
                <c:pt idx="3558">
                  <c:v>0</c:v>
                </c:pt>
                <c:pt idx="3559">
                  <c:v>0</c:v>
                </c:pt>
                <c:pt idx="3560">
                  <c:v>0</c:v>
                </c:pt>
                <c:pt idx="3561">
                  <c:v>0</c:v>
                </c:pt>
                <c:pt idx="3562">
                  <c:v>0</c:v>
                </c:pt>
                <c:pt idx="3563">
                  <c:v>0</c:v>
                </c:pt>
                <c:pt idx="3564">
                  <c:v>0</c:v>
                </c:pt>
                <c:pt idx="3565">
                  <c:v>0</c:v>
                </c:pt>
                <c:pt idx="3566">
                  <c:v>0</c:v>
                </c:pt>
                <c:pt idx="3567">
                  <c:v>0</c:v>
                </c:pt>
                <c:pt idx="3568">
                  <c:v>0</c:v>
                </c:pt>
                <c:pt idx="3569">
                  <c:v>0</c:v>
                </c:pt>
                <c:pt idx="3570">
                  <c:v>0</c:v>
                </c:pt>
                <c:pt idx="3571">
                  <c:v>0</c:v>
                </c:pt>
                <c:pt idx="3572">
                  <c:v>0</c:v>
                </c:pt>
                <c:pt idx="3573">
                  <c:v>0</c:v>
                </c:pt>
                <c:pt idx="3574">
                  <c:v>0</c:v>
                </c:pt>
                <c:pt idx="3575">
                  <c:v>0</c:v>
                </c:pt>
                <c:pt idx="3576">
                  <c:v>0</c:v>
                </c:pt>
                <c:pt idx="3577">
                  <c:v>0</c:v>
                </c:pt>
                <c:pt idx="3578">
                  <c:v>0</c:v>
                </c:pt>
                <c:pt idx="3579">
                  <c:v>0</c:v>
                </c:pt>
                <c:pt idx="3580">
                  <c:v>0</c:v>
                </c:pt>
                <c:pt idx="3581">
                  <c:v>0</c:v>
                </c:pt>
                <c:pt idx="3582">
                  <c:v>0</c:v>
                </c:pt>
                <c:pt idx="3583">
                  <c:v>0</c:v>
                </c:pt>
                <c:pt idx="3584">
                  <c:v>0</c:v>
                </c:pt>
                <c:pt idx="3585">
                  <c:v>0</c:v>
                </c:pt>
                <c:pt idx="3586">
                  <c:v>0</c:v>
                </c:pt>
                <c:pt idx="3587">
                  <c:v>0</c:v>
                </c:pt>
                <c:pt idx="3588">
                  <c:v>0</c:v>
                </c:pt>
                <c:pt idx="3589">
                  <c:v>0</c:v>
                </c:pt>
                <c:pt idx="3590">
                  <c:v>0</c:v>
                </c:pt>
                <c:pt idx="3591">
                  <c:v>0</c:v>
                </c:pt>
                <c:pt idx="3592">
                  <c:v>0</c:v>
                </c:pt>
                <c:pt idx="3593">
                  <c:v>0</c:v>
                </c:pt>
                <c:pt idx="3594">
                  <c:v>0</c:v>
                </c:pt>
                <c:pt idx="3595">
                  <c:v>0</c:v>
                </c:pt>
                <c:pt idx="3596">
                  <c:v>0</c:v>
                </c:pt>
                <c:pt idx="3597">
                  <c:v>0</c:v>
                </c:pt>
                <c:pt idx="3598">
                  <c:v>0</c:v>
                </c:pt>
                <c:pt idx="3599">
                  <c:v>0</c:v>
                </c:pt>
                <c:pt idx="3600">
                  <c:v>0</c:v>
                </c:pt>
                <c:pt idx="3601">
                  <c:v>0</c:v>
                </c:pt>
                <c:pt idx="3602">
                  <c:v>0</c:v>
                </c:pt>
                <c:pt idx="3603">
                  <c:v>0</c:v>
                </c:pt>
                <c:pt idx="3604">
                  <c:v>0</c:v>
                </c:pt>
                <c:pt idx="3605">
                  <c:v>0</c:v>
                </c:pt>
                <c:pt idx="3606">
                  <c:v>0</c:v>
                </c:pt>
                <c:pt idx="3607">
                  <c:v>0</c:v>
                </c:pt>
                <c:pt idx="3608">
                  <c:v>0</c:v>
                </c:pt>
                <c:pt idx="3609">
                  <c:v>0</c:v>
                </c:pt>
                <c:pt idx="3610">
                  <c:v>0</c:v>
                </c:pt>
                <c:pt idx="3611">
                  <c:v>0</c:v>
                </c:pt>
                <c:pt idx="3612">
                  <c:v>0</c:v>
                </c:pt>
                <c:pt idx="3613">
                  <c:v>0</c:v>
                </c:pt>
                <c:pt idx="3614">
                  <c:v>0</c:v>
                </c:pt>
                <c:pt idx="3615">
                  <c:v>0</c:v>
                </c:pt>
                <c:pt idx="3616">
                  <c:v>0</c:v>
                </c:pt>
                <c:pt idx="3617">
                  <c:v>0</c:v>
                </c:pt>
                <c:pt idx="3618">
                  <c:v>0</c:v>
                </c:pt>
                <c:pt idx="3619">
                  <c:v>0</c:v>
                </c:pt>
                <c:pt idx="3620">
                  <c:v>0</c:v>
                </c:pt>
                <c:pt idx="3621">
                  <c:v>0</c:v>
                </c:pt>
                <c:pt idx="3622">
                  <c:v>0</c:v>
                </c:pt>
                <c:pt idx="3623">
                  <c:v>0</c:v>
                </c:pt>
                <c:pt idx="3624">
                  <c:v>0</c:v>
                </c:pt>
                <c:pt idx="3625">
                  <c:v>0</c:v>
                </c:pt>
                <c:pt idx="3626">
                  <c:v>0</c:v>
                </c:pt>
                <c:pt idx="3627">
                  <c:v>0</c:v>
                </c:pt>
                <c:pt idx="3628">
                  <c:v>0</c:v>
                </c:pt>
                <c:pt idx="3629">
                  <c:v>0</c:v>
                </c:pt>
                <c:pt idx="3630">
                  <c:v>0</c:v>
                </c:pt>
                <c:pt idx="3631">
                  <c:v>0</c:v>
                </c:pt>
                <c:pt idx="3632">
                  <c:v>0</c:v>
                </c:pt>
                <c:pt idx="3633">
                  <c:v>0</c:v>
                </c:pt>
                <c:pt idx="3634">
                  <c:v>0</c:v>
                </c:pt>
                <c:pt idx="3635">
                  <c:v>0</c:v>
                </c:pt>
                <c:pt idx="3636">
                  <c:v>0</c:v>
                </c:pt>
                <c:pt idx="3637">
                  <c:v>0</c:v>
                </c:pt>
                <c:pt idx="3638">
                  <c:v>0</c:v>
                </c:pt>
                <c:pt idx="3639">
                  <c:v>0</c:v>
                </c:pt>
                <c:pt idx="3640">
                  <c:v>0</c:v>
                </c:pt>
                <c:pt idx="3641">
                  <c:v>0</c:v>
                </c:pt>
                <c:pt idx="3642">
                  <c:v>0</c:v>
                </c:pt>
                <c:pt idx="3643">
                  <c:v>0</c:v>
                </c:pt>
                <c:pt idx="3644">
                  <c:v>0</c:v>
                </c:pt>
                <c:pt idx="3645">
                  <c:v>0</c:v>
                </c:pt>
                <c:pt idx="3646">
                  <c:v>0</c:v>
                </c:pt>
                <c:pt idx="3647">
                  <c:v>0</c:v>
                </c:pt>
                <c:pt idx="3648">
                  <c:v>0</c:v>
                </c:pt>
                <c:pt idx="3649">
                  <c:v>0</c:v>
                </c:pt>
                <c:pt idx="3650">
                  <c:v>0</c:v>
                </c:pt>
                <c:pt idx="3651">
                  <c:v>0</c:v>
                </c:pt>
                <c:pt idx="3652">
                  <c:v>0</c:v>
                </c:pt>
                <c:pt idx="3653">
                  <c:v>0</c:v>
                </c:pt>
                <c:pt idx="3654">
                  <c:v>0</c:v>
                </c:pt>
                <c:pt idx="3655">
                  <c:v>0</c:v>
                </c:pt>
                <c:pt idx="3656">
                  <c:v>0</c:v>
                </c:pt>
                <c:pt idx="3657">
                  <c:v>0</c:v>
                </c:pt>
                <c:pt idx="3658">
                  <c:v>0</c:v>
                </c:pt>
                <c:pt idx="3659">
                  <c:v>0</c:v>
                </c:pt>
                <c:pt idx="3660">
                  <c:v>0</c:v>
                </c:pt>
                <c:pt idx="3661">
                  <c:v>0</c:v>
                </c:pt>
                <c:pt idx="3662">
                  <c:v>0</c:v>
                </c:pt>
                <c:pt idx="3663">
                  <c:v>0</c:v>
                </c:pt>
                <c:pt idx="3664">
                  <c:v>0</c:v>
                </c:pt>
                <c:pt idx="3665">
                  <c:v>0</c:v>
                </c:pt>
                <c:pt idx="3666">
                  <c:v>0</c:v>
                </c:pt>
                <c:pt idx="3667">
                  <c:v>0</c:v>
                </c:pt>
                <c:pt idx="3668">
                  <c:v>0</c:v>
                </c:pt>
                <c:pt idx="3669">
                  <c:v>0</c:v>
                </c:pt>
                <c:pt idx="3670">
                  <c:v>0</c:v>
                </c:pt>
                <c:pt idx="3671">
                  <c:v>0</c:v>
                </c:pt>
                <c:pt idx="3672">
                  <c:v>0</c:v>
                </c:pt>
                <c:pt idx="3673">
                  <c:v>0</c:v>
                </c:pt>
                <c:pt idx="3674">
                  <c:v>0</c:v>
                </c:pt>
                <c:pt idx="3675">
                  <c:v>0</c:v>
                </c:pt>
                <c:pt idx="3676">
                  <c:v>0</c:v>
                </c:pt>
                <c:pt idx="3677">
                  <c:v>0</c:v>
                </c:pt>
                <c:pt idx="3678">
                  <c:v>0</c:v>
                </c:pt>
                <c:pt idx="3679">
                  <c:v>0</c:v>
                </c:pt>
                <c:pt idx="3680">
                  <c:v>0</c:v>
                </c:pt>
                <c:pt idx="3681">
                  <c:v>0</c:v>
                </c:pt>
                <c:pt idx="3682">
                  <c:v>0</c:v>
                </c:pt>
                <c:pt idx="3683">
                  <c:v>0</c:v>
                </c:pt>
                <c:pt idx="3684">
                  <c:v>0</c:v>
                </c:pt>
                <c:pt idx="3685">
                  <c:v>0</c:v>
                </c:pt>
                <c:pt idx="3686">
                  <c:v>0</c:v>
                </c:pt>
                <c:pt idx="3687">
                  <c:v>0</c:v>
                </c:pt>
                <c:pt idx="3688">
                  <c:v>0</c:v>
                </c:pt>
                <c:pt idx="3689">
                  <c:v>0</c:v>
                </c:pt>
                <c:pt idx="3690">
                  <c:v>0</c:v>
                </c:pt>
                <c:pt idx="3691">
                  <c:v>0</c:v>
                </c:pt>
                <c:pt idx="3692">
                  <c:v>0</c:v>
                </c:pt>
                <c:pt idx="3693">
                  <c:v>0</c:v>
                </c:pt>
                <c:pt idx="3694">
                  <c:v>0</c:v>
                </c:pt>
                <c:pt idx="3695">
                  <c:v>0</c:v>
                </c:pt>
                <c:pt idx="3696">
                  <c:v>0</c:v>
                </c:pt>
                <c:pt idx="3697">
                  <c:v>0</c:v>
                </c:pt>
                <c:pt idx="3698">
                  <c:v>0</c:v>
                </c:pt>
                <c:pt idx="3699">
                  <c:v>0</c:v>
                </c:pt>
                <c:pt idx="3700">
                  <c:v>0</c:v>
                </c:pt>
                <c:pt idx="3701">
                  <c:v>0</c:v>
                </c:pt>
                <c:pt idx="3702">
                  <c:v>0</c:v>
                </c:pt>
                <c:pt idx="3703">
                  <c:v>0</c:v>
                </c:pt>
                <c:pt idx="3704">
                  <c:v>0</c:v>
                </c:pt>
                <c:pt idx="3705">
                  <c:v>0</c:v>
                </c:pt>
                <c:pt idx="3706">
                  <c:v>0</c:v>
                </c:pt>
                <c:pt idx="3707">
                  <c:v>0</c:v>
                </c:pt>
                <c:pt idx="3708">
                  <c:v>0</c:v>
                </c:pt>
                <c:pt idx="3709">
                  <c:v>0</c:v>
                </c:pt>
                <c:pt idx="3710">
                  <c:v>0</c:v>
                </c:pt>
                <c:pt idx="3711">
                  <c:v>0</c:v>
                </c:pt>
                <c:pt idx="3712">
                  <c:v>0</c:v>
                </c:pt>
                <c:pt idx="3713">
                  <c:v>0</c:v>
                </c:pt>
                <c:pt idx="3714">
                  <c:v>0</c:v>
                </c:pt>
                <c:pt idx="3715">
                  <c:v>0</c:v>
                </c:pt>
                <c:pt idx="3716">
                  <c:v>0</c:v>
                </c:pt>
                <c:pt idx="3717">
                  <c:v>0</c:v>
                </c:pt>
                <c:pt idx="3718">
                  <c:v>0</c:v>
                </c:pt>
                <c:pt idx="3719">
                  <c:v>0</c:v>
                </c:pt>
                <c:pt idx="3720">
                  <c:v>0</c:v>
                </c:pt>
                <c:pt idx="3721">
                  <c:v>0</c:v>
                </c:pt>
                <c:pt idx="3722">
                  <c:v>0</c:v>
                </c:pt>
                <c:pt idx="3723">
                  <c:v>0</c:v>
                </c:pt>
                <c:pt idx="3724">
                  <c:v>0</c:v>
                </c:pt>
                <c:pt idx="3725">
                  <c:v>0</c:v>
                </c:pt>
                <c:pt idx="3726">
                  <c:v>0</c:v>
                </c:pt>
                <c:pt idx="3727">
                  <c:v>0</c:v>
                </c:pt>
                <c:pt idx="3728">
                  <c:v>0</c:v>
                </c:pt>
                <c:pt idx="3729">
                  <c:v>0</c:v>
                </c:pt>
                <c:pt idx="3730">
                  <c:v>0</c:v>
                </c:pt>
                <c:pt idx="3731">
                  <c:v>0</c:v>
                </c:pt>
                <c:pt idx="3732">
                  <c:v>0</c:v>
                </c:pt>
                <c:pt idx="3733">
                  <c:v>0</c:v>
                </c:pt>
                <c:pt idx="3734">
                  <c:v>0</c:v>
                </c:pt>
                <c:pt idx="3735">
                  <c:v>0</c:v>
                </c:pt>
                <c:pt idx="3736">
                  <c:v>0</c:v>
                </c:pt>
                <c:pt idx="3737">
                  <c:v>0</c:v>
                </c:pt>
                <c:pt idx="3738">
                  <c:v>0</c:v>
                </c:pt>
                <c:pt idx="3739">
                  <c:v>0</c:v>
                </c:pt>
                <c:pt idx="3740">
                  <c:v>0</c:v>
                </c:pt>
                <c:pt idx="3741">
                  <c:v>0</c:v>
                </c:pt>
                <c:pt idx="3742">
                  <c:v>0</c:v>
                </c:pt>
                <c:pt idx="3743">
                  <c:v>0</c:v>
                </c:pt>
                <c:pt idx="3744">
                  <c:v>0</c:v>
                </c:pt>
                <c:pt idx="3745">
                  <c:v>0</c:v>
                </c:pt>
                <c:pt idx="3746">
                  <c:v>0</c:v>
                </c:pt>
                <c:pt idx="3747">
                  <c:v>0</c:v>
                </c:pt>
                <c:pt idx="3748">
                  <c:v>0</c:v>
                </c:pt>
                <c:pt idx="3749">
                  <c:v>0</c:v>
                </c:pt>
                <c:pt idx="3750">
                  <c:v>0</c:v>
                </c:pt>
                <c:pt idx="3751">
                  <c:v>0</c:v>
                </c:pt>
                <c:pt idx="3752">
                  <c:v>0</c:v>
                </c:pt>
                <c:pt idx="3753">
                  <c:v>0</c:v>
                </c:pt>
                <c:pt idx="3754">
                  <c:v>0</c:v>
                </c:pt>
                <c:pt idx="3755">
                  <c:v>0</c:v>
                </c:pt>
                <c:pt idx="3756">
                  <c:v>0</c:v>
                </c:pt>
                <c:pt idx="3757">
                  <c:v>0</c:v>
                </c:pt>
                <c:pt idx="3758">
                  <c:v>0</c:v>
                </c:pt>
                <c:pt idx="3759">
                  <c:v>0</c:v>
                </c:pt>
                <c:pt idx="3760">
                  <c:v>0</c:v>
                </c:pt>
                <c:pt idx="3761">
                  <c:v>0</c:v>
                </c:pt>
                <c:pt idx="3762">
                  <c:v>0</c:v>
                </c:pt>
                <c:pt idx="3763">
                  <c:v>0</c:v>
                </c:pt>
                <c:pt idx="3764">
                  <c:v>0</c:v>
                </c:pt>
                <c:pt idx="3765">
                  <c:v>0</c:v>
                </c:pt>
                <c:pt idx="3766">
                  <c:v>0</c:v>
                </c:pt>
                <c:pt idx="3767">
                  <c:v>0</c:v>
                </c:pt>
                <c:pt idx="3768">
                  <c:v>0</c:v>
                </c:pt>
                <c:pt idx="3769">
                  <c:v>0</c:v>
                </c:pt>
                <c:pt idx="3770">
                  <c:v>0</c:v>
                </c:pt>
                <c:pt idx="3771">
                  <c:v>0</c:v>
                </c:pt>
                <c:pt idx="3772">
                  <c:v>0</c:v>
                </c:pt>
                <c:pt idx="3773">
                  <c:v>0</c:v>
                </c:pt>
                <c:pt idx="3774">
                  <c:v>0</c:v>
                </c:pt>
                <c:pt idx="3775">
                  <c:v>0</c:v>
                </c:pt>
                <c:pt idx="3776">
                  <c:v>0</c:v>
                </c:pt>
                <c:pt idx="3777">
                  <c:v>0</c:v>
                </c:pt>
                <c:pt idx="3778">
                  <c:v>0</c:v>
                </c:pt>
                <c:pt idx="3779">
                  <c:v>0</c:v>
                </c:pt>
                <c:pt idx="3780">
                  <c:v>0</c:v>
                </c:pt>
                <c:pt idx="3781">
                  <c:v>0</c:v>
                </c:pt>
                <c:pt idx="3782">
                  <c:v>0</c:v>
                </c:pt>
                <c:pt idx="3783">
                  <c:v>0</c:v>
                </c:pt>
                <c:pt idx="3784">
                  <c:v>0</c:v>
                </c:pt>
                <c:pt idx="3785">
                  <c:v>0</c:v>
                </c:pt>
                <c:pt idx="3786">
                  <c:v>0</c:v>
                </c:pt>
                <c:pt idx="3787">
                  <c:v>0</c:v>
                </c:pt>
                <c:pt idx="3788">
                  <c:v>0</c:v>
                </c:pt>
                <c:pt idx="3789">
                  <c:v>0</c:v>
                </c:pt>
                <c:pt idx="3790">
                  <c:v>0</c:v>
                </c:pt>
                <c:pt idx="3791">
                  <c:v>0</c:v>
                </c:pt>
                <c:pt idx="3792">
                  <c:v>0</c:v>
                </c:pt>
                <c:pt idx="3793">
                  <c:v>0</c:v>
                </c:pt>
                <c:pt idx="3794">
                  <c:v>0</c:v>
                </c:pt>
                <c:pt idx="3795">
                  <c:v>0</c:v>
                </c:pt>
                <c:pt idx="3796">
                  <c:v>0</c:v>
                </c:pt>
                <c:pt idx="3797">
                  <c:v>0</c:v>
                </c:pt>
                <c:pt idx="3798">
                  <c:v>0</c:v>
                </c:pt>
                <c:pt idx="3799">
                  <c:v>0</c:v>
                </c:pt>
                <c:pt idx="3800">
                  <c:v>0</c:v>
                </c:pt>
                <c:pt idx="3801">
                  <c:v>0</c:v>
                </c:pt>
                <c:pt idx="3802">
                  <c:v>0</c:v>
                </c:pt>
                <c:pt idx="3803">
                  <c:v>0</c:v>
                </c:pt>
                <c:pt idx="3804">
                  <c:v>0</c:v>
                </c:pt>
                <c:pt idx="3805">
                  <c:v>0</c:v>
                </c:pt>
                <c:pt idx="3806">
                  <c:v>0</c:v>
                </c:pt>
                <c:pt idx="3807">
                  <c:v>0</c:v>
                </c:pt>
                <c:pt idx="3808">
                  <c:v>0</c:v>
                </c:pt>
                <c:pt idx="3809">
                  <c:v>0</c:v>
                </c:pt>
                <c:pt idx="3810">
                  <c:v>0</c:v>
                </c:pt>
                <c:pt idx="3811">
                  <c:v>0</c:v>
                </c:pt>
                <c:pt idx="3812">
                  <c:v>0</c:v>
                </c:pt>
                <c:pt idx="3813">
                  <c:v>0</c:v>
                </c:pt>
                <c:pt idx="3814">
                  <c:v>0</c:v>
                </c:pt>
                <c:pt idx="3815">
                  <c:v>0</c:v>
                </c:pt>
                <c:pt idx="3816">
                  <c:v>0</c:v>
                </c:pt>
                <c:pt idx="3817">
                  <c:v>0</c:v>
                </c:pt>
                <c:pt idx="3818">
                  <c:v>0</c:v>
                </c:pt>
                <c:pt idx="3819">
                  <c:v>0</c:v>
                </c:pt>
                <c:pt idx="3820">
                  <c:v>0</c:v>
                </c:pt>
                <c:pt idx="3821">
                  <c:v>0</c:v>
                </c:pt>
                <c:pt idx="3822">
                  <c:v>0</c:v>
                </c:pt>
                <c:pt idx="3823">
                  <c:v>0</c:v>
                </c:pt>
                <c:pt idx="3824">
                  <c:v>0</c:v>
                </c:pt>
                <c:pt idx="3825">
                  <c:v>0</c:v>
                </c:pt>
                <c:pt idx="3826">
                  <c:v>0</c:v>
                </c:pt>
                <c:pt idx="3827">
                  <c:v>0</c:v>
                </c:pt>
                <c:pt idx="3828">
                  <c:v>0</c:v>
                </c:pt>
                <c:pt idx="3829">
                  <c:v>0</c:v>
                </c:pt>
                <c:pt idx="3830">
                  <c:v>0</c:v>
                </c:pt>
                <c:pt idx="3831">
                  <c:v>0</c:v>
                </c:pt>
                <c:pt idx="3832">
                  <c:v>0</c:v>
                </c:pt>
                <c:pt idx="3833">
                  <c:v>0</c:v>
                </c:pt>
                <c:pt idx="3834">
                  <c:v>0</c:v>
                </c:pt>
                <c:pt idx="3835">
                  <c:v>0</c:v>
                </c:pt>
                <c:pt idx="3836">
                  <c:v>0</c:v>
                </c:pt>
                <c:pt idx="3837">
                  <c:v>0</c:v>
                </c:pt>
                <c:pt idx="3838">
                  <c:v>0</c:v>
                </c:pt>
                <c:pt idx="3839">
                  <c:v>0</c:v>
                </c:pt>
                <c:pt idx="3840">
                  <c:v>0</c:v>
                </c:pt>
                <c:pt idx="3841">
                  <c:v>0</c:v>
                </c:pt>
                <c:pt idx="3842">
                  <c:v>0</c:v>
                </c:pt>
                <c:pt idx="3843">
                  <c:v>0</c:v>
                </c:pt>
                <c:pt idx="3844">
                  <c:v>0</c:v>
                </c:pt>
                <c:pt idx="3845">
                  <c:v>0</c:v>
                </c:pt>
                <c:pt idx="3846">
                  <c:v>0</c:v>
                </c:pt>
                <c:pt idx="3847">
                  <c:v>0</c:v>
                </c:pt>
                <c:pt idx="3848">
                  <c:v>0</c:v>
                </c:pt>
                <c:pt idx="3849">
                  <c:v>0</c:v>
                </c:pt>
                <c:pt idx="3850">
                  <c:v>0</c:v>
                </c:pt>
                <c:pt idx="3851">
                  <c:v>0</c:v>
                </c:pt>
                <c:pt idx="3852">
                  <c:v>0</c:v>
                </c:pt>
                <c:pt idx="3853">
                  <c:v>0</c:v>
                </c:pt>
                <c:pt idx="3854">
                  <c:v>0</c:v>
                </c:pt>
                <c:pt idx="3855">
                  <c:v>0</c:v>
                </c:pt>
                <c:pt idx="3856">
                  <c:v>0</c:v>
                </c:pt>
                <c:pt idx="3857">
                  <c:v>0</c:v>
                </c:pt>
                <c:pt idx="3858">
                  <c:v>0</c:v>
                </c:pt>
                <c:pt idx="3859">
                  <c:v>0</c:v>
                </c:pt>
                <c:pt idx="3860">
                  <c:v>0</c:v>
                </c:pt>
                <c:pt idx="3861">
                  <c:v>0</c:v>
                </c:pt>
                <c:pt idx="3862">
                  <c:v>0</c:v>
                </c:pt>
                <c:pt idx="3863">
                  <c:v>0</c:v>
                </c:pt>
                <c:pt idx="3864">
                  <c:v>0</c:v>
                </c:pt>
                <c:pt idx="3865">
                  <c:v>0</c:v>
                </c:pt>
                <c:pt idx="3866">
                  <c:v>0</c:v>
                </c:pt>
                <c:pt idx="3867">
                  <c:v>0</c:v>
                </c:pt>
                <c:pt idx="3868">
                  <c:v>0</c:v>
                </c:pt>
                <c:pt idx="3869">
                  <c:v>0</c:v>
                </c:pt>
                <c:pt idx="3870">
                  <c:v>0</c:v>
                </c:pt>
                <c:pt idx="3871">
                  <c:v>0</c:v>
                </c:pt>
                <c:pt idx="3872">
                  <c:v>0</c:v>
                </c:pt>
                <c:pt idx="3873">
                  <c:v>0</c:v>
                </c:pt>
                <c:pt idx="3874">
                  <c:v>0</c:v>
                </c:pt>
                <c:pt idx="3875">
                  <c:v>0</c:v>
                </c:pt>
                <c:pt idx="3876">
                  <c:v>0</c:v>
                </c:pt>
                <c:pt idx="3877">
                  <c:v>0</c:v>
                </c:pt>
                <c:pt idx="3878">
                  <c:v>0</c:v>
                </c:pt>
                <c:pt idx="3879">
                  <c:v>0</c:v>
                </c:pt>
                <c:pt idx="3880">
                  <c:v>0</c:v>
                </c:pt>
                <c:pt idx="3881">
                  <c:v>0</c:v>
                </c:pt>
                <c:pt idx="3882">
                  <c:v>0</c:v>
                </c:pt>
                <c:pt idx="3883">
                  <c:v>0</c:v>
                </c:pt>
                <c:pt idx="3884">
                  <c:v>0</c:v>
                </c:pt>
                <c:pt idx="3885">
                  <c:v>0</c:v>
                </c:pt>
                <c:pt idx="3886">
                  <c:v>0</c:v>
                </c:pt>
                <c:pt idx="3887">
                  <c:v>0</c:v>
                </c:pt>
                <c:pt idx="3888">
                  <c:v>0</c:v>
                </c:pt>
                <c:pt idx="3889">
                  <c:v>0</c:v>
                </c:pt>
                <c:pt idx="3890">
                  <c:v>0</c:v>
                </c:pt>
                <c:pt idx="3891">
                  <c:v>0</c:v>
                </c:pt>
                <c:pt idx="3892">
                  <c:v>0</c:v>
                </c:pt>
                <c:pt idx="3893">
                  <c:v>0</c:v>
                </c:pt>
                <c:pt idx="3894">
                  <c:v>0</c:v>
                </c:pt>
                <c:pt idx="3895">
                  <c:v>0</c:v>
                </c:pt>
                <c:pt idx="3896">
                  <c:v>0</c:v>
                </c:pt>
                <c:pt idx="3897">
                  <c:v>0</c:v>
                </c:pt>
                <c:pt idx="3898">
                  <c:v>0</c:v>
                </c:pt>
                <c:pt idx="3899">
                  <c:v>0</c:v>
                </c:pt>
                <c:pt idx="3900">
                  <c:v>0</c:v>
                </c:pt>
                <c:pt idx="3901">
                  <c:v>0</c:v>
                </c:pt>
                <c:pt idx="3902">
                  <c:v>0</c:v>
                </c:pt>
                <c:pt idx="3903">
                  <c:v>0</c:v>
                </c:pt>
                <c:pt idx="3904">
                  <c:v>0</c:v>
                </c:pt>
                <c:pt idx="3905">
                  <c:v>0</c:v>
                </c:pt>
                <c:pt idx="3906">
                  <c:v>0</c:v>
                </c:pt>
                <c:pt idx="3907">
                  <c:v>0</c:v>
                </c:pt>
                <c:pt idx="3908">
                  <c:v>0</c:v>
                </c:pt>
                <c:pt idx="3909">
                  <c:v>0</c:v>
                </c:pt>
                <c:pt idx="3910">
                  <c:v>0</c:v>
                </c:pt>
                <c:pt idx="3911">
                  <c:v>0</c:v>
                </c:pt>
                <c:pt idx="3912">
                  <c:v>0</c:v>
                </c:pt>
                <c:pt idx="3913">
                  <c:v>0</c:v>
                </c:pt>
                <c:pt idx="3914">
                  <c:v>0</c:v>
                </c:pt>
                <c:pt idx="3915">
                  <c:v>0</c:v>
                </c:pt>
                <c:pt idx="3916">
                  <c:v>0</c:v>
                </c:pt>
                <c:pt idx="3917">
                  <c:v>0</c:v>
                </c:pt>
                <c:pt idx="3918">
                  <c:v>0</c:v>
                </c:pt>
                <c:pt idx="3919">
                  <c:v>0</c:v>
                </c:pt>
                <c:pt idx="3920">
                  <c:v>0</c:v>
                </c:pt>
                <c:pt idx="3921">
                  <c:v>0</c:v>
                </c:pt>
                <c:pt idx="3922">
                  <c:v>0</c:v>
                </c:pt>
                <c:pt idx="3923">
                  <c:v>0</c:v>
                </c:pt>
                <c:pt idx="3924">
                  <c:v>0</c:v>
                </c:pt>
                <c:pt idx="3925">
                  <c:v>0</c:v>
                </c:pt>
                <c:pt idx="3926">
                  <c:v>0</c:v>
                </c:pt>
                <c:pt idx="3927">
                  <c:v>0</c:v>
                </c:pt>
                <c:pt idx="3928">
                  <c:v>0</c:v>
                </c:pt>
                <c:pt idx="3929">
                  <c:v>0</c:v>
                </c:pt>
                <c:pt idx="3930">
                  <c:v>0</c:v>
                </c:pt>
                <c:pt idx="3931">
                  <c:v>0</c:v>
                </c:pt>
                <c:pt idx="3932">
                  <c:v>0</c:v>
                </c:pt>
                <c:pt idx="3933">
                  <c:v>0</c:v>
                </c:pt>
                <c:pt idx="3934">
                  <c:v>0</c:v>
                </c:pt>
                <c:pt idx="3935">
                  <c:v>0</c:v>
                </c:pt>
                <c:pt idx="3936">
                  <c:v>0</c:v>
                </c:pt>
                <c:pt idx="3937">
                  <c:v>0</c:v>
                </c:pt>
                <c:pt idx="3938">
                  <c:v>0</c:v>
                </c:pt>
                <c:pt idx="3939">
                  <c:v>0</c:v>
                </c:pt>
                <c:pt idx="3940">
                  <c:v>0</c:v>
                </c:pt>
                <c:pt idx="3941">
                  <c:v>0</c:v>
                </c:pt>
                <c:pt idx="3942">
                  <c:v>0</c:v>
                </c:pt>
                <c:pt idx="3943">
                  <c:v>0</c:v>
                </c:pt>
                <c:pt idx="3944">
                  <c:v>0</c:v>
                </c:pt>
                <c:pt idx="3945">
                  <c:v>0</c:v>
                </c:pt>
                <c:pt idx="3946">
                  <c:v>0</c:v>
                </c:pt>
                <c:pt idx="3947">
                  <c:v>0</c:v>
                </c:pt>
                <c:pt idx="3948">
                  <c:v>0</c:v>
                </c:pt>
                <c:pt idx="3949">
                  <c:v>0</c:v>
                </c:pt>
                <c:pt idx="3950">
                  <c:v>0</c:v>
                </c:pt>
                <c:pt idx="3951">
                  <c:v>0</c:v>
                </c:pt>
                <c:pt idx="3952">
                  <c:v>0</c:v>
                </c:pt>
                <c:pt idx="3953">
                  <c:v>0</c:v>
                </c:pt>
                <c:pt idx="3954">
                  <c:v>0</c:v>
                </c:pt>
                <c:pt idx="3955">
                  <c:v>0</c:v>
                </c:pt>
                <c:pt idx="3956">
                  <c:v>0</c:v>
                </c:pt>
                <c:pt idx="3957">
                  <c:v>0</c:v>
                </c:pt>
                <c:pt idx="3958">
                  <c:v>0</c:v>
                </c:pt>
                <c:pt idx="3959">
                  <c:v>0</c:v>
                </c:pt>
                <c:pt idx="3960">
                  <c:v>0</c:v>
                </c:pt>
                <c:pt idx="3961">
                  <c:v>0</c:v>
                </c:pt>
                <c:pt idx="3962">
                  <c:v>0</c:v>
                </c:pt>
                <c:pt idx="3963">
                  <c:v>0</c:v>
                </c:pt>
                <c:pt idx="3964">
                  <c:v>0</c:v>
                </c:pt>
                <c:pt idx="3965">
                  <c:v>0</c:v>
                </c:pt>
                <c:pt idx="3966">
                  <c:v>0</c:v>
                </c:pt>
                <c:pt idx="3967">
                  <c:v>0</c:v>
                </c:pt>
                <c:pt idx="3968">
                  <c:v>0</c:v>
                </c:pt>
                <c:pt idx="3969">
                  <c:v>0</c:v>
                </c:pt>
                <c:pt idx="3970">
                  <c:v>0</c:v>
                </c:pt>
                <c:pt idx="3971">
                  <c:v>0</c:v>
                </c:pt>
                <c:pt idx="3972">
                  <c:v>0</c:v>
                </c:pt>
                <c:pt idx="3973">
                  <c:v>0</c:v>
                </c:pt>
                <c:pt idx="3974">
                  <c:v>0</c:v>
                </c:pt>
                <c:pt idx="3975">
                  <c:v>0</c:v>
                </c:pt>
                <c:pt idx="3976">
                  <c:v>0</c:v>
                </c:pt>
                <c:pt idx="3977">
                  <c:v>0</c:v>
                </c:pt>
                <c:pt idx="3978">
                  <c:v>0</c:v>
                </c:pt>
                <c:pt idx="3979">
                  <c:v>0</c:v>
                </c:pt>
                <c:pt idx="3980">
                  <c:v>0</c:v>
                </c:pt>
                <c:pt idx="3981">
                  <c:v>0</c:v>
                </c:pt>
                <c:pt idx="3982">
                  <c:v>0</c:v>
                </c:pt>
                <c:pt idx="3983">
                  <c:v>0</c:v>
                </c:pt>
                <c:pt idx="3984">
                  <c:v>0</c:v>
                </c:pt>
                <c:pt idx="3985">
                  <c:v>0</c:v>
                </c:pt>
                <c:pt idx="3986">
                  <c:v>0</c:v>
                </c:pt>
                <c:pt idx="3987">
                  <c:v>0</c:v>
                </c:pt>
                <c:pt idx="3988">
                  <c:v>0</c:v>
                </c:pt>
                <c:pt idx="3989">
                  <c:v>0</c:v>
                </c:pt>
                <c:pt idx="3990">
                  <c:v>0</c:v>
                </c:pt>
                <c:pt idx="3991">
                  <c:v>0</c:v>
                </c:pt>
                <c:pt idx="3992">
                  <c:v>0</c:v>
                </c:pt>
                <c:pt idx="3993">
                  <c:v>0</c:v>
                </c:pt>
                <c:pt idx="3994">
                  <c:v>0</c:v>
                </c:pt>
                <c:pt idx="3995">
                  <c:v>0</c:v>
                </c:pt>
                <c:pt idx="3996">
                  <c:v>0</c:v>
                </c:pt>
                <c:pt idx="3997">
                  <c:v>0</c:v>
                </c:pt>
                <c:pt idx="3998">
                  <c:v>0</c:v>
                </c:pt>
                <c:pt idx="3999">
                  <c:v>0</c:v>
                </c:pt>
                <c:pt idx="4000">
                  <c:v>0</c:v>
                </c:pt>
                <c:pt idx="4001">
                  <c:v>0</c:v>
                </c:pt>
                <c:pt idx="4002">
                  <c:v>0</c:v>
                </c:pt>
                <c:pt idx="4003">
                  <c:v>0</c:v>
                </c:pt>
                <c:pt idx="4004">
                  <c:v>0</c:v>
                </c:pt>
                <c:pt idx="4005">
                  <c:v>0</c:v>
                </c:pt>
                <c:pt idx="4006">
                  <c:v>0</c:v>
                </c:pt>
                <c:pt idx="4007">
                  <c:v>0</c:v>
                </c:pt>
                <c:pt idx="4008">
                  <c:v>0</c:v>
                </c:pt>
                <c:pt idx="4009">
                  <c:v>0</c:v>
                </c:pt>
                <c:pt idx="4010">
                  <c:v>0</c:v>
                </c:pt>
                <c:pt idx="4011">
                  <c:v>0</c:v>
                </c:pt>
                <c:pt idx="4012">
                  <c:v>0</c:v>
                </c:pt>
                <c:pt idx="4013">
                  <c:v>0</c:v>
                </c:pt>
                <c:pt idx="4014">
                  <c:v>0</c:v>
                </c:pt>
                <c:pt idx="4015">
                  <c:v>0</c:v>
                </c:pt>
                <c:pt idx="4016">
                  <c:v>0</c:v>
                </c:pt>
                <c:pt idx="4017">
                  <c:v>0</c:v>
                </c:pt>
                <c:pt idx="4018">
                  <c:v>0</c:v>
                </c:pt>
                <c:pt idx="4019">
                  <c:v>0</c:v>
                </c:pt>
                <c:pt idx="4020">
                  <c:v>0</c:v>
                </c:pt>
                <c:pt idx="4021">
                  <c:v>0</c:v>
                </c:pt>
                <c:pt idx="4022">
                  <c:v>0</c:v>
                </c:pt>
                <c:pt idx="4023">
                  <c:v>0</c:v>
                </c:pt>
                <c:pt idx="4024">
                  <c:v>0</c:v>
                </c:pt>
                <c:pt idx="4025">
                  <c:v>0</c:v>
                </c:pt>
                <c:pt idx="4026">
                  <c:v>0</c:v>
                </c:pt>
                <c:pt idx="4027">
                  <c:v>0</c:v>
                </c:pt>
                <c:pt idx="4028">
                  <c:v>0</c:v>
                </c:pt>
                <c:pt idx="4029">
                  <c:v>0</c:v>
                </c:pt>
                <c:pt idx="4030">
                  <c:v>0</c:v>
                </c:pt>
                <c:pt idx="4031">
                  <c:v>0</c:v>
                </c:pt>
                <c:pt idx="4032">
                  <c:v>0</c:v>
                </c:pt>
                <c:pt idx="4033">
                  <c:v>0</c:v>
                </c:pt>
                <c:pt idx="4034">
                  <c:v>0</c:v>
                </c:pt>
                <c:pt idx="4035">
                  <c:v>0</c:v>
                </c:pt>
                <c:pt idx="4036">
                  <c:v>0</c:v>
                </c:pt>
                <c:pt idx="4037">
                  <c:v>0</c:v>
                </c:pt>
                <c:pt idx="4038">
                  <c:v>0</c:v>
                </c:pt>
                <c:pt idx="4039">
                  <c:v>0</c:v>
                </c:pt>
                <c:pt idx="4040">
                  <c:v>0</c:v>
                </c:pt>
                <c:pt idx="4041">
                  <c:v>0</c:v>
                </c:pt>
                <c:pt idx="4042">
                  <c:v>0</c:v>
                </c:pt>
                <c:pt idx="4043">
                  <c:v>0</c:v>
                </c:pt>
                <c:pt idx="4044">
                  <c:v>0</c:v>
                </c:pt>
                <c:pt idx="4045">
                  <c:v>0</c:v>
                </c:pt>
                <c:pt idx="4046">
                  <c:v>0</c:v>
                </c:pt>
                <c:pt idx="4047">
                  <c:v>0</c:v>
                </c:pt>
                <c:pt idx="4048">
                  <c:v>0</c:v>
                </c:pt>
                <c:pt idx="4049">
                  <c:v>0</c:v>
                </c:pt>
                <c:pt idx="4050">
                  <c:v>0</c:v>
                </c:pt>
                <c:pt idx="4051">
                  <c:v>0</c:v>
                </c:pt>
                <c:pt idx="4052">
                  <c:v>0</c:v>
                </c:pt>
                <c:pt idx="4053">
                  <c:v>0</c:v>
                </c:pt>
                <c:pt idx="4054">
                  <c:v>0</c:v>
                </c:pt>
                <c:pt idx="4055">
                  <c:v>0</c:v>
                </c:pt>
                <c:pt idx="4056">
                  <c:v>0</c:v>
                </c:pt>
                <c:pt idx="4057">
                  <c:v>0</c:v>
                </c:pt>
                <c:pt idx="4058">
                  <c:v>0</c:v>
                </c:pt>
                <c:pt idx="4059">
                  <c:v>0</c:v>
                </c:pt>
                <c:pt idx="4060">
                  <c:v>0</c:v>
                </c:pt>
                <c:pt idx="4061">
                  <c:v>0</c:v>
                </c:pt>
                <c:pt idx="4062">
                  <c:v>0</c:v>
                </c:pt>
                <c:pt idx="4063">
                  <c:v>0</c:v>
                </c:pt>
                <c:pt idx="4064">
                  <c:v>0</c:v>
                </c:pt>
                <c:pt idx="4065">
                  <c:v>0</c:v>
                </c:pt>
                <c:pt idx="4066">
                  <c:v>0</c:v>
                </c:pt>
                <c:pt idx="4067">
                  <c:v>0</c:v>
                </c:pt>
                <c:pt idx="4068">
                  <c:v>0</c:v>
                </c:pt>
                <c:pt idx="4069">
                  <c:v>0</c:v>
                </c:pt>
                <c:pt idx="4070">
                  <c:v>0</c:v>
                </c:pt>
                <c:pt idx="4071">
                  <c:v>0</c:v>
                </c:pt>
                <c:pt idx="4072">
                  <c:v>0</c:v>
                </c:pt>
                <c:pt idx="4073">
                  <c:v>0</c:v>
                </c:pt>
                <c:pt idx="4074">
                  <c:v>0</c:v>
                </c:pt>
                <c:pt idx="4075">
                  <c:v>0</c:v>
                </c:pt>
                <c:pt idx="4076">
                  <c:v>0</c:v>
                </c:pt>
                <c:pt idx="4077">
                  <c:v>0</c:v>
                </c:pt>
                <c:pt idx="4078">
                  <c:v>0</c:v>
                </c:pt>
                <c:pt idx="4079">
                  <c:v>0</c:v>
                </c:pt>
                <c:pt idx="4080">
                  <c:v>0</c:v>
                </c:pt>
                <c:pt idx="4081">
                  <c:v>0</c:v>
                </c:pt>
                <c:pt idx="4082">
                  <c:v>0</c:v>
                </c:pt>
                <c:pt idx="4083">
                  <c:v>0</c:v>
                </c:pt>
                <c:pt idx="4084">
                  <c:v>0</c:v>
                </c:pt>
                <c:pt idx="4085">
                  <c:v>0</c:v>
                </c:pt>
                <c:pt idx="4086">
                  <c:v>0</c:v>
                </c:pt>
                <c:pt idx="4087">
                  <c:v>0</c:v>
                </c:pt>
                <c:pt idx="4088">
                  <c:v>0</c:v>
                </c:pt>
                <c:pt idx="4089">
                  <c:v>0</c:v>
                </c:pt>
                <c:pt idx="4090">
                  <c:v>0</c:v>
                </c:pt>
                <c:pt idx="4091">
                  <c:v>0</c:v>
                </c:pt>
                <c:pt idx="4092">
                  <c:v>0</c:v>
                </c:pt>
                <c:pt idx="4093">
                  <c:v>0</c:v>
                </c:pt>
                <c:pt idx="4094">
                  <c:v>0</c:v>
                </c:pt>
                <c:pt idx="4095">
                  <c:v>0</c:v>
                </c:pt>
                <c:pt idx="4096">
                  <c:v>0</c:v>
                </c:pt>
                <c:pt idx="4097">
                  <c:v>0</c:v>
                </c:pt>
                <c:pt idx="4098">
                  <c:v>0</c:v>
                </c:pt>
                <c:pt idx="4099">
                  <c:v>0</c:v>
                </c:pt>
                <c:pt idx="4100">
                  <c:v>0</c:v>
                </c:pt>
                <c:pt idx="4101">
                  <c:v>0</c:v>
                </c:pt>
                <c:pt idx="4102">
                  <c:v>0</c:v>
                </c:pt>
                <c:pt idx="4103">
                  <c:v>0</c:v>
                </c:pt>
                <c:pt idx="4104">
                  <c:v>0</c:v>
                </c:pt>
                <c:pt idx="4105">
                  <c:v>0</c:v>
                </c:pt>
                <c:pt idx="4106">
                  <c:v>0</c:v>
                </c:pt>
                <c:pt idx="4107">
                  <c:v>0</c:v>
                </c:pt>
                <c:pt idx="4108">
                  <c:v>0</c:v>
                </c:pt>
                <c:pt idx="4109">
                  <c:v>0</c:v>
                </c:pt>
                <c:pt idx="4110">
                  <c:v>0</c:v>
                </c:pt>
                <c:pt idx="4111">
                  <c:v>0</c:v>
                </c:pt>
                <c:pt idx="4112">
                  <c:v>0</c:v>
                </c:pt>
                <c:pt idx="4113">
                  <c:v>0</c:v>
                </c:pt>
                <c:pt idx="4114">
                  <c:v>0</c:v>
                </c:pt>
                <c:pt idx="4115">
                  <c:v>0</c:v>
                </c:pt>
                <c:pt idx="4116">
                  <c:v>0</c:v>
                </c:pt>
                <c:pt idx="4117">
                  <c:v>0</c:v>
                </c:pt>
                <c:pt idx="4118">
                  <c:v>0</c:v>
                </c:pt>
                <c:pt idx="4119">
                  <c:v>0</c:v>
                </c:pt>
                <c:pt idx="4120">
                  <c:v>0</c:v>
                </c:pt>
                <c:pt idx="4121">
                  <c:v>0</c:v>
                </c:pt>
                <c:pt idx="4122">
                  <c:v>0</c:v>
                </c:pt>
                <c:pt idx="4123">
                  <c:v>0</c:v>
                </c:pt>
                <c:pt idx="4124">
                  <c:v>0</c:v>
                </c:pt>
                <c:pt idx="4125">
                  <c:v>0</c:v>
                </c:pt>
                <c:pt idx="4126">
                  <c:v>0</c:v>
                </c:pt>
                <c:pt idx="4127">
                  <c:v>0</c:v>
                </c:pt>
                <c:pt idx="4128">
                  <c:v>0</c:v>
                </c:pt>
                <c:pt idx="4129">
                  <c:v>0</c:v>
                </c:pt>
                <c:pt idx="4130">
                  <c:v>0</c:v>
                </c:pt>
                <c:pt idx="4131">
                  <c:v>0</c:v>
                </c:pt>
                <c:pt idx="4132">
                  <c:v>0</c:v>
                </c:pt>
                <c:pt idx="4133">
                  <c:v>0</c:v>
                </c:pt>
                <c:pt idx="4134">
                  <c:v>0</c:v>
                </c:pt>
                <c:pt idx="4135">
                  <c:v>0</c:v>
                </c:pt>
                <c:pt idx="4136">
                  <c:v>0</c:v>
                </c:pt>
                <c:pt idx="4137">
                  <c:v>0</c:v>
                </c:pt>
                <c:pt idx="4138">
                  <c:v>0</c:v>
                </c:pt>
                <c:pt idx="4139">
                  <c:v>0</c:v>
                </c:pt>
                <c:pt idx="4140">
                  <c:v>0</c:v>
                </c:pt>
                <c:pt idx="4141">
                  <c:v>0</c:v>
                </c:pt>
                <c:pt idx="4142">
                  <c:v>0</c:v>
                </c:pt>
                <c:pt idx="4143">
                  <c:v>0</c:v>
                </c:pt>
                <c:pt idx="4144">
                  <c:v>0</c:v>
                </c:pt>
                <c:pt idx="4145">
                  <c:v>0</c:v>
                </c:pt>
                <c:pt idx="4146">
                  <c:v>0</c:v>
                </c:pt>
                <c:pt idx="4147">
                  <c:v>0</c:v>
                </c:pt>
                <c:pt idx="4148">
                  <c:v>0</c:v>
                </c:pt>
                <c:pt idx="4149">
                  <c:v>0</c:v>
                </c:pt>
                <c:pt idx="4150">
                  <c:v>0</c:v>
                </c:pt>
                <c:pt idx="4151">
                  <c:v>0</c:v>
                </c:pt>
                <c:pt idx="4152">
                  <c:v>0</c:v>
                </c:pt>
                <c:pt idx="4153">
                  <c:v>0</c:v>
                </c:pt>
                <c:pt idx="4154">
                  <c:v>0</c:v>
                </c:pt>
                <c:pt idx="4155">
                  <c:v>0</c:v>
                </c:pt>
                <c:pt idx="4156">
                  <c:v>0</c:v>
                </c:pt>
                <c:pt idx="4157">
                  <c:v>0</c:v>
                </c:pt>
                <c:pt idx="4158">
                  <c:v>0</c:v>
                </c:pt>
                <c:pt idx="4159">
                  <c:v>0</c:v>
                </c:pt>
                <c:pt idx="4160">
                  <c:v>0</c:v>
                </c:pt>
                <c:pt idx="4161">
                  <c:v>0</c:v>
                </c:pt>
                <c:pt idx="4162">
                  <c:v>0</c:v>
                </c:pt>
                <c:pt idx="4163">
                  <c:v>0</c:v>
                </c:pt>
                <c:pt idx="4164">
                  <c:v>0</c:v>
                </c:pt>
                <c:pt idx="4165">
                  <c:v>0</c:v>
                </c:pt>
                <c:pt idx="4166">
                  <c:v>0</c:v>
                </c:pt>
                <c:pt idx="4167">
                  <c:v>0</c:v>
                </c:pt>
                <c:pt idx="4168">
                  <c:v>0</c:v>
                </c:pt>
                <c:pt idx="4169">
                  <c:v>0</c:v>
                </c:pt>
                <c:pt idx="4170">
                  <c:v>0</c:v>
                </c:pt>
                <c:pt idx="4171">
                  <c:v>0</c:v>
                </c:pt>
                <c:pt idx="4172">
                  <c:v>0</c:v>
                </c:pt>
                <c:pt idx="4173">
                  <c:v>0</c:v>
                </c:pt>
                <c:pt idx="4174">
                  <c:v>0</c:v>
                </c:pt>
                <c:pt idx="4175">
                  <c:v>0</c:v>
                </c:pt>
                <c:pt idx="4176">
                  <c:v>0</c:v>
                </c:pt>
                <c:pt idx="4177">
                  <c:v>0</c:v>
                </c:pt>
                <c:pt idx="4178">
                  <c:v>0</c:v>
                </c:pt>
                <c:pt idx="4179">
                  <c:v>0</c:v>
                </c:pt>
                <c:pt idx="4180">
                  <c:v>0</c:v>
                </c:pt>
                <c:pt idx="4181">
                  <c:v>0</c:v>
                </c:pt>
                <c:pt idx="4182">
                  <c:v>0</c:v>
                </c:pt>
                <c:pt idx="4183">
                  <c:v>0</c:v>
                </c:pt>
                <c:pt idx="4184">
                  <c:v>0</c:v>
                </c:pt>
                <c:pt idx="4185">
                  <c:v>0</c:v>
                </c:pt>
                <c:pt idx="4186">
                  <c:v>0</c:v>
                </c:pt>
                <c:pt idx="4187">
                  <c:v>0</c:v>
                </c:pt>
                <c:pt idx="4188">
                  <c:v>0</c:v>
                </c:pt>
                <c:pt idx="4189">
                  <c:v>0</c:v>
                </c:pt>
                <c:pt idx="4190">
                  <c:v>0</c:v>
                </c:pt>
                <c:pt idx="4191">
                  <c:v>0</c:v>
                </c:pt>
                <c:pt idx="4192">
                  <c:v>0</c:v>
                </c:pt>
                <c:pt idx="4193">
                  <c:v>0</c:v>
                </c:pt>
                <c:pt idx="4194">
                  <c:v>0</c:v>
                </c:pt>
                <c:pt idx="4195">
                  <c:v>0</c:v>
                </c:pt>
                <c:pt idx="4196">
                  <c:v>0</c:v>
                </c:pt>
                <c:pt idx="4197">
                  <c:v>0</c:v>
                </c:pt>
                <c:pt idx="4198">
                  <c:v>0</c:v>
                </c:pt>
                <c:pt idx="4199">
                  <c:v>0</c:v>
                </c:pt>
                <c:pt idx="4200">
                  <c:v>0</c:v>
                </c:pt>
                <c:pt idx="4201">
                  <c:v>0</c:v>
                </c:pt>
                <c:pt idx="4202">
                  <c:v>0</c:v>
                </c:pt>
                <c:pt idx="4203">
                  <c:v>0</c:v>
                </c:pt>
                <c:pt idx="4204">
                  <c:v>0</c:v>
                </c:pt>
                <c:pt idx="4205">
                  <c:v>0</c:v>
                </c:pt>
                <c:pt idx="4206">
                  <c:v>0</c:v>
                </c:pt>
                <c:pt idx="4207">
                  <c:v>0</c:v>
                </c:pt>
                <c:pt idx="4208">
                  <c:v>0</c:v>
                </c:pt>
                <c:pt idx="4209">
                  <c:v>0</c:v>
                </c:pt>
                <c:pt idx="4210">
                  <c:v>0</c:v>
                </c:pt>
                <c:pt idx="4211">
                  <c:v>0</c:v>
                </c:pt>
                <c:pt idx="4212">
                  <c:v>0</c:v>
                </c:pt>
                <c:pt idx="4213">
                  <c:v>0</c:v>
                </c:pt>
                <c:pt idx="4214">
                  <c:v>0</c:v>
                </c:pt>
                <c:pt idx="4215">
                  <c:v>0</c:v>
                </c:pt>
                <c:pt idx="4216">
                  <c:v>0</c:v>
                </c:pt>
                <c:pt idx="4217">
                  <c:v>0</c:v>
                </c:pt>
                <c:pt idx="4218">
                  <c:v>0</c:v>
                </c:pt>
                <c:pt idx="4219">
                  <c:v>0</c:v>
                </c:pt>
                <c:pt idx="4220">
                  <c:v>0</c:v>
                </c:pt>
                <c:pt idx="4221">
                  <c:v>0</c:v>
                </c:pt>
                <c:pt idx="4222">
                  <c:v>0</c:v>
                </c:pt>
                <c:pt idx="4223">
                  <c:v>0</c:v>
                </c:pt>
                <c:pt idx="4224">
                  <c:v>0</c:v>
                </c:pt>
                <c:pt idx="4225">
                  <c:v>0</c:v>
                </c:pt>
                <c:pt idx="4226">
                  <c:v>0</c:v>
                </c:pt>
                <c:pt idx="4227">
                  <c:v>0</c:v>
                </c:pt>
                <c:pt idx="4228">
                  <c:v>0</c:v>
                </c:pt>
                <c:pt idx="4229">
                  <c:v>0</c:v>
                </c:pt>
                <c:pt idx="4230">
                  <c:v>0</c:v>
                </c:pt>
                <c:pt idx="4231">
                  <c:v>0</c:v>
                </c:pt>
                <c:pt idx="4232">
                  <c:v>0</c:v>
                </c:pt>
                <c:pt idx="4233">
                  <c:v>0</c:v>
                </c:pt>
                <c:pt idx="4234">
                  <c:v>0</c:v>
                </c:pt>
                <c:pt idx="4235">
                  <c:v>0</c:v>
                </c:pt>
                <c:pt idx="4236">
                  <c:v>0</c:v>
                </c:pt>
                <c:pt idx="4237">
                  <c:v>0</c:v>
                </c:pt>
                <c:pt idx="4238">
                  <c:v>0</c:v>
                </c:pt>
                <c:pt idx="4239">
                  <c:v>0</c:v>
                </c:pt>
                <c:pt idx="4240">
                  <c:v>0</c:v>
                </c:pt>
                <c:pt idx="4241">
                  <c:v>0</c:v>
                </c:pt>
                <c:pt idx="4242">
                  <c:v>0</c:v>
                </c:pt>
                <c:pt idx="4243">
                  <c:v>0</c:v>
                </c:pt>
                <c:pt idx="4244">
                  <c:v>0</c:v>
                </c:pt>
                <c:pt idx="4245">
                  <c:v>0</c:v>
                </c:pt>
                <c:pt idx="4246">
                  <c:v>0</c:v>
                </c:pt>
                <c:pt idx="4247">
                  <c:v>0</c:v>
                </c:pt>
                <c:pt idx="4248">
                  <c:v>0</c:v>
                </c:pt>
                <c:pt idx="4249">
                  <c:v>0</c:v>
                </c:pt>
                <c:pt idx="4250">
                  <c:v>0</c:v>
                </c:pt>
                <c:pt idx="4251">
                  <c:v>0</c:v>
                </c:pt>
                <c:pt idx="4252">
                  <c:v>0</c:v>
                </c:pt>
                <c:pt idx="4253">
                  <c:v>0</c:v>
                </c:pt>
                <c:pt idx="4254">
                  <c:v>0</c:v>
                </c:pt>
                <c:pt idx="4255">
                  <c:v>0</c:v>
                </c:pt>
                <c:pt idx="4256">
                  <c:v>0</c:v>
                </c:pt>
                <c:pt idx="4257">
                  <c:v>0</c:v>
                </c:pt>
                <c:pt idx="4258">
                  <c:v>0</c:v>
                </c:pt>
                <c:pt idx="4259">
                  <c:v>0</c:v>
                </c:pt>
                <c:pt idx="4260">
                  <c:v>0</c:v>
                </c:pt>
                <c:pt idx="4261">
                  <c:v>0</c:v>
                </c:pt>
                <c:pt idx="4262">
                  <c:v>0</c:v>
                </c:pt>
                <c:pt idx="4263">
                  <c:v>0</c:v>
                </c:pt>
                <c:pt idx="4264">
                  <c:v>0</c:v>
                </c:pt>
                <c:pt idx="4265">
                  <c:v>0</c:v>
                </c:pt>
                <c:pt idx="4266">
                  <c:v>0</c:v>
                </c:pt>
                <c:pt idx="4267">
                  <c:v>0</c:v>
                </c:pt>
                <c:pt idx="4268">
                  <c:v>0</c:v>
                </c:pt>
                <c:pt idx="4269">
                  <c:v>0</c:v>
                </c:pt>
                <c:pt idx="4270">
                  <c:v>0</c:v>
                </c:pt>
                <c:pt idx="4271">
                  <c:v>0</c:v>
                </c:pt>
                <c:pt idx="4272">
                  <c:v>0</c:v>
                </c:pt>
                <c:pt idx="4273">
                  <c:v>0</c:v>
                </c:pt>
                <c:pt idx="4274">
                  <c:v>0</c:v>
                </c:pt>
                <c:pt idx="4275">
                  <c:v>0</c:v>
                </c:pt>
                <c:pt idx="4276">
                  <c:v>0</c:v>
                </c:pt>
                <c:pt idx="4277">
                  <c:v>0</c:v>
                </c:pt>
                <c:pt idx="4278">
                  <c:v>0</c:v>
                </c:pt>
                <c:pt idx="4279">
                  <c:v>0</c:v>
                </c:pt>
                <c:pt idx="4280">
                  <c:v>0</c:v>
                </c:pt>
                <c:pt idx="4281">
                  <c:v>0</c:v>
                </c:pt>
                <c:pt idx="4282">
                  <c:v>0</c:v>
                </c:pt>
                <c:pt idx="4283">
                  <c:v>0</c:v>
                </c:pt>
                <c:pt idx="4284">
                  <c:v>0</c:v>
                </c:pt>
                <c:pt idx="4285">
                  <c:v>0</c:v>
                </c:pt>
                <c:pt idx="4286">
                  <c:v>0</c:v>
                </c:pt>
                <c:pt idx="4287">
                  <c:v>0</c:v>
                </c:pt>
                <c:pt idx="4288">
                  <c:v>0</c:v>
                </c:pt>
                <c:pt idx="4289">
                  <c:v>0</c:v>
                </c:pt>
                <c:pt idx="4290">
                  <c:v>0</c:v>
                </c:pt>
                <c:pt idx="4291">
                  <c:v>0</c:v>
                </c:pt>
                <c:pt idx="4292">
                  <c:v>0</c:v>
                </c:pt>
                <c:pt idx="4293">
                  <c:v>0</c:v>
                </c:pt>
                <c:pt idx="4294">
                  <c:v>0</c:v>
                </c:pt>
                <c:pt idx="4295">
                  <c:v>0</c:v>
                </c:pt>
                <c:pt idx="4296">
                  <c:v>0</c:v>
                </c:pt>
                <c:pt idx="4297">
                  <c:v>0</c:v>
                </c:pt>
                <c:pt idx="4298">
                  <c:v>0</c:v>
                </c:pt>
                <c:pt idx="4299">
                  <c:v>0</c:v>
                </c:pt>
                <c:pt idx="4300">
                  <c:v>0</c:v>
                </c:pt>
                <c:pt idx="4301">
                  <c:v>0</c:v>
                </c:pt>
                <c:pt idx="4302">
                  <c:v>0</c:v>
                </c:pt>
                <c:pt idx="4303">
                  <c:v>0</c:v>
                </c:pt>
                <c:pt idx="4304">
                  <c:v>0</c:v>
                </c:pt>
                <c:pt idx="4305">
                  <c:v>0</c:v>
                </c:pt>
                <c:pt idx="4306">
                  <c:v>0</c:v>
                </c:pt>
                <c:pt idx="4307">
                  <c:v>0</c:v>
                </c:pt>
                <c:pt idx="4308">
                  <c:v>0</c:v>
                </c:pt>
                <c:pt idx="4309">
                  <c:v>0</c:v>
                </c:pt>
                <c:pt idx="4310">
                  <c:v>0</c:v>
                </c:pt>
                <c:pt idx="4311">
                  <c:v>0</c:v>
                </c:pt>
                <c:pt idx="4312">
                  <c:v>0</c:v>
                </c:pt>
                <c:pt idx="4313">
                  <c:v>0</c:v>
                </c:pt>
                <c:pt idx="4314">
                  <c:v>0</c:v>
                </c:pt>
                <c:pt idx="4315">
                  <c:v>0</c:v>
                </c:pt>
                <c:pt idx="4316">
                  <c:v>0</c:v>
                </c:pt>
                <c:pt idx="4317">
                  <c:v>0</c:v>
                </c:pt>
                <c:pt idx="4318">
                  <c:v>0</c:v>
                </c:pt>
                <c:pt idx="4319">
                  <c:v>0</c:v>
                </c:pt>
                <c:pt idx="4320">
                  <c:v>0</c:v>
                </c:pt>
                <c:pt idx="4321">
                  <c:v>0</c:v>
                </c:pt>
                <c:pt idx="4322">
                  <c:v>0</c:v>
                </c:pt>
                <c:pt idx="4323">
                  <c:v>0</c:v>
                </c:pt>
                <c:pt idx="4324">
                  <c:v>0</c:v>
                </c:pt>
                <c:pt idx="4325">
                  <c:v>0</c:v>
                </c:pt>
                <c:pt idx="4326">
                  <c:v>0</c:v>
                </c:pt>
                <c:pt idx="4327">
                  <c:v>0</c:v>
                </c:pt>
                <c:pt idx="4328">
                  <c:v>0</c:v>
                </c:pt>
                <c:pt idx="4329">
                  <c:v>0</c:v>
                </c:pt>
                <c:pt idx="4330">
                  <c:v>0</c:v>
                </c:pt>
                <c:pt idx="4331">
                  <c:v>0</c:v>
                </c:pt>
                <c:pt idx="4332">
                  <c:v>0</c:v>
                </c:pt>
                <c:pt idx="4333">
                  <c:v>0</c:v>
                </c:pt>
                <c:pt idx="4334">
                  <c:v>0</c:v>
                </c:pt>
                <c:pt idx="4335">
                  <c:v>0</c:v>
                </c:pt>
                <c:pt idx="4336">
                  <c:v>0</c:v>
                </c:pt>
                <c:pt idx="4337">
                  <c:v>0</c:v>
                </c:pt>
                <c:pt idx="4338">
                  <c:v>0</c:v>
                </c:pt>
                <c:pt idx="4339">
                  <c:v>0</c:v>
                </c:pt>
                <c:pt idx="4340">
                  <c:v>0</c:v>
                </c:pt>
                <c:pt idx="4341">
                  <c:v>0</c:v>
                </c:pt>
                <c:pt idx="4342">
                  <c:v>0</c:v>
                </c:pt>
                <c:pt idx="4343">
                  <c:v>0</c:v>
                </c:pt>
                <c:pt idx="4344">
                  <c:v>0</c:v>
                </c:pt>
                <c:pt idx="4345">
                  <c:v>0</c:v>
                </c:pt>
                <c:pt idx="4346">
                  <c:v>0</c:v>
                </c:pt>
                <c:pt idx="4347">
                  <c:v>0</c:v>
                </c:pt>
                <c:pt idx="4348">
                  <c:v>0</c:v>
                </c:pt>
                <c:pt idx="4349">
                  <c:v>0</c:v>
                </c:pt>
                <c:pt idx="4350">
                  <c:v>0</c:v>
                </c:pt>
                <c:pt idx="4351">
                  <c:v>0</c:v>
                </c:pt>
                <c:pt idx="4352">
                  <c:v>0</c:v>
                </c:pt>
                <c:pt idx="4353">
                  <c:v>0</c:v>
                </c:pt>
                <c:pt idx="4354">
                  <c:v>0</c:v>
                </c:pt>
                <c:pt idx="4355">
                  <c:v>0</c:v>
                </c:pt>
                <c:pt idx="4356">
                  <c:v>0</c:v>
                </c:pt>
                <c:pt idx="4357">
                  <c:v>0</c:v>
                </c:pt>
                <c:pt idx="4358">
                  <c:v>0</c:v>
                </c:pt>
                <c:pt idx="4359">
                  <c:v>0</c:v>
                </c:pt>
                <c:pt idx="4360">
                  <c:v>0</c:v>
                </c:pt>
                <c:pt idx="4361">
                  <c:v>0</c:v>
                </c:pt>
                <c:pt idx="4362">
                  <c:v>0</c:v>
                </c:pt>
                <c:pt idx="4363">
                  <c:v>0</c:v>
                </c:pt>
                <c:pt idx="4364">
                  <c:v>0</c:v>
                </c:pt>
                <c:pt idx="4365">
                  <c:v>0</c:v>
                </c:pt>
                <c:pt idx="4366">
                  <c:v>0</c:v>
                </c:pt>
                <c:pt idx="4367">
                  <c:v>0</c:v>
                </c:pt>
                <c:pt idx="4368">
                  <c:v>0</c:v>
                </c:pt>
                <c:pt idx="4369">
                  <c:v>0</c:v>
                </c:pt>
                <c:pt idx="4370">
                  <c:v>0</c:v>
                </c:pt>
                <c:pt idx="4371">
                  <c:v>0</c:v>
                </c:pt>
                <c:pt idx="4372">
                  <c:v>0</c:v>
                </c:pt>
                <c:pt idx="4373">
                  <c:v>0</c:v>
                </c:pt>
                <c:pt idx="4374">
                  <c:v>0</c:v>
                </c:pt>
                <c:pt idx="4375">
                  <c:v>0</c:v>
                </c:pt>
                <c:pt idx="4376">
                  <c:v>0</c:v>
                </c:pt>
                <c:pt idx="4377">
                  <c:v>0</c:v>
                </c:pt>
                <c:pt idx="4378">
                  <c:v>0</c:v>
                </c:pt>
                <c:pt idx="4379">
                  <c:v>0</c:v>
                </c:pt>
                <c:pt idx="4380">
                  <c:v>0</c:v>
                </c:pt>
                <c:pt idx="4381">
                  <c:v>0</c:v>
                </c:pt>
                <c:pt idx="4382">
                  <c:v>0</c:v>
                </c:pt>
                <c:pt idx="4383">
                  <c:v>0</c:v>
                </c:pt>
                <c:pt idx="4384">
                  <c:v>0</c:v>
                </c:pt>
                <c:pt idx="4385">
                  <c:v>0</c:v>
                </c:pt>
                <c:pt idx="4386">
                  <c:v>0</c:v>
                </c:pt>
                <c:pt idx="4387">
                  <c:v>0</c:v>
                </c:pt>
                <c:pt idx="4388">
                  <c:v>0</c:v>
                </c:pt>
                <c:pt idx="4389">
                  <c:v>0</c:v>
                </c:pt>
                <c:pt idx="4390">
                  <c:v>0</c:v>
                </c:pt>
                <c:pt idx="4391">
                  <c:v>0</c:v>
                </c:pt>
                <c:pt idx="4392">
                  <c:v>0</c:v>
                </c:pt>
                <c:pt idx="4393">
                  <c:v>0</c:v>
                </c:pt>
                <c:pt idx="4394">
                  <c:v>0</c:v>
                </c:pt>
                <c:pt idx="4395">
                  <c:v>0</c:v>
                </c:pt>
                <c:pt idx="4396">
                  <c:v>0</c:v>
                </c:pt>
                <c:pt idx="4397">
                  <c:v>0</c:v>
                </c:pt>
                <c:pt idx="4398">
                  <c:v>0</c:v>
                </c:pt>
                <c:pt idx="4399">
                  <c:v>0</c:v>
                </c:pt>
                <c:pt idx="4400">
                  <c:v>0</c:v>
                </c:pt>
                <c:pt idx="4401">
                  <c:v>0</c:v>
                </c:pt>
                <c:pt idx="4402">
                  <c:v>0</c:v>
                </c:pt>
                <c:pt idx="4403">
                  <c:v>0</c:v>
                </c:pt>
                <c:pt idx="4404">
                  <c:v>0</c:v>
                </c:pt>
                <c:pt idx="4405">
                  <c:v>0</c:v>
                </c:pt>
                <c:pt idx="4406">
                  <c:v>0</c:v>
                </c:pt>
                <c:pt idx="4407">
                  <c:v>0</c:v>
                </c:pt>
                <c:pt idx="4408">
                  <c:v>0</c:v>
                </c:pt>
                <c:pt idx="4409">
                  <c:v>0</c:v>
                </c:pt>
                <c:pt idx="4410">
                  <c:v>0</c:v>
                </c:pt>
                <c:pt idx="4411">
                  <c:v>0</c:v>
                </c:pt>
                <c:pt idx="4412">
                  <c:v>0</c:v>
                </c:pt>
                <c:pt idx="4413">
                  <c:v>0</c:v>
                </c:pt>
                <c:pt idx="4414">
                  <c:v>0</c:v>
                </c:pt>
                <c:pt idx="4415">
                  <c:v>0</c:v>
                </c:pt>
                <c:pt idx="4416">
                  <c:v>0</c:v>
                </c:pt>
                <c:pt idx="4417">
                  <c:v>0</c:v>
                </c:pt>
                <c:pt idx="4418">
                  <c:v>0</c:v>
                </c:pt>
                <c:pt idx="4419">
                  <c:v>0</c:v>
                </c:pt>
                <c:pt idx="4420">
                  <c:v>0</c:v>
                </c:pt>
                <c:pt idx="4421">
                  <c:v>0</c:v>
                </c:pt>
                <c:pt idx="4422">
                  <c:v>0</c:v>
                </c:pt>
                <c:pt idx="4423">
                  <c:v>0</c:v>
                </c:pt>
                <c:pt idx="4424">
                  <c:v>0</c:v>
                </c:pt>
                <c:pt idx="4425">
                  <c:v>0</c:v>
                </c:pt>
                <c:pt idx="4426">
                  <c:v>0</c:v>
                </c:pt>
                <c:pt idx="4427">
                  <c:v>0</c:v>
                </c:pt>
                <c:pt idx="4428">
                  <c:v>0</c:v>
                </c:pt>
                <c:pt idx="4429">
                  <c:v>0</c:v>
                </c:pt>
                <c:pt idx="4430">
                  <c:v>0</c:v>
                </c:pt>
                <c:pt idx="4431">
                  <c:v>0</c:v>
                </c:pt>
                <c:pt idx="4432">
                  <c:v>0</c:v>
                </c:pt>
                <c:pt idx="4433">
                  <c:v>0</c:v>
                </c:pt>
                <c:pt idx="4434">
                  <c:v>0</c:v>
                </c:pt>
                <c:pt idx="4435">
                  <c:v>0</c:v>
                </c:pt>
                <c:pt idx="4436">
                  <c:v>0</c:v>
                </c:pt>
                <c:pt idx="4437">
                  <c:v>0</c:v>
                </c:pt>
                <c:pt idx="4438">
                  <c:v>0</c:v>
                </c:pt>
                <c:pt idx="4439">
                  <c:v>0</c:v>
                </c:pt>
                <c:pt idx="4440">
                  <c:v>0</c:v>
                </c:pt>
                <c:pt idx="4441">
                  <c:v>0</c:v>
                </c:pt>
                <c:pt idx="4442">
                  <c:v>0</c:v>
                </c:pt>
                <c:pt idx="4443">
                  <c:v>0</c:v>
                </c:pt>
                <c:pt idx="4444">
                  <c:v>0</c:v>
                </c:pt>
                <c:pt idx="4445">
                  <c:v>0</c:v>
                </c:pt>
                <c:pt idx="4446">
                  <c:v>0</c:v>
                </c:pt>
                <c:pt idx="4447">
                  <c:v>0</c:v>
                </c:pt>
                <c:pt idx="4448">
                  <c:v>0</c:v>
                </c:pt>
                <c:pt idx="4449">
                  <c:v>0</c:v>
                </c:pt>
                <c:pt idx="4450">
                  <c:v>0</c:v>
                </c:pt>
                <c:pt idx="4451">
                  <c:v>0</c:v>
                </c:pt>
                <c:pt idx="4452">
                  <c:v>0</c:v>
                </c:pt>
                <c:pt idx="4453">
                  <c:v>0</c:v>
                </c:pt>
                <c:pt idx="4454">
                  <c:v>0</c:v>
                </c:pt>
                <c:pt idx="4455">
                  <c:v>0</c:v>
                </c:pt>
                <c:pt idx="4456">
                  <c:v>0</c:v>
                </c:pt>
                <c:pt idx="4457">
                  <c:v>0</c:v>
                </c:pt>
                <c:pt idx="4458">
                  <c:v>0</c:v>
                </c:pt>
                <c:pt idx="4459">
                  <c:v>0</c:v>
                </c:pt>
                <c:pt idx="4460">
                  <c:v>0</c:v>
                </c:pt>
                <c:pt idx="4461">
                  <c:v>0</c:v>
                </c:pt>
                <c:pt idx="4462">
                  <c:v>0</c:v>
                </c:pt>
                <c:pt idx="4463">
                  <c:v>0</c:v>
                </c:pt>
                <c:pt idx="4464">
                  <c:v>0</c:v>
                </c:pt>
                <c:pt idx="4465">
                  <c:v>0</c:v>
                </c:pt>
                <c:pt idx="4466">
                  <c:v>0</c:v>
                </c:pt>
                <c:pt idx="4467">
                  <c:v>0</c:v>
                </c:pt>
                <c:pt idx="4468">
                  <c:v>0</c:v>
                </c:pt>
                <c:pt idx="4469">
                  <c:v>0</c:v>
                </c:pt>
                <c:pt idx="4470">
                  <c:v>0</c:v>
                </c:pt>
                <c:pt idx="4471">
                  <c:v>0</c:v>
                </c:pt>
                <c:pt idx="4472">
                  <c:v>0</c:v>
                </c:pt>
                <c:pt idx="4473">
                  <c:v>0</c:v>
                </c:pt>
                <c:pt idx="4474">
                  <c:v>0</c:v>
                </c:pt>
                <c:pt idx="4475">
                  <c:v>0</c:v>
                </c:pt>
                <c:pt idx="4476">
                  <c:v>0</c:v>
                </c:pt>
                <c:pt idx="4477">
                  <c:v>0</c:v>
                </c:pt>
                <c:pt idx="4478">
                  <c:v>0</c:v>
                </c:pt>
                <c:pt idx="4479">
                  <c:v>0</c:v>
                </c:pt>
                <c:pt idx="4480">
                  <c:v>0</c:v>
                </c:pt>
                <c:pt idx="4481">
                  <c:v>0</c:v>
                </c:pt>
                <c:pt idx="4482">
                  <c:v>0</c:v>
                </c:pt>
                <c:pt idx="4483">
                  <c:v>0</c:v>
                </c:pt>
                <c:pt idx="4484">
                  <c:v>0</c:v>
                </c:pt>
                <c:pt idx="4485">
                  <c:v>0</c:v>
                </c:pt>
                <c:pt idx="4486">
                  <c:v>0</c:v>
                </c:pt>
                <c:pt idx="4487">
                  <c:v>0</c:v>
                </c:pt>
                <c:pt idx="4488">
                  <c:v>0</c:v>
                </c:pt>
                <c:pt idx="4489">
                  <c:v>0</c:v>
                </c:pt>
                <c:pt idx="4490">
                  <c:v>0</c:v>
                </c:pt>
                <c:pt idx="4491">
                  <c:v>0</c:v>
                </c:pt>
                <c:pt idx="4492">
                  <c:v>0</c:v>
                </c:pt>
                <c:pt idx="4493">
                  <c:v>0</c:v>
                </c:pt>
                <c:pt idx="4494">
                  <c:v>0</c:v>
                </c:pt>
                <c:pt idx="4495">
                  <c:v>0</c:v>
                </c:pt>
                <c:pt idx="4496">
                  <c:v>0</c:v>
                </c:pt>
                <c:pt idx="4497">
                  <c:v>0</c:v>
                </c:pt>
                <c:pt idx="4498">
                  <c:v>0</c:v>
                </c:pt>
                <c:pt idx="4499">
                  <c:v>0</c:v>
                </c:pt>
                <c:pt idx="4500">
                  <c:v>0</c:v>
                </c:pt>
                <c:pt idx="4501">
                  <c:v>0</c:v>
                </c:pt>
                <c:pt idx="4502">
                  <c:v>0</c:v>
                </c:pt>
                <c:pt idx="4503">
                  <c:v>0</c:v>
                </c:pt>
                <c:pt idx="4504">
                  <c:v>0</c:v>
                </c:pt>
                <c:pt idx="4505">
                  <c:v>0</c:v>
                </c:pt>
                <c:pt idx="4506">
                  <c:v>0</c:v>
                </c:pt>
                <c:pt idx="4507">
                  <c:v>0</c:v>
                </c:pt>
                <c:pt idx="4508">
                  <c:v>0</c:v>
                </c:pt>
                <c:pt idx="4509">
                  <c:v>0</c:v>
                </c:pt>
                <c:pt idx="4510">
                  <c:v>0</c:v>
                </c:pt>
                <c:pt idx="4511">
                  <c:v>0</c:v>
                </c:pt>
                <c:pt idx="4512">
                  <c:v>0</c:v>
                </c:pt>
                <c:pt idx="4513">
                  <c:v>0</c:v>
                </c:pt>
                <c:pt idx="4514">
                  <c:v>0</c:v>
                </c:pt>
                <c:pt idx="4515">
                  <c:v>0</c:v>
                </c:pt>
                <c:pt idx="4516">
                  <c:v>0</c:v>
                </c:pt>
                <c:pt idx="4517">
                  <c:v>0</c:v>
                </c:pt>
                <c:pt idx="4518">
                  <c:v>0</c:v>
                </c:pt>
                <c:pt idx="4519">
                  <c:v>0</c:v>
                </c:pt>
                <c:pt idx="4520">
                  <c:v>0</c:v>
                </c:pt>
                <c:pt idx="4521">
                  <c:v>0</c:v>
                </c:pt>
                <c:pt idx="4522">
                  <c:v>0</c:v>
                </c:pt>
                <c:pt idx="4523">
                  <c:v>0</c:v>
                </c:pt>
                <c:pt idx="4524">
                  <c:v>0</c:v>
                </c:pt>
                <c:pt idx="4525">
                  <c:v>0</c:v>
                </c:pt>
                <c:pt idx="4526">
                  <c:v>0</c:v>
                </c:pt>
                <c:pt idx="4527">
                  <c:v>0</c:v>
                </c:pt>
                <c:pt idx="4528">
                  <c:v>0</c:v>
                </c:pt>
                <c:pt idx="4529">
                  <c:v>0</c:v>
                </c:pt>
                <c:pt idx="4530">
                  <c:v>0</c:v>
                </c:pt>
                <c:pt idx="4531">
                  <c:v>0</c:v>
                </c:pt>
                <c:pt idx="4532">
                  <c:v>0</c:v>
                </c:pt>
                <c:pt idx="4533">
                  <c:v>0</c:v>
                </c:pt>
                <c:pt idx="4534">
                  <c:v>0</c:v>
                </c:pt>
                <c:pt idx="4535">
                  <c:v>0</c:v>
                </c:pt>
                <c:pt idx="4536">
                  <c:v>0</c:v>
                </c:pt>
                <c:pt idx="4537">
                  <c:v>0</c:v>
                </c:pt>
                <c:pt idx="4538">
                  <c:v>0</c:v>
                </c:pt>
                <c:pt idx="4539">
                  <c:v>0</c:v>
                </c:pt>
                <c:pt idx="4540">
                  <c:v>0</c:v>
                </c:pt>
                <c:pt idx="4541">
                  <c:v>0</c:v>
                </c:pt>
                <c:pt idx="4542">
                  <c:v>0</c:v>
                </c:pt>
                <c:pt idx="4543">
                  <c:v>0</c:v>
                </c:pt>
                <c:pt idx="4544">
                  <c:v>0</c:v>
                </c:pt>
                <c:pt idx="4545">
                  <c:v>0</c:v>
                </c:pt>
                <c:pt idx="4546">
                  <c:v>0</c:v>
                </c:pt>
                <c:pt idx="4547">
                  <c:v>0</c:v>
                </c:pt>
                <c:pt idx="4548">
                  <c:v>0</c:v>
                </c:pt>
                <c:pt idx="4549">
                  <c:v>0</c:v>
                </c:pt>
                <c:pt idx="4550">
                  <c:v>0</c:v>
                </c:pt>
                <c:pt idx="4551">
                  <c:v>0</c:v>
                </c:pt>
                <c:pt idx="4552">
                  <c:v>0</c:v>
                </c:pt>
                <c:pt idx="4553">
                  <c:v>0</c:v>
                </c:pt>
                <c:pt idx="4554">
                  <c:v>0</c:v>
                </c:pt>
                <c:pt idx="4555">
                  <c:v>0</c:v>
                </c:pt>
                <c:pt idx="4556">
                  <c:v>0</c:v>
                </c:pt>
                <c:pt idx="4557">
                  <c:v>0</c:v>
                </c:pt>
                <c:pt idx="4558">
                  <c:v>0</c:v>
                </c:pt>
                <c:pt idx="4559">
                  <c:v>0</c:v>
                </c:pt>
                <c:pt idx="4560">
                  <c:v>0</c:v>
                </c:pt>
                <c:pt idx="4561">
                  <c:v>0</c:v>
                </c:pt>
                <c:pt idx="4562">
                  <c:v>0</c:v>
                </c:pt>
                <c:pt idx="4563">
                  <c:v>0</c:v>
                </c:pt>
                <c:pt idx="4564">
                  <c:v>0</c:v>
                </c:pt>
                <c:pt idx="4565">
                  <c:v>0</c:v>
                </c:pt>
                <c:pt idx="4566">
                  <c:v>0</c:v>
                </c:pt>
                <c:pt idx="4567">
                  <c:v>0</c:v>
                </c:pt>
                <c:pt idx="4568">
                  <c:v>0</c:v>
                </c:pt>
                <c:pt idx="4569">
                  <c:v>0</c:v>
                </c:pt>
                <c:pt idx="4570">
                  <c:v>0</c:v>
                </c:pt>
                <c:pt idx="4571">
                  <c:v>0</c:v>
                </c:pt>
                <c:pt idx="4572">
                  <c:v>0</c:v>
                </c:pt>
                <c:pt idx="4573">
                  <c:v>0</c:v>
                </c:pt>
                <c:pt idx="4574">
                  <c:v>0</c:v>
                </c:pt>
                <c:pt idx="4575">
                  <c:v>0</c:v>
                </c:pt>
                <c:pt idx="4576">
                  <c:v>0</c:v>
                </c:pt>
                <c:pt idx="4577">
                  <c:v>0</c:v>
                </c:pt>
                <c:pt idx="4578">
                  <c:v>0</c:v>
                </c:pt>
                <c:pt idx="4579">
                  <c:v>0</c:v>
                </c:pt>
                <c:pt idx="4580">
                  <c:v>0</c:v>
                </c:pt>
                <c:pt idx="4581">
                  <c:v>0</c:v>
                </c:pt>
                <c:pt idx="4582">
                  <c:v>0</c:v>
                </c:pt>
                <c:pt idx="4583">
                  <c:v>0</c:v>
                </c:pt>
                <c:pt idx="4584">
                  <c:v>0</c:v>
                </c:pt>
                <c:pt idx="4585">
                  <c:v>0</c:v>
                </c:pt>
                <c:pt idx="4586">
                  <c:v>0</c:v>
                </c:pt>
                <c:pt idx="4587">
                  <c:v>0</c:v>
                </c:pt>
                <c:pt idx="4588">
                  <c:v>0</c:v>
                </c:pt>
                <c:pt idx="4589">
                  <c:v>0</c:v>
                </c:pt>
                <c:pt idx="4590">
                  <c:v>0</c:v>
                </c:pt>
                <c:pt idx="4591">
                  <c:v>0</c:v>
                </c:pt>
                <c:pt idx="4592">
                  <c:v>0</c:v>
                </c:pt>
                <c:pt idx="4593">
                  <c:v>0</c:v>
                </c:pt>
                <c:pt idx="4594">
                  <c:v>0</c:v>
                </c:pt>
                <c:pt idx="4595">
                  <c:v>0</c:v>
                </c:pt>
                <c:pt idx="4596">
                  <c:v>0</c:v>
                </c:pt>
                <c:pt idx="4597">
                  <c:v>0</c:v>
                </c:pt>
                <c:pt idx="4598">
                  <c:v>0</c:v>
                </c:pt>
                <c:pt idx="4599">
                  <c:v>0</c:v>
                </c:pt>
                <c:pt idx="4600">
                  <c:v>0</c:v>
                </c:pt>
                <c:pt idx="4601">
                  <c:v>0</c:v>
                </c:pt>
                <c:pt idx="4602">
                  <c:v>0</c:v>
                </c:pt>
                <c:pt idx="4603">
                  <c:v>0</c:v>
                </c:pt>
                <c:pt idx="4604">
                  <c:v>0</c:v>
                </c:pt>
                <c:pt idx="4605">
                  <c:v>0</c:v>
                </c:pt>
                <c:pt idx="4606">
                  <c:v>0</c:v>
                </c:pt>
                <c:pt idx="4607">
                  <c:v>0</c:v>
                </c:pt>
                <c:pt idx="4608">
                  <c:v>0</c:v>
                </c:pt>
                <c:pt idx="4609">
                  <c:v>0</c:v>
                </c:pt>
                <c:pt idx="4610">
                  <c:v>0</c:v>
                </c:pt>
                <c:pt idx="4611">
                  <c:v>0</c:v>
                </c:pt>
                <c:pt idx="4612">
                  <c:v>0</c:v>
                </c:pt>
                <c:pt idx="4613">
                  <c:v>0</c:v>
                </c:pt>
                <c:pt idx="4614">
                  <c:v>0</c:v>
                </c:pt>
                <c:pt idx="4615">
                  <c:v>0</c:v>
                </c:pt>
                <c:pt idx="4616">
                  <c:v>0</c:v>
                </c:pt>
                <c:pt idx="4617">
                  <c:v>0</c:v>
                </c:pt>
                <c:pt idx="4618">
                  <c:v>0</c:v>
                </c:pt>
                <c:pt idx="4619">
                  <c:v>0</c:v>
                </c:pt>
                <c:pt idx="4620">
                  <c:v>0</c:v>
                </c:pt>
                <c:pt idx="4621">
                  <c:v>0</c:v>
                </c:pt>
                <c:pt idx="4622">
                  <c:v>0</c:v>
                </c:pt>
                <c:pt idx="4623">
                  <c:v>0</c:v>
                </c:pt>
                <c:pt idx="4624">
                  <c:v>0</c:v>
                </c:pt>
                <c:pt idx="4625">
                  <c:v>0</c:v>
                </c:pt>
                <c:pt idx="4626">
                  <c:v>0</c:v>
                </c:pt>
                <c:pt idx="4627">
                  <c:v>0</c:v>
                </c:pt>
                <c:pt idx="4628">
                  <c:v>0</c:v>
                </c:pt>
                <c:pt idx="4629">
                  <c:v>0</c:v>
                </c:pt>
                <c:pt idx="4630">
                  <c:v>0</c:v>
                </c:pt>
                <c:pt idx="4631">
                  <c:v>0</c:v>
                </c:pt>
                <c:pt idx="4632">
                  <c:v>0</c:v>
                </c:pt>
                <c:pt idx="4633">
                  <c:v>0</c:v>
                </c:pt>
                <c:pt idx="4634">
                  <c:v>0</c:v>
                </c:pt>
                <c:pt idx="4635">
                  <c:v>0</c:v>
                </c:pt>
                <c:pt idx="4636">
                  <c:v>0</c:v>
                </c:pt>
                <c:pt idx="4637">
                  <c:v>0</c:v>
                </c:pt>
                <c:pt idx="4638">
                  <c:v>0</c:v>
                </c:pt>
                <c:pt idx="4639">
                  <c:v>0</c:v>
                </c:pt>
                <c:pt idx="4640">
                  <c:v>0</c:v>
                </c:pt>
                <c:pt idx="4641">
                  <c:v>0</c:v>
                </c:pt>
                <c:pt idx="4642">
                  <c:v>0</c:v>
                </c:pt>
                <c:pt idx="4643">
                  <c:v>0</c:v>
                </c:pt>
                <c:pt idx="4644">
                  <c:v>0</c:v>
                </c:pt>
                <c:pt idx="4645">
                  <c:v>0</c:v>
                </c:pt>
                <c:pt idx="4646">
                  <c:v>0</c:v>
                </c:pt>
                <c:pt idx="4647">
                  <c:v>0</c:v>
                </c:pt>
                <c:pt idx="4648">
                  <c:v>0</c:v>
                </c:pt>
                <c:pt idx="4649">
                  <c:v>0</c:v>
                </c:pt>
                <c:pt idx="4650">
                  <c:v>0</c:v>
                </c:pt>
                <c:pt idx="4651">
                  <c:v>0</c:v>
                </c:pt>
                <c:pt idx="4652">
                  <c:v>0</c:v>
                </c:pt>
                <c:pt idx="4653">
                  <c:v>0</c:v>
                </c:pt>
                <c:pt idx="4654">
                  <c:v>0</c:v>
                </c:pt>
                <c:pt idx="4655">
                  <c:v>0</c:v>
                </c:pt>
                <c:pt idx="4656">
                  <c:v>0</c:v>
                </c:pt>
                <c:pt idx="4657">
                  <c:v>0</c:v>
                </c:pt>
                <c:pt idx="4658">
                  <c:v>0</c:v>
                </c:pt>
                <c:pt idx="4659">
                  <c:v>0</c:v>
                </c:pt>
                <c:pt idx="4660">
                  <c:v>0</c:v>
                </c:pt>
                <c:pt idx="4661">
                  <c:v>0</c:v>
                </c:pt>
                <c:pt idx="4662">
                  <c:v>0</c:v>
                </c:pt>
                <c:pt idx="4663">
                  <c:v>0</c:v>
                </c:pt>
                <c:pt idx="4664">
                  <c:v>0</c:v>
                </c:pt>
                <c:pt idx="4665">
                  <c:v>0</c:v>
                </c:pt>
                <c:pt idx="4666">
                  <c:v>0</c:v>
                </c:pt>
                <c:pt idx="4667">
                  <c:v>0</c:v>
                </c:pt>
                <c:pt idx="4668">
                  <c:v>0</c:v>
                </c:pt>
                <c:pt idx="4669">
                  <c:v>0</c:v>
                </c:pt>
                <c:pt idx="4670">
                  <c:v>0</c:v>
                </c:pt>
                <c:pt idx="4671">
                  <c:v>0</c:v>
                </c:pt>
                <c:pt idx="4672">
                  <c:v>0</c:v>
                </c:pt>
                <c:pt idx="4673">
                  <c:v>0</c:v>
                </c:pt>
                <c:pt idx="4674">
                  <c:v>0</c:v>
                </c:pt>
                <c:pt idx="4675">
                  <c:v>0</c:v>
                </c:pt>
                <c:pt idx="4676">
                  <c:v>0</c:v>
                </c:pt>
                <c:pt idx="4677">
                  <c:v>0</c:v>
                </c:pt>
                <c:pt idx="4678">
                  <c:v>0</c:v>
                </c:pt>
                <c:pt idx="4679">
                  <c:v>0</c:v>
                </c:pt>
                <c:pt idx="4680">
                  <c:v>0</c:v>
                </c:pt>
                <c:pt idx="4681">
                  <c:v>0</c:v>
                </c:pt>
                <c:pt idx="4682">
                  <c:v>0</c:v>
                </c:pt>
                <c:pt idx="4683">
                  <c:v>0</c:v>
                </c:pt>
                <c:pt idx="4684">
                  <c:v>0</c:v>
                </c:pt>
                <c:pt idx="4685">
                  <c:v>0</c:v>
                </c:pt>
                <c:pt idx="4686">
                  <c:v>0</c:v>
                </c:pt>
                <c:pt idx="4687">
                  <c:v>0</c:v>
                </c:pt>
                <c:pt idx="4688">
                  <c:v>0</c:v>
                </c:pt>
                <c:pt idx="4689">
                  <c:v>0</c:v>
                </c:pt>
                <c:pt idx="4690">
                  <c:v>0</c:v>
                </c:pt>
                <c:pt idx="4691">
                  <c:v>0</c:v>
                </c:pt>
                <c:pt idx="4692">
                  <c:v>0</c:v>
                </c:pt>
                <c:pt idx="4693">
                  <c:v>0</c:v>
                </c:pt>
                <c:pt idx="4694">
                  <c:v>0</c:v>
                </c:pt>
                <c:pt idx="4695">
                  <c:v>0</c:v>
                </c:pt>
                <c:pt idx="4696">
                  <c:v>0</c:v>
                </c:pt>
                <c:pt idx="4697">
                  <c:v>0</c:v>
                </c:pt>
                <c:pt idx="4698">
                  <c:v>0</c:v>
                </c:pt>
                <c:pt idx="4699">
                  <c:v>0</c:v>
                </c:pt>
                <c:pt idx="4700">
                  <c:v>0</c:v>
                </c:pt>
                <c:pt idx="4701">
                  <c:v>0</c:v>
                </c:pt>
                <c:pt idx="4702">
                  <c:v>0</c:v>
                </c:pt>
                <c:pt idx="4703">
                  <c:v>0</c:v>
                </c:pt>
                <c:pt idx="4704">
                  <c:v>0</c:v>
                </c:pt>
                <c:pt idx="4705">
                  <c:v>0</c:v>
                </c:pt>
                <c:pt idx="4706">
                  <c:v>0</c:v>
                </c:pt>
                <c:pt idx="4707">
                  <c:v>0</c:v>
                </c:pt>
                <c:pt idx="4708">
                  <c:v>0</c:v>
                </c:pt>
                <c:pt idx="4709">
                  <c:v>0</c:v>
                </c:pt>
                <c:pt idx="4710">
                  <c:v>0</c:v>
                </c:pt>
                <c:pt idx="4711">
                  <c:v>0</c:v>
                </c:pt>
                <c:pt idx="4712">
                  <c:v>0</c:v>
                </c:pt>
                <c:pt idx="4713">
                  <c:v>0</c:v>
                </c:pt>
                <c:pt idx="4714">
                  <c:v>0</c:v>
                </c:pt>
                <c:pt idx="4715">
                  <c:v>0</c:v>
                </c:pt>
                <c:pt idx="4716">
                  <c:v>0</c:v>
                </c:pt>
                <c:pt idx="4717">
                  <c:v>0</c:v>
                </c:pt>
                <c:pt idx="4718">
                  <c:v>0</c:v>
                </c:pt>
                <c:pt idx="4719">
                  <c:v>0</c:v>
                </c:pt>
                <c:pt idx="4720">
                  <c:v>0</c:v>
                </c:pt>
                <c:pt idx="4721">
                  <c:v>0</c:v>
                </c:pt>
                <c:pt idx="4722">
                  <c:v>0</c:v>
                </c:pt>
                <c:pt idx="4723">
                  <c:v>0</c:v>
                </c:pt>
                <c:pt idx="4724">
                  <c:v>0</c:v>
                </c:pt>
                <c:pt idx="4725">
                  <c:v>0</c:v>
                </c:pt>
                <c:pt idx="4726">
                  <c:v>0</c:v>
                </c:pt>
                <c:pt idx="4727">
                  <c:v>0</c:v>
                </c:pt>
                <c:pt idx="4728">
                  <c:v>0</c:v>
                </c:pt>
                <c:pt idx="4729">
                  <c:v>0</c:v>
                </c:pt>
                <c:pt idx="4730">
                  <c:v>0</c:v>
                </c:pt>
                <c:pt idx="4731">
                  <c:v>0</c:v>
                </c:pt>
                <c:pt idx="4732">
                  <c:v>0</c:v>
                </c:pt>
                <c:pt idx="4733">
                  <c:v>0</c:v>
                </c:pt>
                <c:pt idx="4734">
                  <c:v>0</c:v>
                </c:pt>
                <c:pt idx="4735">
                  <c:v>0</c:v>
                </c:pt>
                <c:pt idx="4736">
                  <c:v>0</c:v>
                </c:pt>
                <c:pt idx="4737">
                  <c:v>0</c:v>
                </c:pt>
                <c:pt idx="4738">
                  <c:v>0</c:v>
                </c:pt>
                <c:pt idx="4739">
                  <c:v>0</c:v>
                </c:pt>
                <c:pt idx="4740">
                  <c:v>0</c:v>
                </c:pt>
                <c:pt idx="4741">
                  <c:v>0</c:v>
                </c:pt>
                <c:pt idx="4742">
                  <c:v>0</c:v>
                </c:pt>
                <c:pt idx="4743">
                  <c:v>0</c:v>
                </c:pt>
                <c:pt idx="4744">
                  <c:v>0</c:v>
                </c:pt>
                <c:pt idx="4745">
                  <c:v>0</c:v>
                </c:pt>
                <c:pt idx="4746">
                  <c:v>0</c:v>
                </c:pt>
                <c:pt idx="4747">
                  <c:v>0</c:v>
                </c:pt>
                <c:pt idx="4748">
                  <c:v>0</c:v>
                </c:pt>
                <c:pt idx="4749">
                  <c:v>0</c:v>
                </c:pt>
                <c:pt idx="4750">
                  <c:v>0</c:v>
                </c:pt>
                <c:pt idx="4751">
                  <c:v>0</c:v>
                </c:pt>
                <c:pt idx="4752">
                  <c:v>0</c:v>
                </c:pt>
                <c:pt idx="4753">
                  <c:v>0</c:v>
                </c:pt>
                <c:pt idx="4754">
                  <c:v>0</c:v>
                </c:pt>
                <c:pt idx="4755">
                  <c:v>0</c:v>
                </c:pt>
                <c:pt idx="4756">
                  <c:v>0</c:v>
                </c:pt>
                <c:pt idx="4757">
                  <c:v>0</c:v>
                </c:pt>
                <c:pt idx="4758">
                  <c:v>0</c:v>
                </c:pt>
                <c:pt idx="4759">
                  <c:v>0</c:v>
                </c:pt>
                <c:pt idx="4760">
                  <c:v>0</c:v>
                </c:pt>
                <c:pt idx="4761">
                  <c:v>0</c:v>
                </c:pt>
                <c:pt idx="4762">
                  <c:v>0</c:v>
                </c:pt>
                <c:pt idx="4763">
                  <c:v>0</c:v>
                </c:pt>
                <c:pt idx="4764">
                  <c:v>0</c:v>
                </c:pt>
                <c:pt idx="4765">
                  <c:v>0</c:v>
                </c:pt>
                <c:pt idx="4766">
                  <c:v>0</c:v>
                </c:pt>
                <c:pt idx="4767">
                  <c:v>0</c:v>
                </c:pt>
                <c:pt idx="4768">
                  <c:v>0</c:v>
                </c:pt>
                <c:pt idx="4769">
                  <c:v>0</c:v>
                </c:pt>
                <c:pt idx="4770">
                  <c:v>0</c:v>
                </c:pt>
                <c:pt idx="4771">
                  <c:v>0</c:v>
                </c:pt>
                <c:pt idx="4772">
                  <c:v>0</c:v>
                </c:pt>
                <c:pt idx="4773">
                  <c:v>0</c:v>
                </c:pt>
                <c:pt idx="4774">
                  <c:v>0</c:v>
                </c:pt>
                <c:pt idx="4775">
                  <c:v>0</c:v>
                </c:pt>
                <c:pt idx="4776">
                  <c:v>0</c:v>
                </c:pt>
                <c:pt idx="4777">
                  <c:v>0</c:v>
                </c:pt>
                <c:pt idx="4778">
                  <c:v>0</c:v>
                </c:pt>
                <c:pt idx="4779">
                  <c:v>0</c:v>
                </c:pt>
                <c:pt idx="4780">
                  <c:v>0</c:v>
                </c:pt>
                <c:pt idx="4781">
                  <c:v>0</c:v>
                </c:pt>
                <c:pt idx="4782">
                  <c:v>0</c:v>
                </c:pt>
                <c:pt idx="4783">
                  <c:v>0</c:v>
                </c:pt>
                <c:pt idx="4784">
                  <c:v>0</c:v>
                </c:pt>
                <c:pt idx="4785">
                  <c:v>0</c:v>
                </c:pt>
                <c:pt idx="4786">
                  <c:v>0</c:v>
                </c:pt>
                <c:pt idx="4787">
                  <c:v>0</c:v>
                </c:pt>
                <c:pt idx="4788">
                  <c:v>0</c:v>
                </c:pt>
                <c:pt idx="4789">
                  <c:v>0</c:v>
                </c:pt>
                <c:pt idx="4790">
                  <c:v>0</c:v>
                </c:pt>
                <c:pt idx="4791">
                  <c:v>0</c:v>
                </c:pt>
                <c:pt idx="4792">
                  <c:v>0</c:v>
                </c:pt>
                <c:pt idx="4793">
                  <c:v>0</c:v>
                </c:pt>
                <c:pt idx="4794">
                  <c:v>0</c:v>
                </c:pt>
                <c:pt idx="4795">
                  <c:v>0</c:v>
                </c:pt>
                <c:pt idx="4796">
                  <c:v>0</c:v>
                </c:pt>
                <c:pt idx="4797">
                  <c:v>0</c:v>
                </c:pt>
                <c:pt idx="4798">
                  <c:v>0</c:v>
                </c:pt>
                <c:pt idx="4799">
                  <c:v>0</c:v>
                </c:pt>
                <c:pt idx="4800">
                  <c:v>0</c:v>
                </c:pt>
                <c:pt idx="4801">
                  <c:v>0</c:v>
                </c:pt>
                <c:pt idx="4802">
                  <c:v>0</c:v>
                </c:pt>
                <c:pt idx="4803">
                  <c:v>0</c:v>
                </c:pt>
                <c:pt idx="4804">
                  <c:v>0</c:v>
                </c:pt>
                <c:pt idx="4805">
                  <c:v>0</c:v>
                </c:pt>
                <c:pt idx="4806">
                  <c:v>0</c:v>
                </c:pt>
                <c:pt idx="4807">
                  <c:v>0</c:v>
                </c:pt>
                <c:pt idx="4808">
                  <c:v>0</c:v>
                </c:pt>
                <c:pt idx="4809">
                  <c:v>0</c:v>
                </c:pt>
                <c:pt idx="4810">
                  <c:v>0</c:v>
                </c:pt>
                <c:pt idx="4811">
                  <c:v>0</c:v>
                </c:pt>
                <c:pt idx="4812">
                  <c:v>0</c:v>
                </c:pt>
                <c:pt idx="4813">
                  <c:v>0</c:v>
                </c:pt>
                <c:pt idx="4814">
                  <c:v>0</c:v>
                </c:pt>
                <c:pt idx="4815">
                  <c:v>0</c:v>
                </c:pt>
                <c:pt idx="4816">
                  <c:v>0</c:v>
                </c:pt>
                <c:pt idx="4817">
                  <c:v>0</c:v>
                </c:pt>
                <c:pt idx="4818">
                  <c:v>0</c:v>
                </c:pt>
                <c:pt idx="4819">
                  <c:v>0</c:v>
                </c:pt>
                <c:pt idx="4820">
                  <c:v>0</c:v>
                </c:pt>
                <c:pt idx="4821">
                  <c:v>0</c:v>
                </c:pt>
                <c:pt idx="4822">
                  <c:v>0</c:v>
                </c:pt>
                <c:pt idx="4823">
                  <c:v>0</c:v>
                </c:pt>
                <c:pt idx="4824">
                  <c:v>0</c:v>
                </c:pt>
                <c:pt idx="4825">
                  <c:v>0</c:v>
                </c:pt>
                <c:pt idx="4826">
                  <c:v>0</c:v>
                </c:pt>
                <c:pt idx="4827">
                  <c:v>0</c:v>
                </c:pt>
                <c:pt idx="4828">
                  <c:v>0</c:v>
                </c:pt>
                <c:pt idx="4829">
                  <c:v>0</c:v>
                </c:pt>
                <c:pt idx="4830">
                  <c:v>0</c:v>
                </c:pt>
                <c:pt idx="4831">
                  <c:v>0</c:v>
                </c:pt>
                <c:pt idx="4832">
                  <c:v>0</c:v>
                </c:pt>
                <c:pt idx="4833">
                  <c:v>0</c:v>
                </c:pt>
                <c:pt idx="4834">
                  <c:v>0</c:v>
                </c:pt>
                <c:pt idx="4835">
                  <c:v>0</c:v>
                </c:pt>
                <c:pt idx="4836">
                  <c:v>0</c:v>
                </c:pt>
                <c:pt idx="4837">
                  <c:v>0</c:v>
                </c:pt>
                <c:pt idx="4838">
                  <c:v>0</c:v>
                </c:pt>
                <c:pt idx="4839">
                  <c:v>0</c:v>
                </c:pt>
                <c:pt idx="4840">
                  <c:v>0</c:v>
                </c:pt>
                <c:pt idx="4841">
                  <c:v>0</c:v>
                </c:pt>
                <c:pt idx="4842">
                  <c:v>0</c:v>
                </c:pt>
                <c:pt idx="4843">
                  <c:v>0</c:v>
                </c:pt>
                <c:pt idx="4844">
                  <c:v>0</c:v>
                </c:pt>
                <c:pt idx="4845">
                  <c:v>0</c:v>
                </c:pt>
                <c:pt idx="4846">
                  <c:v>0</c:v>
                </c:pt>
                <c:pt idx="4847">
                  <c:v>0</c:v>
                </c:pt>
                <c:pt idx="4848">
                  <c:v>0</c:v>
                </c:pt>
                <c:pt idx="4849">
                  <c:v>0</c:v>
                </c:pt>
                <c:pt idx="4850">
                  <c:v>0</c:v>
                </c:pt>
                <c:pt idx="4851">
                  <c:v>0</c:v>
                </c:pt>
                <c:pt idx="4852">
                  <c:v>0</c:v>
                </c:pt>
                <c:pt idx="4853">
                  <c:v>0</c:v>
                </c:pt>
                <c:pt idx="4854">
                  <c:v>0</c:v>
                </c:pt>
                <c:pt idx="4855">
                  <c:v>0</c:v>
                </c:pt>
                <c:pt idx="4856">
                  <c:v>0</c:v>
                </c:pt>
                <c:pt idx="4857">
                  <c:v>0</c:v>
                </c:pt>
                <c:pt idx="4858">
                  <c:v>0</c:v>
                </c:pt>
                <c:pt idx="4859">
                  <c:v>0</c:v>
                </c:pt>
                <c:pt idx="4860">
                  <c:v>0</c:v>
                </c:pt>
                <c:pt idx="4861">
                  <c:v>0</c:v>
                </c:pt>
                <c:pt idx="4862">
                  <c:v>0</c:v>
                </c:pt>
                <c:pt idx="4863">
                  <c:v>0</c:v>
                </c:pt>
                <c:pt idx="4864">
                  <c:v>0</c:v>
                </c:pt>
                <c:pt idx="4865">
                  <c:v>0</c:v>
                </c:pt>
                <c:pt idx="4866">
                  <c:v>0</c:v>
                </c:pt>
                <c:pt idx="4867">
                  <c:v>0</c:v>
                </c:pt>
                <c:pt idx="4868">
                  <c:v>0</c:v>
                </c:pt>
                <c:pt idx="4869">
                  <c:v>0</c:v>
                </c:pt>
                <c:pt idx="4870">
                  <c:v>0</c:v>
                </c:pt>
                <c:pt idx="4871">
                  <c:v>0</c:v>
                </c:pt>
                <c:pt idx="4872">
                  <c:v>0</c:v>
                </c:pt>
                <c:pt idx="4873">
                  <c:v>0</c:v>
                </c:pt>
                <c:pt idx="4874">
                  <c:v>0</c:v>
                </c:pt>
                <c:pt idx="4875">
                  <c:v>0</c:v>
                </c:pt>
                <c:pt idx="4876">
                  <c:v>0</c:v>
                </c:pt>
                <c:pt idx="4877">
                  <c:v>0</c:v>
                </c:pt>
                <c:pt idx="4878">
                  <c:v>0</c:v>
                </c:pt>
                <c:pt idx="4879">
                  <c:v>0</c:v>
                </c:pt>
                <c:pt idx="4880">
                  <c:v>0</c:v>
                </c:pt>
                <c:pt idx="4881">
                  <c:v>0</c:v>
                </c:pt>
                <c:pt idx="4882">
                  <c:v>0</c:v>
                </c:pt>
                <c:pt idx="4883">
                  <c:v>0</c:v>
                </c:pt>
                <c:pt idx="4884">
                  <c:v>0</c:v>
                </c:pt>
                <c:pt idx="4885">
                  <c:v>0</c:v>
                </c:pt>
                <c:pt idx="4886">
                  <c:v>0</c:v>
                </c:pt>
                <c:pt idx="4887">
                  <c:v>0</c:v>
                </c:pt>
                <c:pt idx="4888">
                  <c:v>0</c:v>
                </c:pt>
                <c:pt idx="4889">
                  <c:v>0</c:v>
                </c:pt>
                <c:pt idx="4890">
                  <c:v>0</c:v>
                </c:pt>
                <c:pt idx="4891">
                  <c:v>0</c:v>
                </c:pt>
                <c:pt idx="4892">
                  <c:v>0</c:v>
                </c:pt>
                <c:pt idx="4893">
                  <c:v>0</c:v>
                </c:pt>
                <c:pt idx="4894">
                  <c:v>0</c:v>
                </c:pt>
                <c:pt idx="4895">
                  <c:v>0</c:v>
                </c:pt>
                <c:pt idx="4896">
                  <c:v>0</c:v>
                </c:pt>
                <c:pt idx="4897">
                  <c:v>0</c:v>
                </c:pt>
                <c:pt idx="4898">
                  <c:v>0</c:v>
                </c:pt>
                <c:pt idx="4899">
                  <c:v>0</c:v>
                </c:pt>
                <c:pt idx="4900">
                  <c:v>0</c:v>
                </c:pt>
                <c:pt idx="4901">
                  <c:v>0</c:v>
                </c:pt>
                <c:pt idx="4902">
                  <c:v>0</c:v>
                </c:pt>
                <c:pt idx="4903">
                  <c:v>0</c:v>
                </c:pt>
                <c:pt idx="4904">
                  <c:v>0</c:v>
                </c:pt>
                <c:pt idx="4905">
                  <c:v>0</c:v>
                </c:pt>
                <c:pt idx="4906">
                  <c:v>0</c:v>
                </c:pt>
                <c:pt idx="4907">
                  <c:v>0</c:v>
                </c:pt>
                <c:pt idx="4908">
                  <c:v>0</c:v>
                </c:pt>
                <c:pt idx="4909">
                  <c:v>0</c:v>
                </c:pt>
                <c:pt idx="4910">
                  <c:v>0</c:v>
                </c:pt>
                <c:pt idx="4911">
                  <c:v>0</c:v>
                </c:pt>
                <c:pt idx="4912">
                  <c:v>0</c:v>
                </c:pt>
                <c:pt idx="4913">
                  <c:v>0</c:v>
                </c:pt>
                <c:pt idx="4914">
                  <c:v>0</c:v>
                </c:pt>
                <c:pt idx="4915">
                  <c:v>0</c:v>
                </c:pt>
                <c:pt idx="4916">
                  <c:v>0</c:v>
                </c:pt>
                <c:pt idx="4917">
                  <c:v>0</c:v>
                </c:pt>
                <c:pt idx="4918">
                  <c:v>0</c:v>
                </c:pt>
                <c:pt idx="4919">
                  <c:v>0</c:v>
                </c:pt>
                <c:pt idx="4920">
                  <c:v>0</c:v>
                </c:pt>
                <c:pt idx="4921">
                  <c:v>0</c:v>
                </c:pt>
                <c:pt idx="4922">
                  <c:v>0</c:v>
                </c:pt>
                <c:pt idx="4923">
                  <c:v>0</c:v>
                </c:pt>
                <c:pt idx="4924">
                  <c:v>0</c:v>
                </c:pt>
                <c:pt idx="4925">
                  <c:v>0</c:v>
                </c:pt>
                <c:pt idx="4926">
                  <c:v>0</c:v>
                </c:pt>
                <c:pt idx="4927">
                  <c:v>0</c:v>
                </c:pt>
                <c:pt idx="4928">
                  <c:v>0</c:v>
                </c:pt>
                <c:pt idx="4929">
                  <c:v>0</c:v>
                </c:pt>
                <c:pt idx="4930">
                  <c:v>0</c:v>
                </c:pt>
                <c:pt idx="4931">
                  <c:v>0</c:v>
                </c:pt>
                <c:pt idx="4932">
                  <c:v>0</c:v>
                </c:pt>
                <c:pt idx="4933">
                  <c:v>0</c:v>
                </c:pt>
                <c:pt idx="4934">
                  <c:v>0</c:v>
                </c:pt>
                <c:pt idx="4935">
                  <c:v>0</c:v>
                </c:pt>
                <c:pt idx="4936">
                  <c:v>0</c:v>
                </c:pt>
                <c:pt idx="4937">
                  <c:v>0</c:v>
                </c:pt>
                <c:pt idx="4938">
                  <c:v>0</c:v>
                </c:pt>
                <c:pt idx="4939">
                  <c:v>0</c:v>
                </c:pt>
                <c:pt idx="4940">
                  <c:v>0</c:v>
                </c:pt>
                <c:pt idx="4941">
                  <c:v>0</c:v>
                </c:pt>
                <c:pt idx="4942">
                  <c:v>0</c:v>
                </c:pt>
                <c:pt idx="4943">
                  <c:v>0</c:v>
                </c:pt>
                <c:pt idx="4944">
                  <c:v>0</c:v>
                </c:pt>
                <c:pt idx="4945">
                  <c:v>0</c:v>
                </c:pt>
                <c:pt idx="4946">
                  <c:v>0</c:v>
                </c:pt>
                <c:pt idx="4947">
                  <c:v>0</c:v>
                </c:pt>
                <c:pt idx="4948">
                  <c:v>0</c:v>
                </c:pt>
                <c:pt idx="4949">
                  <c:v>0</c:v>
                </c:pt>
                <c:pt idx="4950">
                  <c:v>0</c:v>
                </c:pt>
                <c:pt idx="4951">
                  <c:v>0</c:v>
                </c:pt>
                <c:pt idx="4952">
                  <c:v>0</c:v>
                </c:pt>
                <c:pt idx="4953">
                  <c:v>0</c:v>
                </c:pt>
                <c:pt idx="4954">
                  <c:v>0</c:v>
                </c:pt>
                <c:pt idx="4955">
                  <c:v>0</c:v>
                </c:pt>
                <c:pt idx="4956">
                  <c:v>0</c:v>
                </c:pt>
                <c:pt idx="4957">
                  <c:v>0</c:v>
                </c:pt>
                <c:pt idx="4958">
                  <c:v>0</c:v>
                </c:pt>
                <c:pt idx="4959">
                  <c:v>0</c:v>
                </c:pt>
                <c:pt idx="4960">
                  <c:v>0</c:v>
                </c:pt>
                <c:pt idx="4961">
                  <c:v>0</c:v>
                </c:pt>
                <c:pt idx="4962">
                  <c:v>0</c:v>
                </c:pt>
                <c:pt idx="4963">
                  <c:v>0</c:v>
                </c:pt>
                <c:pt idx="4964">
                  <c:v>0</c:v>
                </c:pt>
                <c:pt idx="4965">
                  <c:v>0</c:v>
                </c:pt>
                <c:pt idx="4966">
                  <c:v>0</c:v>
                </c:pt>
                <c:pt idx="4967">
                  <c:v>0</c:v>
                </c:pt>
                <c:pt idx="4968">
                  <c:v>0</c:v>
                </c:pt>
                <c:pt idx="4969">
                  <c:v>0</c:v>
                </c:pt>
                <c:pt idx="4970">
                  <c:v>0</c:v>
                </c:pt>
                <c:pt idx="4971">
                  <c:v>0</c:v>
                </c:pt>
                <c:pt idx="4972">
                  <c:v>0</c:v>
                </c:pt>
                <c:pt idx="4973">
                  <c:v>0</c:v>
                </c:pt>
                <c:pt idx="4974">
                  <c:v>0</c:v>
                </c:pt>
                <c:pt idx="4975">
                  <c:v>0</c:v>
                </c:pt>
                <c:pt idx="4976">
                  <c:v>0</c:v>
                </c:pt>
                <c:pt idx="4977">
                  <c:v>0</c:v>
                </c:pt>
                <c:pt idx="4978">
                  <c:v>0</c:v>
                </c:pt>
                <c:pt idx="4979">
                  <c:v>0</c:v>
                </c:pt>
                <c:pt idx="4980">
                  <c:v>0</c:v>
                </c:pt>
                <c:pt idx="4981">
                  <c:v>0</c:v>
                </c:pt>
                <c:pt idx="4982">
                  <c:v>0</c:v>
                </c:pt>
                <c:pt idx="4983">
                  <c:v>0</c:v>
                </c:pt>
                <c:pt idx="4984">
                  <c:v>0</c:v>
                </c:pt>
                <c:pt idx="4985">
                  <c:v>0</c:v>
                </c:pt>
                <c:pt idx="4986">
                  <c:v>0</c:v>
                </c:pt>
                <c:pt idx="4987">
                  <c:v>0</c:v>
                </c:pt>
                <c:pt idx="4988">
                  <c:v>0</c:v>
                </c:pt>
                <c:pt idx="4989">
                  <c:v>0</c:v>
                </c:pt>
                <c:pt idx="4990">
                  <c:v>0</c:v>
                </c:pt>
                <c:pt idx="4991">
                  <c:v>0</c:v>
                </c:pt>
                <c:pt idx="4992">
                  <c:v>0</c:v>
                </c:pt>
                <c:pt idx="4993">
                  <c:v>0</c:v>
                </c:pt>
                <c:pt idx="4994">
                  <c:v>0</c:v>
                </c:pt>
                <c:pt idx="4995">
                  <c:v>0</c:v>
                </c:pt>
                <c:pt idx="4996">
                  <c:v>0</c:v>
                </c:pt>
                <c:pt idx="4997">
                  <c:v>0</c:v>
                </c:pt>
                <c:pt idx="4998">
                  <c:v>0</c:v>
                </c:pt>
                <c:pt idx="4999">
                  <c:v>0</c:v>
                </c:pt>
                <c:pt idx="50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D24-43F6-BF99-5E3A167E30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865653712"/>
        <c:axId val="865667632"/>
      </c:barChart>
      <c:catAx>
        <c:axId val="865653712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6350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865667632"/>
        <c:crosses val="autoZero"/>
        <c:auto val="1"/>
        <c:lblAlgn val="ctr"/>
        <c:lblOffset val="100"/>
        <c:noMultiLvlLbl val="0"/>
      </c:catAx>
      <c:valAx>
        <c:axId val="865667632"/>
        <c:scaling>
          <c:orientation val="minMax"/>
        </c:scaling>
        <c:delete val="1"/>
        <c:axPos val="l"/>
        <c:numFmt formatCode="#,##0.00000000000000_ ;\-#,##0.00000000000000\ " sourceLinked="1"/>
        <c:majorTickMark val="none"/>
        <c:minorTickMark val="none"/>
        <c:tickLblPos val="nextTo"/>
        <c:crossAx val="8656537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5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50"/>
              <a:t>Dispersão dos resíduos padronizados no intervalo [-2;+2]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5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lineChart>
        <c:grouping val="standard"/>
        <c:varyColors val="0"/>
        <c:ser>
          <c:idx val="1"/>
          <c:order val="1"/>
          <c:tx>
            <c:v>Limite superior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2</c:v>
              </c:pt>
              <c:pt idx="1">
                <c:v>2</c:v>
              </c:pt>
              <c:pt idx="2">
                <c:v>2</c:v>
              </c:pt>
              <c:pt idx="3">
                <c:v>2</c:v>
              </c:pt>
              <c:pt idx="4">
                <c:v>2</c:v>
              </c:pt>
              <c:pt idx="5">
                <c:v>2</c:v>
              </c:pt>
              <c:pt idx="6">
                <c:v>2</c:v>
              </c:pt>
              <c:pt idx="7">
                <c:v>2</c:v>
              </c:pt>
              <c:pt idx="8">
                <c:v>2</c:v>
              </c:pt>
              <c:pt idx="9">
                <c:v>2</c:v>
              </c:pt>
              <c:pt idx="10">
                <c:v>2</c:v>
              </c:pt>
              <c:pt idx="11">
                <c:v>2</c:v>
              </c:pt>
              <c:pt idx="12">
                <c:v>2</c:v>
              </c:pt>
              <c:pt idx="13">
                <c:v>2</c:v>
              </c:pt>
              <c:pt idx="14">
                <c:v>2</c:v>
              </c:pt>
              <c:pt idx="15">
                <c:v>2</c:v>
              </c:pt>
              <c:pt idx="16">
                <c:v>2</c:v>
              </c:pt>
              <c:pt idx="17">
                <c:v>2</c:v>
              </c:pt>
              <c:pt idx="18">
                <c:v>2</c:v>
              </c:pt>
              <c:pt idx="19">
                <c:v>2</c:v>
              </c:pt>
              <c:pt idx="20">
                <c:v>2</c:v>
              </c:pt>
              <c:pt idx="21">
                <c:v>2</c:v>
              </c:pt>
              <c:pt idx="22">
                <c:v>2</c:v>
              </c:pt>
              <c:pt idx="23">
                <c:v>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169-48A0-A8FA-431E32D00C33}"/>
            </c:ext>
          </c:extLst>
        </c:ser>
        <c:ser>
          <c:idx val="2"/>
          <c:order val="2"/>
          <c:tx>
            <c:v>Limite inferior</c:v>
          </c:tx>
          <c:spPr>
            <a:ln w="12700" cap="sq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val>
            <c:numLit>
              <c:formatCode>General</c:formatCode>
              <c:ptCount val="24"/>
              <c:pt idx="0">
                <c:v>-2</c:v>
              </c:pt>
              <c:pt idx="1">
                <c:v>-2</c:v>
              </c:pt>
              <c:pt idx="2">
                <c:v>-2</c:v>
              </c:pt>
              <c:pt idx="3">
                <c:v>-2</c:v>
              </c:pt>
              <c:pt idx="4">
                <c:v>-2</c:v>
              </c:pt>
              <c:pt idx="5">
                <c:v>-2</c:v>
              </c:pt>
              <c:pt idx="6">
                <c:v>-2</c:v>
              </c:pt>
              <c:pt idx="7">
                <c:v>-2</c:v>
              </c:pt>
              <c:pt idx="8">
                <c:v>-2</c:v>
              </c:pt>
              <c:pt idx="9">
                <c:v>-2</c:v>
              </c:pt>
              <c:pt idx="10">
                <c:v>-2</c:v>
              </c:pt>
              <c:pt idx="11">
                <c:v>-2</c:v>
              </c:pt>
              <c:pt idx="12">
                <c:v>-2</c:v>
              </c:pt>
              <c:pt idx="13">
                <c:v>-2</c:v>
              </c:pt>
              <c:pt idx="14">
                <c:v>-2</c:v>
              </c:pt>
              <c:pt idx="15">
                <c:v>-2</c:v>
              </c:pt>
              <c:pt idx="16">
                <c:v>-2</c:v>
              </c:pt>
              <c:pt idx="17">
                <c:v>-2</c:v>
              </c:pt>
              <c:pt idx="18">
                <c:v>-2</c:v>
              </c:pt>
              <c:pt idx="19">
                <c:v>-2</c:v>
              </c:pt>
              <c:pt idx="20">
                <c:v>-2</c:v>
              </c:pt>
              <c:pt idx="21">
                <c:v>-2</c:v>
              </c:pt>
              <c:pt idx="22">
                <c:v>-2</c:v>
              </c:pt>
              <c:pt idx="23">
                <c:v>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13477712"/>
        <c:axId val="1113478192"/>
      </c:lineChart>
      <c:scatterChart>
        <c:scatterStyle val="lineMarker"/>
        <c:varyColors val="0"/>
        <c:ser>
          <c:idx val="0"/>
          <c:order val="0"/>
          <c:tx>
            <c:v>Resíduos padronizados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dLbls>
            <c:numFmt formatCode="#,##0.00_ ;[Red]\-#,##0.00\ 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ysClr val="windowText" lastClr="000000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xVal>
            <c:numRef>
              <c:f>'REGRESSÃO LINEAR MÚLTIPLA'!$A$163:$A$186</c:f>
              <c:numCache>
                <c:formatCode>#,##0_ ;\-#,##0\ 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'REGRESSÃO LINEAR MÚLTIPLA'!$H$192:$H$215</c:f>
              <c:numCache>
                <c:formatCode>#,##0.000000000_ ;\-#,##0.000000000\ </c:formatCode>
                <c:ptCount val="24"/>
                <c:pt idx="0">
                  <c:v>1.0428849645426577</c:v>
                </c:pt>
                <c:pt idx="1">
                  <c:v>-9.2350005406578825E-2</c:v>
                </c:pt>
                <c:pt idx="2">
                  <c:v>-9.2350005406578825E-2</c:v>
                </c:pt>
                <c:pt idx="3">
                  <c:v>-1.0428849645430296</c:v>
                </c:pt>
                <c:pt idx="4">
                  <c:v>-0.35408581735628208</c:v>
                </c:pt>
                <c:pt idx="5">
                  <c:v>-0.14295139956875444</c:v>
                </c:pt>
                <c:pt idx="6">
                  <c:v>-0.65772073738519421</c:v>
                </c:pt>
                <c:pt idx="7">
                  <c:v>0.56500144332835756</c:v>
                </c:pt>
                <c:pt idx="8">
                  <c:v>-0.54681561276460022</c:v>
                </c:pt>
                <c:pt idx="9">
                  <c:v>-0.54681561276460022</c:v>
                </c:pt>
                <c:pt idx="10">
                  <c:v>-1.0931675705877393</c:v>
                </c:pt>
                <c:pt idx="11">
                  <c:v>0.27056101675252953</c:v>
                </c:pt>
                <c:pt idx="12">
                  <c:v>-0.58616509479791268</c:v>
                </c:pt>
                <c:pt idx="13">
                  <c:v>-7.3566577498988373E-2</c:v>
                </c:pt>
                <c:pt idx="14">
                  <c:v>-1.4567268651385754</c:v>
                </c:pt>
                <c:pt idx="15">
                  <c:v>1.0341770909149561</c:v>
                </c:pt>
                <c:pt idx="16">
                  <c:v>0.97847918862606365</c:v>
                </c:pt>
                <c:pt idx="17">
                  <c:v>0.71867339115458417</c:v>
                </c:pt>
                <c:pt idx="18">
                  <c:v>0.18470001081259016</c:v>
                </c:pt>
                <c:pt idx="19">
                  <c:v>0.96639658540476736</c:v>
                </c:pt>
                <c:pt idx="20">
                  <c:v>1.0517370198459084</c:v>
                </c:pt>
                <c:pt idx="21">
                  <c:v>-0.28044502640852365</c:v>
                </c:pt>
                <c:pt idx="22">
                  <c:v>-1.3133832297622847</c:v>
                </c:pt>
                <c:pt idx="23">
                  <c:v>1.4668178080030103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169-48A0-A8FA-431E32D00C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13477712"/>
        <c:axId val="1113478192"/>
      </c:scatterChart>
      <c:catAx>
        <c:axId val="11134777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8192"/>
        <c:crosses val="autoZero"/>
        <c:auto val="1"/>
        <c:lblAlgn val="ctr"/>
        <c:lblOffset val="100"/>
        <c:tickMarkSkip val="1"/>
        <c:noMultiLvlLbl val="0"/>
      </c:catAx>
      <c:valAx>
        <c:axId val="1113478192"/>
        <c:scaling>
          <c:orientation val="minMax"/>
          <c:min val="-3"/>
        </c:scaling>
        <c:delete val="0"/>
        <c:axPos val="l"/>
        <c:numFmt formatCode="#,##0.0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50000"/>
                <a:lumOff val="50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1113477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12700" cap="flat" cmpd="sng" algn="ctr">
      <a:solidFill>
        <a:schemeClr val="bg1">
          <a:lumMod val="8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1000" b="1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000" b="1"/>
              <a:t>Resíduos </a:t>
            </a:r>
            <a:r>
              <a:rPr lang="en-US" sz="1000" b="1" i="1"/>
              <a:t>versos </a:t>
            </a:r>
            <a:r>
              <a:rPr lang="en-US" sz="1000" b="1" i="0"/>
              <a:t>valores ajustados preordenados</a:t>
            </a:r>
            <a:endParaRPr lang="en-US" sz="1000" b="1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Resíduos</c:v>
          </c:tx>
          <c:spPr>
            <a:ln w="38100" cap="rnd">
              <a:noFill/>
              <a:round/>
            </a:ln>
            <a:effectLst/>
          </c:spPr>
          <c:marker>
            <c:symbol val="diamond"/>
            <c:size val="8"/>
            <c:spPr>
              <a:solidFill>
                <a:srgbClr val="FF0000"/>
              </a:solidFill>
              <a:ln w="9525">
                <a:noFill/>
              </a:ln>
              <a:effectLst/>
            </c:spPr>
          </c:marker>
          <c:xVal>
            <c:numRef>
              <c:f>'REGRESSÃO LINEAR MÚLTIPLA'!$B$163:$B$185</c:f>
              <c:numCache>
                <c:formatCode>#,##0.00_ ;\-#,##0.00\ </c:formatCode>
                <c:ptCount val="23"/>
                <c:pt idx="0">
                  <c:v>371567.36934639682</c:v>
                </c:pt>
                <c:pt idx="1">
                  <c:v>665800.64433357387</c:v>
                </c:pt>
                <c:pt idx="2">
                  <c:v>665800.64433357387</c:v>
                </c:pt>
                <c:pt idx="3">
                  <c:v>858432.6306536668</c:v>
                </c:pt>
                <c:pt idx="4">
                  <c:v>760582.39021186728</c:v>
                </c:pt>
                <c:pt idx="5">
                  <c:v>764458.3009132297</c:v>
                </c:pt>
                <c:pt idx="6">
                  <c:v>862532.87313288089</c:v>
                </c:pt>
                <c:pt idx="7">
                  <c:v>673330.95472291869</c:v>
                </c:pt>
                <c:pt idx="8">
                  <c:v>893557.5366270981</c:v>
                </c:pt>
                <c:pt idx="9">
                  <c:v>893557.5366270981</c:v>
                </c:pt>
                <c:pt idx="10">
                  <c:v>1037035.7441107784</c:v>
                </c:pt>
                <c:pt idx="11">
                  <c:v>888708.30377956538</c:v>
                </c:pt>
                <c:pt idx="12">
                  <c:v>1050290.0448449529</c:v>
                </c:pt>
                <c:pt idx="13">
                  <c:v>982586.88963560155</c:v>
                </c:pt>
                <c:pt idx="14">
                  <c:v>1229239.0009711571</c:v>
                </c:pt>
                <c:pt idx="15">
                  <c:v>933057.24488551856</c:v>
                </c:pt>
                <c:pt idx="16">
                  <c:v>982586.88963560155</c:v>
                </c:pt>
                <c:pt idx="17">
                  <c:v>1127038.4192654518</c:v>
                </c:pt>
                <c:pt idx="18">
                  <c:v>1518398.7113329493</c:v>
                </c:pt>
                <c:pt idx="19">
                  <c:v>1534654.1652711891</c:v>
                </c:pt>
                <c:pt idx="20">
                  <c:v>1810052.8250120245</c:v>
                </c:pt>
                <c:pt idx="21">
                  <c:v>2247982.8030100488</c:v>
                </c:pt>
                <c:pt idx="22">
                  <c:v>2461972.5903868182</c:v>
                </c:pt>
              </c:numCache>
            </c:numRef>
          </c:xVal>
          <c:yVal>
            <c:numRef>
              <c:f>'REGRESSÃO LINEAR MÚLTIPLA'!$B$283:$B$306</c:f>
              <c:numCache>
                <c:formatCode>#,##0.00_ ;\-#,##0.00\ </c:formatCode>
                <c:ptCount val="24"/>
                <c:pt idx="0">
                  <c:v>178432.63065360318</c:v>
                </c:pt>
                <c:pt idx="1">
                  <c:v>-15800.644333573873</c:v>
                </c:pt>
                <c:pt idx="2">
                  <c:v>-15800.644333573873</c:v>
                </c:pt>
                <c:pt idx="3">
                  <c:v>-178432.6306536668</c:v>
                </c:pt>
                <c:pt idx="4">
                  <c:v>-60582.390211867285</c:v>
                </c:pt>
                <c:pt idx="5">
                  <c:v>-24458.300913229701</c:v>
                </c:pt>
                <c:pt idx="6">
                  <c:v>-112532.87313288089</c:v>
                </c:pt>
                <c:pt idx="7">
                  <c:v>96669.045277081314</c:v>
                </c:pt>
                <c:pt idx="8">
                  <c:v>-93557.536627098103</c:v>
                </c:pt>
                <c:pt idx="9">
                  <c:v>-93557.536627098103</c:v>
                </c:pt>
                <c:pt idx="10">
                  <c:v>-187035.74411077844</c:v>
                </c:pt>
                <c:pt idx="11">
                  <c:v>46291.69622043462</c:v>
                </c:pt>
                <c:pt idx="12">
                  <c:v>-100290.04484495288</c:v>
                </c:pt>
                <c:pt idx="13">
                  <c:v>-12586.889635601547</c:v>
                </c:pt>
                <c:pt idx="14">
                  <c:v>-249239.0009711571</c:v>
                </c:pt>
                <c:pt idx="15">
                  <c:v>176942.75511448144</c:v>
                </c:pt>
                <c:pt idx="16">
                  <c:v>167413.11036439845</c:v>
                </c:pt>
                <c:pt idx="17">
                  <c:v>122961.58073454816</c:v>
                </c:pt>
                <c:pt idx="18">
                  <c:v>31601.288667050656</c:v>
                </c:pt>
                <c:pt idx="19">
                  <c:v>165345.83472881094</c:v>
                </c:pt>
                <c:pt idx="20">
                  <c:v>179947.17498797551</c:v>
                </c:pt>
                <c:pt idx="21">
                  <c:v>-47982.80301004881</c:v>
                </c:pt>
                <c:pt idx="22">
                  <c:v>-224713.59038681816</c:v>
                </c:pt>
                <c:pt idx="23">
                  <c:v>250965.51304323971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FA2-48DE-9FEE-4308615B62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31977183"/>
        <c:axId val="2031962303"/>
      </c:scatterChart>
      <c:valAx>
        <c:axId val="2031977183"/>
        <c:scaling>
          <c:orientation val="minMax"/>
          <c:max val="3000000"/>
          <c:min val="0"/>
        </c:scaling>
        <c:delete val="0"/>
        <c:axPos val="b"/>
        <c:numFmt formatCode="#,##0_ ;\-#,##0\ 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1962303"/>
        <c:crosses val="autoZero"/>
        <c:crossBetween val="midCat"/>
        <c:majorUnit val="500000"/>
        <c:dispUnits>
          <c:builtInUnit val="thousands"/>
          <c:dispUnits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t-BR"/>
              </a:p>
            </c:txPr>
          </c:dispUnitsLbl>
        </c:dispUnits>
      </c:valAx>
      <c:valAx>
        <c:axId val="2031962303"/>
        <c:scaling>
          <c:orientation val="minMax"/>
          <c:max val="450000"/>
          <c:min val="-450000"/>
        </c:scaling>
        <c:delete val="0"/>
        <c:axPos val="l"/>
        <c:numFmt formatCode="#,##0_ ;\-#,##0\ " sourceLinked="0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65000"/>
                <a:lumOff val="35000"/>
              </a:schemeClr>
            </a:solidFill>
            <a:round/>
            <a:headEnd type="triangle"/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t-BR"/>
          </a:p>
        </c:txPr>
        <c:crossAx val="2031977183"/>
        <c:crosses val="autoZero"/>
        <c:crossBetween val="midCat"/>
        <c:majorUnit val="100000"/>
        <c:minorUnit val="500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bg1">
          <a:lumMod val="95000"/>
        </a:schemeClr>
      </a:solidFill>
      <a:round/>
    </a:ln>
    <a:effectLst>
      <a:outerShdw blurRad="50800" dist="38100" dir="2700000" algn="tl" rotWithShape="0">
        <a:prstClr val="black">
          <a:alpha val="40000"/>
        </a:prstClr>
      </a:outerShdw>
    </a:effectLst>
  </c:spPr>
  <c:txPr>
    <a:bodyPr/>
    <a:lstStyle/>
    <a:p>
      <a:pPr>
        <a:defRPr sz="900"/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t-B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000" b="1" i="0" u="none" strike="noStrike" kern="1200" spc="70" baseline="0">
                <a:solidFill>
                  <a:schemeClr val="tx1">
                    <a:lumMod val="85000"/>
                    <a:lumOff val="15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r>
              <a:rPr lang="pt-BR" sz="1000" b="1">
                <a:solidFill>
                  <a:schemeClr val="tx1">
                    <a:lumMod val="85000"/>
                    <a:lumOff val="15000"/>
                  </a:schemeClr>
                </a:solidFill>
              </a:rPr>
              <a:t>Distância de Cook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spc="7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title>
    <c:autoTitleDeleted val="0"/>
    <c:plotArea>
      <c:layout/>
      <c:scatterChart>
        <c:scatterStyle val="lineMarker"/>
        <c:varyColors val="0"/>
        <c:ser>
          <c:idx val="1"/>
          <c:order val="0"/>
          <c:tx>
            <c:v>Poder de influência de cada elemento da amostra</c:v>
          </c:tx>
          <c:spPr>
            <a:ln w="25400">
              <a:noFill/>
            </a:ln>
            <a:effectLst/>
          </c:spPr>
          <c:marker>
            <c:symbol val="diamond"/>
            <c:size val="6"/>
            <c:spPr>
              <a:solidFill>
                <a:srgbClr val="FF0000"/>
              </a:solidFill>
              <a:ln w="9525" cap="flat" cmpd="sng" algn="ctr">
                <a:noFill/>
                <a:round/>
              </a:ln>
              <a:effectLst/>
            </c:spPr>
          </c:marker>
          <c:xVal>
            <c:numRef>
              <c:f>'REGRESSÃO LINEAR MÚLTIPLA'!$A$283:$A$306</c:f>
              <c:numCache>
                <c:formatCode>#,##0_ ;\-#,##0\ </c:formatCode>
                <c:ptCount val="24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</c:numCache>
            </c:numRef>
          </c:xVal>
          <c:yVal>
            <c:numRef>
              <c:f>'REGRESSÃO LINEAR MÚLTIPLA'!$I$283:$I$306</c:f>
              <c:numCache>
                <c:formatCode>#,##0.000000000000_ ;\-#,##0.000000000000\ </c:formatCode>
                <c:ptCount val="24"/>
                <c:pt idx="0">
                  <c:v>0.44011196048723661</c:v>
                </c:pt>
                <c:pt idx="1">
                  <c:v>9.6977334393794665E-4</c:v>
                </c:pt>
                <c:pt idx="2">
                  <c:v>9.6977334393794665E-4</c:v>
                </c:pt>
                <c:pt idx="3">
                  <c:v>0.44011196048755086</c:v>
                </c:pt>
                <c:pt idx="4">
                  <c:v>5.7830990842833484E-3</c:v>
                </c:pt>
                <c:pt idx="5">
                  <c:v>5.5072486289517648E-4</c:v>
                </c:pt>
                <c:pt idx="6">
                  <c:v>1.7115937175751075E-2</c:v>
                </c:pt>
                <c:pt idx="7">
                  <c:v>2.0256126757281182E-2</c:v>
                </c:pt>
                <c:pt idx="8">
                  <c:v>7.4015664865321081E-3</c:v>
                </c:pt>
                <c:pt idx="9">
                  <c:v>7.4015664865321081E-3</c:v>
                </c:pt>
                <c:pt idx="10">
                  <c:v>5.2575073204028572E-2</c:v>
                </c:pt>
                <c:pt idx="11">
                  <c:v>2.8787871810612951E-3</c:v>
                </c:pt>
                <c:pt idx="12">
                  <c:v>3.1895552122910689E-2</c:v>
                </c:pt>
                <c:pt idx="13">
                  <c:v>1.3297893688663941E-4</c:v>
                </c:pt>
                <c:pt idx="14">
                  <c:v>0.18935862438168843</c:v>
                </c:pt>
                <c:pt idx="15">
                  <c:v>0.11661040640007189</c:v>
                </c:pt>
                <c:pt idx="16">
                  <c:v>2.3524745762418628E-2</c:v>
                </c:pt>
                <c:pt idx="17">
                  <c:v>1.3601164654981809E-2</c:v>
                </c:pt>
                <c:pt idx="18">
                  <c:v>6.860690820519824E-3</c:v>
                </c:pt>
                <c:pt idx="19">
                  <c:v>9.9611851164185472E-2</c:v>
                </c:pt>
                <c:pt idx="20">
                  <c:v>0.14269106980214097</c:v>
                </c:pt>
                <c:pt idx="21">
                  <c:v>0.29379497954877581</c:v>
                </c:pt>
                <c:pt idx="22">
                  <c:v>0.50412010691902576</c:v>
                </c:pt>
                <c:pt idx="23">
                  <c:v>0.67602204378212438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6013-412C-9E32-90ED5DF56D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661746975"/>
        <c:axId val="661747391"/>
      </c:scatterChart>
      <c:valAx>
        <c:axId val="661746975"/>
        <c:scaling>
          <c:orientation val="minMax"/>
          <c:max val="24"/>
          <c:min val="1"/>
        </c:scaling>
        <c:delete val="0"/>
        <c:axPos val="b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non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7391"/>
        <c:crossesAt val="1"/>
        <c:crossBetween val="midCat"/>
        <c:majorUnit val="1"/>
      </c:valAx>
      <c:valAx>
        <c:axId val="661747391"/>
        <c:scaling>
          <c:orientation val="minMax"/>
          <c:max val="2"/>
          <c:min val="0"/>
        </c:scaling>
        <c:delete val="0"/>
        <c:axPos val="l"/>
        <c:majorGridlines>
          <c:spPr>
            <a:ln w="9525" cap="flat" cmpd="sng" algn="ctr">
              <a:solidFill>
                <a:sysClr val="window" lastClr="FFFFFF">
                  <a:lumMod val="95000"/>
                </a:sysClr>
              </a:solidFill>
              <a:round/>
            </a:ln>
            <a:effectLst/>
          </c:spPr>
        </c:majorGridlines>
        <c:numFmt formatCode="#,##0.0_ ;[Red]\-#,##0.0\ " sourceLinked="0"/>
        <c:majorTickMark val="none"/>
        <c:minorTickMark val="none"/>
        <c:tickLblPos val="nextTo"/>
        <c:spPr>
          <a:noFill/>
          <a:ln w="12700">
            <a:solidFill>
              <a:sysClr val="windowText" lastClr="000000">
                <a:lumMod val="50000"/>
                <a:lumOff val="50000"/>
              </a:sysClr>
            </a:solidFill>
            <a:tailEnd type="triangle"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dk1">
                    <a:lumMod val="50000"/>
                    <a:lumOff val="50000"/>
                  </a:schemeClr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pt-BR"/>
          </a:p>
        </c:txPr>
        <c:crossAx val="661746975"/>
        <c:crosses val="autoZero"/>
        <c:crossBetween val="midCat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1" i="0" u="none" strike="noStrike" kern="1200" baseline="0">
              <a:solidFill>
                <a:schemeClr val="tx1">
                  <a:lumMod val="85000"/>
                  <a:lumOff val="15000"/>
                </a:schemeClr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pt-BR"/>
        </a:p>
      </c:txPr>
    </c:legend>
    <c:plotVisOnly val="1"/>
    <c:dispBlanksAs val="gap"/>
    <c:showDLblsOverMax val="0"/>
    <c:extLst/>
  </c:chart>
  <c:spPr>
    <a:solidFill>
      <a:sysClr val="window" lastClr="FFFFFF"/>
    </a:solidFill>
    <a:ln w="12700" cap="flat" cmpd="sng" algn="ctr">
      <a:solidFill>
        <a:sysClr val="window" lastClr="FFFFFF">
          <a:lumMod val="95000"/>
        </a:sysClr>
      </a:solidFill>
      <a:round/>
    </a:ln>
    <a:effectLst>
      <a:outerShdw blurRad="50800" dist="63500" dir="2700000" algn="tl" rotWithShape="0">
        <a:prstClr val="black">
          <a:alpha val="40000"/>
        </a:prstClr>
      </a:outerShdw>
    </a:effectLst>
  </c:spPr>
  <c:txPr>
    <a:bodyPr/>
    <a:lstStyle/>
    <a:p>
      <a:pPr>
        <a:defRPr sz="800">
          <a:latin typeface="Aptos" panose="020B0004020202020204" pitchFamily="34" charset="0"/>
        </a:defRPr>
      </a:pPr>
      <a:endParaRPr lang="pt-BR"/>
    </a:p>
  </c:txPr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strDim type="cat">
        <cx:f dir="row">_xlchart.v2.0</cx:f>
      </cx:strDim>
      <cx:numDim type="val">
        <cx:f dir="row">_xlchart.v2.1</cx:f>
      </cx:numDim>
    </cx:data>
  </cx:chartData>
  <cx:chart>
    <cx:title pos="t" align="ctr" overlay="0">
      <cx:tx>
        <cx:txData>
          <cx:v>Amplitude do intervalo de confiança, e de valores admissíveis</cx:v>
        </cx:txData>
      </cx:tx>
      <cx:txPr>
        <a:bodyPr spcFirstLastPara="1" vertOverflow="ellipsis" horzOverflow="overflow" wrap="square" lIns="0" tIns="0" rIns="0" bIns="0" anchor="ctr" anchorCtr="1"/>
        <a:lstStyle/>
        <a:p>
          <a:pPr algn="ctr" rtl="0">
            <a:defRPr sz="1100" b="1"/>
          </a:pPr>
          <a:r>
            <a:rPr lang="pt-BR" sz="1100" b="1" i="0" u="none" strike="noStrike" baseline="0">
              <a:solidFill>
                <a:sysClr val="windowText" lastClr="000000">
                  <a:lumMod val="65000"/>
                  <a:lumOff val="35000"/>
                </a:sysClr>
              </a:solidFill>
              <a:latin typeface="Aptos Narrow" panose="02110004020202020204"/>
            </a:rPr>
            <a:t>Amplitude do intervalo de confiança, e de valores admissíveis</a:t>
          </a:r>
        </a:p>
      </cx:txPr>
    </cx:title>
    <cx:plotArea>
      <cx:plotAreaRegion>
        <cx:series layoutId="funnel" uniqueId="{4D081B31-4B62-4994-9D7C-F772AA6D9B59}">
          <cx:spPr>
            <a:solidFill>
              <a:schemeClr val="bg1">
                <a:lumMod val="85000"/>
              </a:schemeClr>
            </a:solidFill>
          </cx:spPr>
          <cx:dataPt idx="0">
            <cx:spPr>
              <a:solidFill>
                <a:srgbClr val="B9CFD9"/>
              </a:solidFill>
            </cx:spPr>
          </cx:dataPt>
          <cx:dataLabels>
            <cx:txPr>
              <a:bodyPr spcFirstLastPara="1" vertOverflow="ellipsis" horzOverflow="overflow" wrap="square" lIns="0" tIns="0" rIns="0" bIns="0" anchor="ctr" anchorCtr="1"/>
              <a:lstStyle/>
              <a:p>
                <a:pPr algn="ctr" rtl="0">
                  <a:defRPr sz="1000">
                    <a:solidFill>
                      <a:sysClr val="windowText" lastClr="000000"/>
                    </a:solidFill>
                  </a:defRPr>
                </a:pPr>
                <a:endParaRPr lang="pt-BR" sz="1000" b="0" i="0" u="none" strike="noStrike" baseline="0">
                  <a:solidFill>
                    <a:sysClr val="windowText" lastClr="000000"/>
                  </a:solidFill>
                  <a:latin typeface="Aptos Narrow" panose="02110004020202020204"/>
                </a:endParaRPr>
              </a:p>
            </cx:txPr>
            <cx:visibility seriesName="0" categoryName="1" value="1"/>
            <cx:separator>
</cx:separator>
            <cx:dataLabel idx="0">
              <cx:txPr>
                <a:bodyPr spcFirstLastPara="1" vertOverflow="ellipsis" horzOverflow="overflow" wrap="square" lIns="0" tIns="0" rIns="0" bIns="0" anchor="ctr" anchorCtr="1"/>
                <a:lstStyle/>
                <a:p>
                  <a:pPr algn="ctr" rtl="0">
                    <a:defRPr>
                      <a:solidFill>
                        <a:sysClr val="windowText" lastClr="000000"/>
                      </a:solidFill>
                    </a:defRPr>
                  </a:pPr>
                  <a:r>
                    <a:rPr lang="pt-BR" sz="1050" b="0" i="0" u="none" strike="noStrike" baseline="0">
                      <a:solidFill>
                        <a:sysClr val="windowText" lastClr="000000"/>
                      </a:solidFill>
                      <a:latin typeface="Aptos Narrow" panose="02110004020202020204"/>
                    </a:rPr>
                    <a:t>Amplitude do intervalo de confiança
172.100,68 </a:t>
                  </a:r>
                </a:p>
              </cx:txPr>
              <cx:visibility seriesName="0" categoryName="1" value="1"/>
              <cx:separator>
</cx:separator>
            </cx:dataLabel>
          </cx:dataLabels>
          <cx:dataId val="0"/>
        </cx:series>
      </cx:plotAreaRegion>
      <cx:axis id="0" hidden="1">
        <cx:catScaling gapWidth="0.0599999987"/>
        <cx:tickLabels/>
      </cx:axis>
    </cx:plotArea>
  </cx:chart>
  <cx:spPr>
    <a:ln>
      <a:noFill/>
    </a:ln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41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44">
  <cs:axisTitle>
    <cs:lnRef idx="0"/>
    <cs:fillRef idx="0"/>
    <cs:effectRef idx="0"/>
    <cs:fontRef idx="minor">
      <a:schemeClr val="dk1">
        <a:lumMod val="50000"/>
        <a:lumOff val="50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100000">
            <a:schemeClr val="lt1">
              <a:lumMod val="95000"/>
            </a:schemeClr>
          </a:gs>
          <a:gs pos="43000">
            <a:schemeClr val="lt1"/>
          </a:gs>
        </a:gsLst>
        <a:path path="circle">
          <a:fillToRect l="50000" t="50000" r="50000" b="50000"/>
        </a:path>
        <a:tileRect/>
      </a:gra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dk1">
          <a:lumMod val="15000"/>
          <a:lumOff val="8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>
        <a:solidFill>
          <a:schemeClr val="phClr">
            <a:alpha val="20000"/>
          </a:schemeClr>
        </a:solidFill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 cap="flat" cmpd="sng" algn="ctr">
        <a:solidFill>
          <a:schemeClr val="phClr"/>
        </a:solidFill>
        <a:round/>
      </a:ln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50000"/>
        <a:lumOff val="50000"/>
      </a:schemeClr>
    </cs:fontRef>
    <cs:spPr>
      <a:ln w="9525" cap="rnd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dk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>
        <a:solidFill>
          <a:schemeClr val="dk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dk1">
            <a:lumMod val="15000"/>
            <a:lumOff val="85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50000"/>
        <a:lumOff val="50000"/>
      </a:schemeClr>
    </cs:fontRef>
    <cs:defRPr sz="1600" b="0" kern="1200" spc="70" baseline="0"/>
  </cs:title>
  <cs:trendline>
    <cs:lnRef idx="0">
      <cs:styleClr val="0"/>
    </cs:lnRef>
    <cs:fillRef idx="0"/>
    <cs:effectRef idx="0"/>
    <cs:fontRef idx="minor">
      <a:schemeClr val="tx1"/>
    </cs:fontRef>
    <cs:spPr>
      <a:ln w="63500" cap="rnd" cmpd="sng" algn="ctr">
        <a:solidFill>
          <a:schemeClr val="phClr">
            <a:alpha val="25000"/>
          </a:schemeClr>
        </a:solidFill>
        <a:round/>
      </a:ln>
    </cs:spPr>
  </cs:trendline>
  <cs:trendlineLabel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dk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dk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.xml"/><Relationship Id="rId3" Type="http://schemas.microsoft.com/office/2014/relationships/chartEx" Target="../charts/chartEx1.xml"/><Relationship Id="rId7" Type="http://schemas.openxmlformats.org/officeDocument/2006/relationships/chart" Target="../charts/chart5.xml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chart" Target="../charts/chart4.xml"/><Relationship Id="rId5" Type="http://schemas.openxmlformats.org/officeDocument/2006/relationships/chart" Target="../charts/chart3.xml"/><Relationship Id="rId4" Type="http://schemas.openxmlformats.org/officeDocument/2006/relationships/chart" Target="../charts/chart2.xml"/><Relationship Id="rId9" Type="http://schemas.openxmlformats.org/officeDocument/2006/relationships/chart" Target="../charts/chart7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58431</xdr:colOff>
      <xdr:row>0</xdr:row>
      <xdr:rowOff>58431</xdr:rowOff>
    </xdr:from>
    <xdr:to>
      <xdr:col>3</xdr:col>
      <xdr:colOff>832758</xdr:colOff>
      <xdr:row>0</xdr:row>
      <xdr:rowOff>1642804</xdr:rowOff>
    </xdr:to>
    <xdr:pic>
      <xdr:nvPicPr>
        <xdr:cNvPr id="6" name="Imagem 5">
          <a:extLst>
            <a:ext uri="{FF2B5EF4-FFF2-40B4-BE49-F238E27FC236}">
              <a16:creationId xmlns:a16="http://schemas.microsoft.com/office/drawing/2014/main" id="{8894AD4F-4BAD-4ACD-3822-C1BE1C7AF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431" y="58431"/>
          <a:ext cx="7802416" cy="1584373"/>
        </a:xfrm>
        <a:prstGeom prst="rect">
          <a:avLst/>
        </a:prstGeom>
      </xdr:spPr>
    </xdr:pic>
    <xdr:clientData/>
  </xdr:twoCellAnchor>
  <xdr:twoCellAnchor editAs="oneCell">
    <xdr:from>
      <xdr:col>0</xdr:col>
      <xdr:colOff>1952624</xdr:colOff>
      <xdr:row>403</xdr:row>
      <xdr:rowOff>246528</xdr:rowOff>
    </xdr:from>
    <xdr:to>
      <xdr:col>3</xdr:col>
      <xdr:colOff>180153</xdr:colOff>
      <xdr:row>424</xdr:row>
      <xdr:rowOff>109413</xdr:rowOff>
    </xdr:to>
    <xdr:graphicFrame macro="">
      <xdr:nvGraphicFramePr>
        <xdr:cNvPr id="36" name="Gráfico 35">
          <a:extLst>
            <a:ext uri="{FF2B5EF4-FFF2-40B4-BE49-F238E27FC236}">
              <a16:creationId xmlns:a16="http://schemas.microsoft.com/office/drawing/2014/main" id="{D3D21CD3-FE73-4FA9-B1E7-473B3547F9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130402</xdr:colOff>
      <xdr:row>611</xdr:row>
      <xdr:rowOff>3301</xdr:rowOff>
    </xdr:from>
    <xdr:to>
      <xdr:col>5</xdr:col>
      <xdr:colOff>2329910</xdr:colOff>
      <xdr:row>616</xdr:row>
      <xdr:rowOff>210653</xdr:rowOff>
    </xdr:to>
    <mc:AlternateContent xmlns:mc="http://schemas.openxmlformats.org/markup-compatibility/2006">
      <mc:Choice xmlns:cx2="http://schemas.microsoft.com/office/drawing/2015/10/21/chartex" Requires="cx2">
        <xdr:graphicFrame macro="">
          <xdr:nvGraphicFramePr>
            <xdr:cNvPr id="3" name="Gráfico 2">
              <a:extLst>
                <a:ext uri="{FF2B5EF4-FFF2-40B4-BE49-F238E27FC236}">
                  <a16:creationId xmlns:a16="http://schemas.microsoft.com/office/drawing/2014/main" id="{F92FC523-8272-43BB-A450-40BAD3D3F91A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3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2464027" y="155260801"/>
              <a:ext cx="11534008" cy="1445602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pt-BR" sz="1100"/>
                <a:t>Este gráfico não está disponível na sua versão de Excel.
Editar esta forma ou salvar esta pasta de trabalho em um formato de arquivo diferente quebrará o gráfico permanentemente.</a:t>
              </a:r>
            </a:p>
          </xdr:txBody>
        </xdr:sp>
      </mc:Fallback>
    </mc:AlternateContent>
    <xdr:clientData/>
  </xdr:twoCellAnchor>
  <xdr:twoCellAnchor editAs="oneCell">
    <xdr:from>
      <xdr:col>1</xdr:col>
      <xdr:colOff>0</xdr:colOff>
      <xdr:row>434</xdr:row>
      <xdr:rowOff>246529</xdr:rowOff>
    </xdr:from>
    <xdr:to>
      <xdr:col>4</xdr:col>
      <xdr:colOff>1650331</xdr:colOff>
      <xdr:row>452</xdr:row>
      <xdr:rowOff>128998</xdr:rowOff>
    </xdr:to>
    <xdr:graphicFrame macro="">
      <xdr:nvGraphicFramePr>
        <xdr:cNvPr id="2" name="Gráfico 1">
          <a:extLst>
            <a:ext uri="{FF2B5EF4-FFF2-40B4-BE49-F238E27FC236}">
              <a16:creationId xmlns:a16="http://schemas.microsoft.com/office/drawing/2014/main" id="{7AF88E49-5A21-4004-B453-04016BBC2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</xdr:col>
      <xdr:colOff>0</xdr:colOff>
      <xdr:row>360</xdr:row>
      <xdr:rowOff>0</xdr:rowOff>
    </xdr:from>
    <xdr:to>
      <xdr:col>4</xdr:col>
      <xdr:colOff>1650331</xdr:colOff>
      <xdr:row>377</xdr:row>
      <xdr:rowOff>128999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279E7401-2461-4B45-B444-CD4DC459BF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</xdr:col>
      <xdr:colOff>0</xdr:colOff>
      <xdr:row>337</xdr:row>
      <xdr:rowOff>0</xdr:rowOff>
    </xdr:from>
    <xdr:to>
      <xdr:col>4</xdr:col>
      <xdr:colOff>1661538</xdr:colOff>
      <xdr:row>354</xdr:row>
      <xdr:rowOff>129000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44AC55D4-73D1-4592-B7F6-123149E58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</xdr:col>
      <xdr:colOff>0</xdr:colOff>
      <xdr:row>257</xdr:row>
      <xdr:rowOff>0</xdr:rowOff>
    </xdr:from>
    <xdr:to>
      <xdr:col>4</xdr:col>
      <xdr:colOff>1650331</xdr:colOff>
      <xdr:row>274</xdr:row>
      <xdr:rowOff>128999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AB4EC806-63DA-449A-857F-0C12F6175B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</xdr:col>
      <xdr:colOff>0</xdr:colOff>
      <xdr:row>465</xdr:row>
      <xdr:rowOff>0</xdr:rowOff>
    </xdr:from>
    <xdr:to>
      <xdr:col>4</xdr:col>
      <xdr:colOff>1650331</xdr:colOff>
      <xdr:row>482</xdr:row>
      <xdr:rowOff>128999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1D770801-130B-4FF6-AFD1-49606FB31E1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</xdr:col>
      <xdr:colOff>0</xdr:colOff>
      <xdr:row>307</xdr:row>
      <xdr:rowOff>0</xdr:rowOff>
    </xdr:from>
    <xdr:to>
      <xdr:col>4</xdr:col>
      <xdr:colOff>1650331</xdr:colOff>
      <xdr:row>324</xdr:row>
      <xdr:rowOff>129001</xdr:rowOff>
    </xdr:to>
    <xdr:graphicFrame macro="">
      <xdr:nvGraphicFramePr>
        <xdr:cNvPr id="10" name="Gráfico 9">
          <a:extLst>
            <a:ext uri="{FF2B5EF4-FFF2-40B4-BE49-F238E27FC236}">
              <a16:creationId xmlns:a16="http://schemas.microsoft.com/office/drawing/2014/main" id="{98B35C8C-8E8A-4C0F-83E3-84EAA9F9A5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d.docs.live.net/1767bc6245dff04e/Documentos/Projetos/Projeto%20TJ%20MA/MATERIAL%20PARA%20ENTREGAR%20AO%20FINAL%20DO%20CURSO/06%20-%20SEIS%20vari&#225;veis%20independentes/RLM%20SEIS%20VARI&#193;VEIS%20INDEPENDENTES.xlsx" TargetMode="External"/><Relationship Id="rId1" Type="http://schemas.openxmlformats.org/officeDocument/2006/relationships/externalLinkPath" Target="/1767bc6245dff04e/Documentos/Projetos/Projeto%20TJ%20MA/MATERIAL%20PARA%20ENTREGAR%20AO%20FINAL%20DO%20CURSO/06%20-%20SEIS%20vari&#225;veis%20independentes/RLM%20SEIS%20VARI&#193;VEIS%20INDEPENDENTES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LAUDO DE VISTORIA"/>
      <sheetName val="REGRESSÃO LINEAR MÚLTIPLA"/>
    </sheetNames>
    <sheetDataSet>
      <sheetData sheetId="0"/>
      <sheetData sheetId="1">
        <row r="64">
          <cell r="J64" t="str">
            <v>Não atende às exigências mínimas previstas na NBR 14653-2:2011</v>
          </cell>
        </row>
        <row r="65">
          <cell r="J65" t="str">
            <v>Atende às exigências para o grau I da NBR 14653-2:2011</v>
          </cell>
        </row>
        <row r="66">
          <cell r="J66" t="str">
            <v>Atende às exigências para o grau II da NBR 14653-2:2011</v>
          </cell>
        </row>
        <row r="67">
          <cell r="J67" t="str">
            <v>Atende às exigências para o grau III da NBR 14653-2:2011</v>
          </cell>
        </row>
      </sheetData>
    </sheetDataSet>
  </externalBook>
</externalL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0E2841"/>
    </a:dk2>
    <a:lt2>
      <a:srgbClr val="E8E8E8"/>
    </a:lt2>
    <a:accent1>
      <a:srgbClr val="156082"/>
    </a:accent1>
    <a:accent2>
      <a:srgbClr val="E97132"/>
    </a:accent2>
    <a:accent3>
      <a:srgbClr val="196B24"/>
    </a:accent3>
    <a:accent4>
      <a:srgbClr val="0F9ED5"/>
    </a:accent4>
    <a:accent5>
      <a:srgbClr val="A02B93"/>
    </a:accent5>
    <a:accent6>
      <a:srgbClr val="4EA72E"/>
    </a:accent6>
    <a:hlink>
      <a:srgbClr val="467886"/>
    </a:hlink>
    <a:folHlink>
      <a:srgbClr val="96607D"/>
    </a:folHlink>
  </a:clrScheme>
  <a:fontScheme name="Office">
    <a:majorFont>
      <a:latin typeface="Aptos Display" panose="0211000402020202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Aptos Narrow" panose="0211000402020202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  <a:ln w="2540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 2013 - 2022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 2013 - 2022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 2013 - 2022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A3339-6272-475F-A9BE-AC367CACDF3B}">
  <sheetPr>
    <pageSetUpPr fitToPage="1"/>
  </sheetPr>
  <dimension ref="A1:EX5659"/>
  <sheetViews>
    <sheetView tabSelected="1" zoomScaleNormal="100" zoomScalePageLayoutView="70" workbookViewId="0">
      <selection activeCell="B11" sqref="B11"/>
    </sheetView>
  </sheetViews>
  <sheetFormatPr defaultColWidth="25.625" defaultRowHeight="20.100000000000001" customHeight="1" x14ac:dyDescent="0.25"/>
  <cols>
    <col min="1" max="9" width="30.625" style="1" customWidth="1"/>
    <col min="10" max="10" width="10.625" style="1" customWidth="1"/>
    <col min="11" max="13" width="20.625" style="142" customWidth="1"/>
    <col min="14" max="15" width="30.625" style="142" customWidth="1"/>
    <col min="16" max="17" width="20.625" style="142" customWidth="1"/>
    <col min="18" max="19" width="30.625" style="142" customWidth="1"/>
    <col min="20" max="129" width="20.625" style="142" customWidth="1"/>
    <col min="130" max="130" width="20.625" style="143" customWidth="1"/>
    <col min="131" max="131" width="20.625" style="144" customWidth="1"/>
    <col min="132" max="132" width="20.625" style="143" customWidth="1"/>
    <col min="133" max="139" width="20.625" style="145" customWidth="1"/>
    <col min="140" max="140" width="20.625" style="142" customWidth="1"/>
    <col min="141" max="141" width="20.625" style="144" customWidth="1"/>
    <col min="142" max="147" width="20.625" style="143" customWidth="1"/>
    <col min="148" max="154" width="20.625" style="145" customWidth="1"/>
    <col min="155" max="158" width="20.625" style="142" customWidth="1"/>
    <col min="159" max="16384" width="25.625" style="142"/>
  </cols>
  <sheetData>
    <row r="1" spans="1:19" ht="140.1" customHeight="1" x14ac:dyDescent="0.25">
      <c r="A1" s="5"/>
      <c r="B1" s="5"/>
      <c r="C1" s="5"/>
      <c r="D1" s="5"/>
      <c r="E1" s="5"/>
      <c r="F1" s="5"/>
      <c r="G1" s="5"/>
      <c r="H1" s="5"/>
      <c r="I1" s="5"/>
    </row>
    <row r="2" spans="1:19" ht="5.0999999999999996" customHeight="1" x14ac:dyDescent="0.25"/>
    <row r="3" spans="1:19" ht="5.0999999999999996" customHeight="1" x14ac:dyDescent="0.25">
      <c r="A3" s="5"/>
      <c r="B3" s="5"/>
      <c r="C3" s="5"/>
      <c r="D3" s="5"/>
      <c r="E3" s="5"/>
      <c r="F3" s="5"/>
      <c r="G3" s="5"/>
      <c r="H3" s="5"/>
      <c r="I3" s="5"/>
    </row>
    <row r="5" spans="1:19" ht="20.100000000000001" customHeight="1" x14ac:dyDescent="0.25">
      <c r="A5" s="210" t="s">
        <v>17</v>
      </c>
      <c r="B5" s="210"/>
      <c r="C5" s="210"/>
      <c r="D5" s="210"/>
      <c r="E5" s="210"/>
      <c r="F5" s="210"/>
      <c r="G5" s="210"/>
      <c r="H5" s="210"/>
      <c r="I5" s="210"/>
    </row>
    <row r="7" spans="1:19" ht="20.100000000000001" customHeight="1" x14ac:dyDescent="0.25">
      <c r="A7" s="207" t="s">
        <v>117</v>
      </c>
      <c r="B7" s="207"/>
      <c r="C7" s="207"/>
      <c r="D7" s="207"/>
      <c r="E7" s="207"/>
      <c r="F7" s="207"/>
      <c r="G7" s="207"/>
      <c r="H7" s="207"/>
      <c r="I7" s="207"/>
    </row>
    <row r="8" spans="1:19" ht="20.100000000000001" customHeight="1" x14ac:dyDescent="0.25">
      <c r="A8" s="119"/>
      <c r="B8" s="237" t="s">
        <v>184</v>
      </c>
      <c r="C8" s="237"/>
      <c r="D8" s="237"/>
      <c r="E8" s="237"/>
      <c r="F8" s="237"/>
      <c r="G8" s="237"/>
      <c r="H8" s="237"/>
      <c r="I8" s="237"/>
      <c r="K8" s="239" t="s">
        <v>386</v>
      </c>
      <c r="L8" s="239"/>
      <c r="M8" s="239"/>
      <c r="N8" s="239"/>
      <c r="O8" s="239"/>
      <c r="P8" s="239"/>
      <c r="Q8" s="239"/>
      <c r="R8" s="239"/>
      <c r="S8" s="239"/>
    </row>
    <row r="9" spans="1:19" ht="20.100000000000001" customHeight="1" x14ac:dyDescent="0.25">
      <c r="A9" s="120"/>
      <c r="B9" s="238" t="s">
        <v>115</v>
      </c>
      <c r="C9" s="238"/>
      <c r="D9" s="238"/>
      <c r="E9" s="238"/>
      <c r="F9" s="238"/>
      <c r="G9" s="238"/>
      <c r="H9" s="238"/>
      <c r="I9" s="83" t="s">
        <v>116</v>
      </c>
      <c r="K9" s="1"/>
      <c r="L9" s="1"/>
      <c r="M9" s="1"/>
      <c r="N9" s="1"/>
      <c r="O9" s="1"/>
      <c r="P9" s="1"/>
      <c r="Q9" s="1"/>
      <c r="R9" s="1"/>
      <c r="S9" s="1"/>
    </row>
    <row r="10" spans="1:19" ht="39.950000000000003" customHeight="1" x14ac:dyDescent="0.25">
      <c r="A10" s="139" t="s">
        <v>153</v>
      </c>
      <c r="B10" s="133" t="s">
        <v>93</v>
      </c>
      <c r="C10" s="133" t="s">
        <v>370</v>
      </c>
      <c r="D10" s="133" t="s">
        <v>104</v>
      </c>
      <c r="E10" s="133" t="s">
        <v>105</v>
      </c>
      <c r="F10" s="133" t="s">
        <v>94</v>
      </c>
      <c r="G10" s="133" t="s">
        <v>106</v>
      </c>
      <c r="H10" s="133" t="s">
        <v>107</v>
      </c>
      <c r="I10" s="133" t="s">
        <v>108</v>
      </c>
      <c r="K10" s="91" t="str">
        <f>A10</f>
        <v>Itens da amostra</v>
      </c>
      <c r="L10" s="129" t="s">
        <v>360</v>
      </c>
      <c r="M10" s="129" t="s">
        <v>361</v>
      </c>
      <c r="N10" s="241" t="s">
        <v>382</v>
      </c>
      <c r="O10" s="241"/>
      <c r="P10" s="130" t="s">
        <v>346</v>
      </c>
      <c r="Q10" s="130" t="s">
        <v>387</v>
      </c>
      <c r="R10" s="240" t="s">
        <v>357</v>
      </c>
      <c r="S10" s="240"/>
    </row>
    <row r="11" spans="1:19" ht="20.100000000000001" customHeight="1" x14ac:dyDescent="0.25">
      <c r="A11" s="19">
        <v>1</v>
      </c>
      <c r="B11" s="134">
        <v>77</v>
      </c>
      <c r="C11" s="104">
        <v>3</v>
      </c>
      <c r="D11" s="104">
        <v>1</v>
      </c>
      <c r="E11" s="104">
        <v>1</v>
      </c>
      <c r="F11" s="104">
        <v>0</v>
      </c>
      <c r="G11" s="104">
        <v>0</v>
      </c>
      <c r="H11" s="104">
        <v>0</v>
      </c>
      <c r="I11" s="134">
        <v>550000</v>
      </c>
      <c r="K11" s="19">
        <f>A11</f>
        <v>1</v>
      </c>
      <c r="L11" s="88">
        <f t="shared" ref="L11:L34" si="0">H192</f>
        <v>1.0428849645426577</v>
      </c>
      <c r="M11" s="90">
        <f t="shared" ref="M11:M34" si="1">I283</f>
        <v>0.44011196048723661</v>
      </c>
      <c r="N11" s="212" t="str">
        <f t="shared" ref="N11:N34" si="2">IF(M11=MAX($M$11:$M$34),"Elemento com maior influência sobre os resultados da regressão","")</f>
        <v/>
      </c>
      <c r="O11" s="212"/>
      <c r="P11" s="88">
        <f t="shared" ref="P11:P34" si="3">H283</f>
        <v>12.326474694688674</v>
      </c>
      <c r="Q11" s="89">
        <f>_xlfn.CHISQ.DIST.RT(P11,$B$80)</f>
        <v>0.72121675481517311</v>
      </c>
      <c r="R11" s="184" t="str">
        <f t="shared" ref="R11:R34" si="4">IF(Q11&lt;0.1,"Rejeitado a um nível de significância de 10% (dez por cento)","")</f>
        <v/>
      </c>
      <c r="S11" s="184"/>
    </row>
    <row r="12" spans="1:19" ht="20.100000000000001" customHeight="1" x14ac:dyDescent="0.25">
      <c r="A12" s="19">
        <v>2</v>
      </c>
      <c r="B12" s="134">
        <v>94</v>
      </c>
      <c r="C12" s="104">
        <v>3</v>
      </c>
      <c r="D12" s="104">
        <v>2</v>
      </c>
      <c r="E12" s="104">
        <v>2</v>
      </c>
      <c r="F12" s="104">
        <v>0</v>
      </c>
      <c r="G12" s="104">
        <v>1</v>
      </c>
      <c r="H12" s="104">
        <v>0</v>
      </c>
      <c r="I12" s="134">
        <v>650000</v>
      </c>
      <c r="K12" s="19">
        <f t="shared" ref="K12:K34" si="5">A12</f>
        <v>2</v>
      </c>
      <c r="L12" s="88">
        <f t="shared" si="0"/>
        <v>-9.2350005406578825E-2</v>
      </c>
      <c r="M12" s="90">
        <f t="shared" si="1"/>
        <v>9.6977334393794665E-4</v>
      </c>
      <c r="N12" s="212" t="str">
        <f t="shared" si="2"/>
        <v/>
      </c>
      <c r="O12" s="212"/>
      <c r="P12" s="88">
        <f t="shared" si="3"/>
        <v>7.455922627589981</v>
      </c>
      <c r="Q12" s="89">
        <f t="shared" ref="Q12:Q34" si="6">_xlfn.CHISQ.DIST.RT(P12,$B$80)</f>
        <v>0.96344086984527899</v>
      </c>
      <c r="R12" s="184" t="str">
        <f t="shared" si="4"/>
        <v/>
      </c>
      <c r="S12" s="184"/>
    </row>
    <row r="13" spans="1:19" ht="20.100000000000001" customHeight="1" x14ac:dyDescent="0.25">
      <c r="A13" s="19">
        <v>3</v>
      </c>
      <c r="B13" s="134">
        <v>94</v>
      </c>
      <c r="C13" s="104">
        <v>3</v>
      </c>
      <c r="D13" s="104">
        <v>2</v>
      </c>
      <c r="E13" s="104">
        <v>2</v>
      </c>
      <c r="F13" s="104">
        <v>0</v>
      </c>
      <c r="G13" s="104">
        <v>1</v>
      </c>
      <c r="H13" s="104">
        <v>0</v>
      </c>
      <c r="I13" s="134">
        <v>650000</v>
      </c>
      <c r="K13" s="19">
        <f t="shared" si="5"/>
        <v>3</v>
      </c>
      <c r="L13" s="88">
        <f t="shared" si="0"/>
        <v>-9.2350005406578825E-2</v>
      </c>
      <c r="M13" s="90">
        <f t="shared" si="1"/>
        <v>9.6977334393794665E-4</v>
      </c>
      <c r="N13" s="212" t="str">
        <f t="shared" si="2"/>
        <v/>
      </c>
      <c r="O13" s="212"/>
      <c r="P13" s="88">
        <f t="shared" si="3"/>
        <v>7.455922627589981</v>
      </c>
      <c r="Q13" s="89">
        <f t="shared" si="6"/>
        <v>0.96344086984527899</v>
      </c>
      <c r="R13" s="184" t="str">
        <f t="shared" si="4"/>
        <v/>
      </c>
      <c r="S13" s="184"/>
    </row>
    <row r="14" spans="1:19" ht="20.100000000000001" customHeight="1" x14ac:dyDescent="0.25">
      <c r="A14" s="19">
        <v>4</v>
      </c>
      <c r="B14" s="134">
        <v>115</v>
      </c>
      <c r="C14" s="104">
        <v>3</v>
      </c>
      <c r="D14" s="104">
        <v>3</v>
      </c>
      <c r="E14" s="104">
        <v>2</v>
      </c>
      <c r="F14" s="104">
        <v>0</v>
      </c>
      <c r="G14" s="104">
        <v>0</v>
      </c>
      <c r="H14" s="104">
        <v>0</v>
      </c>
      <c r="I14" s="134">
        <v>680000</v>
      </c>
      <c r="K14" s="19">
        <f t="shared" si="5"/>
        <v>4</v>
      </c>
      <c r="L14" s="88">
        <f t="shared" si="0"/>
        <v>-1.0428849645430296</v>
      </c>
      <c r="M14" s="90">
        <f t="shared" si="1"/>
        <v>0.44011196048755086</v>
      </c>
      <c r="N14" s="212" t="str">
        <f t="shared" si="2"/>
        <v/>
      </c>
      <c r="O14" s="212"/>
      <c r="P14" s="88">
        <f t="shared" si="3"/>
        <v>12.326474694688676</v>
      </c>
      <c r="Q14" s="89">
        <f t="shared" si="6"/>
        <v>0.72121675481517289</v>
      </c>
      <c r="R14" s="184" t="str">
        <f t="shared" si="4"/>
        <v/>
      </c>
      <c r="S14" s="184"/>
    </row>
    <row r="15" spans="1:19" ht="20.100000000000001" customHeight="1" x14ac:dyDescent="0.25">
      <c r="A15" s="19">
        <v>5</v>
      </c>
      <c r="B15" s="134">
        <v>105</v>
      </c>
      <c r="C15" s="104">
        <v>3</v>
      </c>
      <c r="D15" s="104">
        <v>3</v>
      </c>
      <c r="E15" s="104">
        <v>2</v>
      </c>
      <c r="F15" s="104">
        <v>1</v>
      </c>
      <c r="G15" s="104">
        <v>1</v>
      </c>
      <c r="H15" s="104">
        <v>0</v>
      </c>
      <c r="I15" s="134">
        <v>700000</v>
      </c>
      <c r="K15" s="19">
        <f t="shared" si="5"/>
        <v>5</v>
      </c>
      <c r="L15" s="88">
        <f t="shared" si="0"/>
        <v>-0.35408581735628208</v>
      </c>
      <c r="M15" s="90">
        <f t="shared" si="1"/>
        <v>5.7830990842833484E-3</v>
      </c>
      <c r="N15" s="212" t="str">
        <f t="shared" si="2"/>
        <v/>
      </c>
      <c r="O15" s="212"/>
      <c r="P15" s="88">
        <f t="shared" si="3"/>
        <v>4.1674463412831741</v>
      </c>
      <c r="Q15" s="89">
        <f t="shared" si="6"/>
        <v>0.99858385920700599</v>
      </c>
      <c r="R15" s="184" t="str">
        <f t="shared" si="4"/>
        <v/>
      </c>
      <c r="S15" s="184"/>
    </row>
    <row r="16" spans="1:19" ht="20.100000000000001" customHeight="1" x14ac:dyDescent="0.25">
      <c r="A16" s="19">
        <v>6</v>
      </c>
      <c r="B16" s="134">
        <v>96</v>
      </c>
      <c r="C16" s="104">
        <v>3</v>
      </c>
      <c r="D16" s="104">
        <v>2</v>
      </c>
      <c r="E16" s="104">
        <v>2</v>
      </c>
      <c r="F16" s="104">
        <v>1</v>
      </c>
      <c r="G16" s="104">
        <v>1</v>
      </c>
      <c r="H16" s="104">
        <v>1</v>
      </c>
      <c r="I16" s="134">
        <v>740000</v>
      </c>
      <c r="K16" s="19">
        <f t="shared" si="5"/>
        <v>6</v>
      </c>
      <c r="L16" s="88">
        <f t="shared" si="0"/>
        <v>-0.14295139956875444</v>
      </c>
      <c r="M16" s="90">
        <f t="shared" si="1"/>
        <v>5.5072486289517648E-4</v>
      </c>
      <c r="N16" s="212" t="str">
        <f t="shared" si="2"/>
        <v/>
      </c>
      <c r="O16" s="212"/>
      <c r="P16" s="88">
        <f t="shared" si="3"/>
        <v>2.5888581603277392</v>
      </c>
      <c r="Q16" s="89">
        <f t="shared" si="6"/>
        <v>0.9999375935925614</v>
      </c>
      <c r="R16" s="184" t="str">
        <f t="shared" si="4"/>
        <v/>
      </c>
      <c r="S16" s="184"/>
    </row>
    <row r="17" spans="1:105" ht="20.100000000000001" customHeight="1" x14ac:dyDescent="0.25">
      <c r="A17" s="19">
        <v>7</v>
      </c>
      <c r="B17" s="134">
        <v>81</v>
      </c>
      <c r="C17" s="104">
        <v>3</v>
      </c>
      <c r="D17" s="104">
        <v>1</v>
      </c>
      <c r="E17" s="104">
        <v>2</v>
      </c>
      <c r="F17" s="104">
        <v>1</v>
      </c>
      <c r="G17" s="104">
        <v>1</v>
      </c>
      <c r="H17" s="104">
        <v>1</v>
      </c>
      <c r="I17" s="134">
        <v>750000</v>
      </c>
      <c r="K17" s="19">
        <f t="shared" si="5"/>
        <v>7</v>
      </c>
      <c r="L17" s="88">
        <f t="shared" si="0"/>
        <v>-0.65772073738519421</v>
      </c>
      <c r="M17" s="90">
        <f t="shared" si="1"/>
        <v>1.7115937175751075E-2</v>
      </c>
      <c r="N17" s="212" t="str">
        <f t="shared" si="2"/>
        <v/>
      </c>
      <c r="O17" s="212"/>
      <c r="P17" s="88">
        <f t="shared" si="3"/>
        <v>3.6810076609477096</v>
      </c>
      <c r="Q17" s="89">
        <f t="shared" si="6"/>
        <v>0.999352246793618</v>
      </c>
      <c r="R17" s="184" t="str">
        <f t="shared" si="4"/>
        <v/>
      </c>
      <c r="S17" s="184"/>
    </row>
    <row r="18" spans="1:105" ht="20.100000000000001" customHeight="1" x14ac:dyDescent="0.25">
      <c r="A18" s="19">
        <v>8</v>
      </c>
      <c r="B18" s="134">
        <v>95</v>
      </c>
      <c r="C18" s="104">
        <v>3</v>
      </c>
      <c r="D18" s="104">
        <v>3</v>
      </c>
      <c r="E18" s="104">
        <v>2</v>
      </c>
      <c r="F18" s="104">
        <v>1</v>
      </c>
      <c r="G18" s="104">
        <v>1</v>
      </c>
      <c r="H18" s="104">
        <v>0</v>
      </c>
      <c r="I18" s="134">
        <v>770000</v>
      </c>
      <c r="K18" s="19">
        <f t="shared" si="5"/>
        <v>8</v>
      </c>
      <c r="L18" s="88">
        <f t="shared" si="0"/>
        <v>0.56500144332835756</v>
      </c>
      <c r="M18" s="90">
        <f t="shared" si="1"/>
        <v>2.0256126757281182E-2</v>
      </c>
      <c r="N18" s="212" t="str">
        <f t="shared" si="2"/>
        <v/>
      </c>
      <c r="O18" s="212"/>
      <c r="P18" s="88">
        <f t="shared" si="3"/>
        <v>5.2584838234632061</v>
      </c>
      <c r="Q18" s="89">
        <f t="shared" si="6"/>
        <v>0.99431146717049579</v>
      </c>
      <c r="R18" s="184" t="str">
        <f t="shared" si="4"/>
        <v/>
      </c>
      <c r="S18" s="184"/>
    </row>
    <row r="19" spans="1:105" ht="20.100000000000001" customHeight="1" x14ac:dyDescent="0.25">
      <c r="A19" s="19">
        <v>9</v>
      </c>
      <c r="B19" s="134">
        <v>94</v>
      </c>
      <c r="C19" s="104">
        <v>3</v>
      </c>
      <c r="D19" s="104">
        <v>2</v>
      </c>
      <c r="E19" s="104">
        <v>2</v>
      </c>
      <c r="F19" s="104">
        <v>1</v>
      </c>
      <c r="G19" s="104">
        <v>1</v>
      </c>
      <c r="H19" s="104">
        <v>0</v>
      </c>
      <c r="I19" s="134">
        <v>800000</v>
      </c>
      <c r="K19" s="19">
        <f t="shared" si="5"/>
        <v>9</v>
      </c>
      <c r="L19" s="88">
        <f t="shared" si="0"/>
        <v>-0.54681561276460022</v>
      </c>
      <c r="M19" s="90">
        <f t="shared" si="1"/>
        <v>7.4015664865321081E-3</v>
      </c>
      <c r="N19" s="212" t="str">
        <f t="shared" si="2"/>
        <v/>
      </c>
      <c r="O19" s="212"/>
      <c r="P19" s="88">
        <f t="shared" si="3"/>
        <v>2.3726317829005885</v>
      </c>
      <c r="Q19" s="89">
        <f t="shared" si="6"/>
        <v>0.99996585613311328</v>
      </c>
      <c r="R19" s="184" t="str">
        <f t="shared" si="4"/>
        <v/>
      </c>
      <c r="S19" s="184"/>
    </row>
    <row r="20" spans="1:105" ht="20.100000000000001" customHeight="1" x14ac:dyDescent="0.25">
      <c r="A20" s="19">
        <v>10</v>
      </c>
      <c r="B20" s="134">
        <v>94</v>
      </c>
      <c r="C20" s="104">
        <v>3</v>
      </c>
      <c r="D20" s="104">
        <v>2</v>
      </c>
      <c r="E20" s="104">
        <v>2</v>
      </c>
      <c r="F20" s="104">
        <v>1</v>
      </c>
      <c r="G20" s="104">
        <v>1</v>
      </c>
      <c r="H20" s="104">
        <v>0</v>
      </c>
      <c r="I20" s="134">
        <v>800000</v>
      </c>
      <c r="K20" s="19">
        <f t="shared" si="5"/>
        <v>10</v>
      </c>
      <c r="L20" s="88">
        <f t="shared" si="0"/>
        <v>-0.54681561276460022</v>
      </c>
      <c r="M20" s="90">
        <f t="shared" si="1"/>
        <v>7.4015664865321081E-3</v>
      </c>
      <c r="N20" s="212" t="str">
        <f t="shared" si="2"/>
        <v/>
      </c>
      <c r="O20" s="212"/>
      <c r="P20" s="88">
        <f t="shared" si="3"/>
        <v>2.3726317829005885</v>
      </c>
      <c r="Q20" s="89">
        <f t="shared" si="6"/>
        <v>0.99996585613311328</v>
      </c>
      <c r="R20" s="184" t="str">
        <f t="shared" si="4"/>
        <v/>
      </c>
      <c r="S20" s="184"/>
    </row>
    <row r="21" spans="1:105" ht="20.100000000000001" customHeight="1" x14ac:dyDescent="0.25">
      <c r="A21" s="19">
        <v>11</v>
      </c>
      <c r="B21" s="134">
        <v>101</v>
      </c>
      <c r="C21" s="104">
        <v>3</v>
      </c>
      <c r="D21" s="104">
        <v>1</v>
      </c>
      <c r="E21" s="104">
        <v>2</v>
      </c>
      <c r="F21" s="104">
        <v>1</v>
      </c>
      <c r="G21" s="104">
        <v>1</v>
      </c>
      <c r="H21" s="104">
        <v>1</v>
      </c>
      <c r="I21" s="134">
        <v>850000</v>
      </c>
      <c r="K21" s="19">
        <f t="shared" si="5"/>
        <v>11</v>
      </c>
      <c r="L21" s="88">
        <f t="shared" si="0"/>
        <v>-1.0931675705877393</v>
      </c>
      <c r="M21" s="90">
        <f t="shared" si="1"/>
        <v>5.2575073204028572E-2</v>
      </c>
      <c r="N21" s="212" t="str">
        <f t="shared" si="2"/>
        <v/>
      </c>
      <c r="O21" s="212"/>
      <c r="P21" s="88">
        <f t="shared" si="3"/>
        <v>4.0146446467481347</v>
      </c>
      <c r="Q21" s="89">
        <f t="shared" si="6"/>
        <v>0.99887788220376228</v>
      </c>
      <c r="R21" s="184" t="str">
        <f t="shared" si="4"/>
        <v/>
      </c>
      <c r="S21" s="184"/>
    </row>
    <row r="22" spans="1:105" ht="20.100000000000001" customHeight="1" x14ac:dyDescent="0.25">
      <c r="A22" s="19">
        <v>12</v>
      </c>
      <c r="B22" s="134">
        <v>84</v>
      </c>
      <c r="C22" s="104">
        <v>3</v>
      </c>
      <c r="D22" s="104">
        <v>1</v>
      </c>
      <c r="E22" s="104">
        <v>2</v>
      </c>
      <c r="F22" s="104">
        <v>1</v>
      </c>
      <c r="G22" s="104">
        <v>1</v>
      </c>
      <c r="H22" s="104">
        <v>1</v>
      </c>
      <c r="I22" s="134">
        <v>935000</v>
      </c>
      <c r="K22" s="19">
        <f t="shared" si="5"/>
        <v>12</v>
      </c>
      <c r="L22" s="88">
        <f t="shared" si="0"/>
        <v>0.27056101675252953</v>
      </c>
      <c r="M22" s="90">
        <f t="shared" si="1"/>
        <v>2.8787871810612951E-3</v>
      </c>
      <c r="N22" s="212" t="str">
        <f t="shared" si="2"/>
        <v/>
      </c>
      <c r="O22" s="212"/>
      <c r="P22" s="88">
        <f t="shared" si="3"/>
        <v>3.6623059729933711</v>
      </c>
      <c r="Q22" s="89">
        <f t="shared" si="6"/>
        <v>0.99937304203485855</v>
      </c>
      <c r="R22" s="184" t="str">
        <f t="shared" si="4"/>
        <v/>
      </c>
      <c r="S22" s="184"/>
    </row>
    <row r="23" spans="1:105" ht="20.100000000000001" customHeight="1" x14ac:dyDescent="0.25">
      <c r="A23" s="19">
        <v>13</v>
      </c>
      <c r="B23" s="134">
        <v>155</v>
      </c>
      <c r="C23" s="104">
        <v>3</v>
      </c>
      <c r="D23" s="104">
        <v>3</v>
      </c>
      <c r="E23" s="104">
        <v>2</v>
      </c>
      <c r="F23" s="104">
        <v>1</v>
      </c>
      <c r="G23" s="104">
        <v>1</v>
      </c>
      <c r="H23" s="104">
        <v>1</v>
      </c>
      <c r="I23" s="134">
        <v>950000</v>
      </c>
      <c r="K23" s="19">
        <f t="shared" si="5"/>
        <v>13</v>
      </c>
      <c r="L23" s="88">
        <f t="shared" si="0"/>
        <v>-0.58616509479791268</v>
      </c>
      <c r="M23" s="90">
        <f t="shared" si="1"/>
        <v>3.1895552122910689E-2</v>
      </c>
      <c r="N23" s="212" t="str">
        <f t="shared" si="2"/>
        <v/>
      </c>
      <c r="O23" s="212"/>
      <c r="P23" s="88">
        <f t="shared" si="3"/>
        <v>6.6705696853419791</v>
      </c>
      <c r="Q23" s="89">
        <f t="shared" si="6"/>
        <v>0.97910051752394422</v>
      </c>
      <c r="R23" s="184" t="str">
        <f t="shared" si="4"/>
        <v/>
      </c>
      <c r="S23" s="184"/>
    </row>
    <row r="24" spans="1:105" ht="20.100000000000001" customHeight="1" x14ac:dyDescent="0.25">
      <c r="A24" s="19">
        <v>14</v>
      </c>
      <c r="B24" s="134">
        <v>121</v>
      </c>
      <c r="C24" s="104">
        <v>3</v>
      </c>
      <c r="D24" s="104">
        <v>2</v>
      </c>
      <c r="E24" s="104">
        <v>2</v>
      </c>
      <c r="F24" s="104">
        <v>1</v>
      </c>
      <c r="G24" s="104">
        <v>1</v>
      </c>
      <c r="H24" s="104">
        <v>1</v>
      </c>
      <c r="I24" s="134">
        <v>970000</v>
      </c>
      <c r="K24" s="19">
        <f t="shared" si="5"/>
        <v>14</v>
      </c>
      <c r="L24" s="88">
        <f t="shared" si="0"/>
        <v>-7.3566577498988373E-2</v>
      </c>
      <c r="M24" s="90">
        <f t="shared" si="1"/>
        <v>1.3297893688663941E-4</v>
      </c>
      <c r="N24" s="212" t="str">
        <f t="shared" si="2"/>
        <v/>
      </c>
      <c r="O24" s="212"/>
      <c r="P24" s="88">
        <f t="shared" si="3"/>
        <v>2.35421893539807</v>
      </c>
      <c r="Q24" s="89">
        <f t="shared" si="6"/>
        <v>0.9999676594078083</v>
      </c>
      <c r="R24" s="184" t="str">
        <f t="shared" si="4"/>
        <v/>
      </c>
      <c r="S24" s="184"/>
    </row>
    <row r="25" spans="1:105" ht="20.100000000000001" customHeight="1" x14ac:dyDescent="0.25">
      <c r="A25" s="19">
        <v>15</v>
      </c>
      <c r="B25" s="134">
        <v>121</v>
      </c>
      <c r="C25" s="104">
        <v>4</v>
      </c>
      <c r="D25" s="104">
        <v>2</v>
      </c>
      <c r="E25" s="104">
        <v>2</v>
      </c>
      <c r="F25" s="104">
        <v>1</v>
      </c>
      <c r="G25" s="104">
        <v>1</v>
      </c>
      <c r="H25" s="104">
        <v>0</v>
      </c>
      <c r="I25" s="134">
        <v>980000</v>
      </c>
      <c r="K25" s="19">
        <f t="shared" si="5"/>
        <v>15</v>
      </c>
      <c r="L25" s="88">
        <f t="shared" si="0"/>
        <v>-1.4567268651385754</v>
      </c>
      <c r="M25" s="90">
        <f t="shared" si="1"/>
        <v>0.18935862438168843</v>
      </c>
      <c r="N25" s="212" t="str">
        <f t="shared" si="2"/>
        <v/>
      </c>
      <c r="O25" s="212"/>
      <c r="P25" s="88">
        <f t="shared" si="3"/>
        <v>6.5196743755335937</v>
      </c>
      <c r="Q25" s="89">
        <f t="shared" si="6"/>
        <v>0.98144753364045723</v>
      </c>
      <c r="R25" s="184" t="str">
        <f t="shared" si="4"/>
        <v/>
      </c>
      <c r="S25" s="184"/>
    </row>
    <row r="26" spans="1:105" ht="20.100000000000001" customHeight="1" x14ac:dyDescent="0.25">
      <c r="A26" s="19">
        <v>16</v>
      </c>
      <c r="B26" s="134">
        <v>110</v>
      </c>
      <c r="C26" s="104">
        <v>2</v>
      </c>
      <c r="D26" s="104">
        <v>2</v>
      </c>
      <c r="E26" s="104">
        <v>2</v>
      </c>
      <c r="F26" s="104">
        <v>1</v>
      </c>
      <c r="G26" s="104">
        <v>1</v>
      </c>
      <c r="H26" s="104">
        <v>0</v>
      </c>
      <c r="I26" s="134">
        <v>1110000</v>
      </c>
      <c r="K26" s="19">
        <f t="shared" si="5"/>
        <v>16</v>
      </c>
      <c r="L26" s="88">
        <f t="shared" si="0"/>
        <v>1.0341770909149561</v>
      </c>
      <c r="M26" s="90">
        <f t="shared" si="1"/>
        <v>0.11661040640007189</v>
      </c>
      <c r="N26" s="212" t="str">
        <f t="shared" si="2"/>
        <v/>
      </c>
      <c r="O26" s="212"/>
      <c r="P26" s="88">
        <f t="shared" si="3"/>
        <v>7.2920228606928736</v>
      </c>
      <c r="Q26" s="89">
        <f t="shared" si="6"/>
        <v>0.96721325680507764</v>
      </c>
      <c r="R26" s="184" t="str">
        <f t="shared" si="4"/>
        <v/>
      </c>
      <c r="S26" s="184"/>
    </row>
    <row r="27" spans="1:105" ht="20.100000000000001" customHeight="1" x14ac:dyDescent="0.25">
      <c r="A27" s="19">
        <v>17</v>
      </c>
      <c r="B27" s="134">
        <v>121</v>
      </c>
      <c r="C27" s="104">
        <v>3</v>
      </c>
      <c r="D27" s="104">
        <v>2</v>
      </c>
      <c r="E27" s="104">
        <v>2</v>
      </c>
      <c r="F27" s="104">
        <v>1</v>
      </c>
      <c r="G27" s="104">
        <v>1</v>
      </c>
      <c r="H27" s="104">
        <v>1</v>
      </c>
      <c r="I27" s="134">
        <v>1150000</v>
      </c>
      <c r="K27" s="19">
        <f t="shared" si="5"/>
        <v>17</v>
      </c>
      <c r="L27" s="88">
        <f t="shared" si="0"/>
        <v>0.97847918862606365</v>
      </c>
      <c r="M27" s="90">
        <f t="shared" si="1"/>
        <v>2.3524745762418628E-2</v>
      </c>
      <c r="N27" s="212" t="str">
        <f t="shared" si="2"/>
        <v/>
      </c>
      <c r="O27" s="212"/>
      <c r="P27" s="88">
        <f t="shared" si="3"/>
        <v>2.35421893539807</v>
      </c>
      <c r="Q27" s="89">
        <f t="shared" si="6"/>
        <v>0.9999676594078083</v>
      </c>
      <c r="R27" s="184" t="str">
        <f t="shared" si="4"/>
        <v/>
      </c>
      <c r="S27" s="184"/>
    </row>
    <row r="28" spans="1:105" ht="20.100000000000001" customHeight="1" x14ac:dyDescent="0.25">
      <c r="A28" s="19">
        <v>18</v>
      </c>
      <c r="B28" s="134">
        <v>147</v>
      </c>
      <c r="C28" s="104">
        <v>3</v>
      </c>
      <c r="D28" s="104">
        <v>3</v>
      </c>
      <c r="E28" s="104">
        <v>2</v>
      </c>
      <c r="F28" s="104">
        <v>1</v>
      </c>
      <c r="G28" s="104">
        <v>1</v>
      </c>
      <c r="H28" s="104">
        <v>0</v>
      </c>
      <c r="I28" s="134">
        <v>1250000</v>
      </c>
      <c r="K28" s="19">
        <f t="shared" si="5"/>
        <v>18</v>
      </c>
      <c r="L28" s="88">
        <f t="shared" si="0"/>
        <v>0.71867339115458417</v>
      </c>
      <c r="M28" s="90">
        <f t="shared" si="1"/>
        <v>1.3601164654981809E-2</v>
      </c>
      <c r="N28" s="212" t="str">
        <f t="shared" si="2"/>
        <v/>
      </c>
      <c r="O28" s="212"/>
      <c r="P28" s="88">
        <f t="shared" si="3"/>
        <v>2.529088191430918</v>
      </c>
      <c r="Q28" s="89">
        <f t="shared" si="6"/>
        <v>0.99994685874529732</v>
      </c>
      <c r="R28" s="184" t="str">
        <f t="shared" si="4"/>
        <v/>
      </c>
      <c r="S28" s="184"/>
    </row>
    <row r="29" spans="1:105" ht="20.100000000000001" customHeight="1" x14ac:dyDescent="0.25">
      <c r="A29" s="19">
        <v>19</v>
      </c>
      <c r="B29" s="134">
        <v>153</v>
      </c>
      <c r="C29" s="104">
        <v>4</v>
      </c>
      <c r="D29" s="104">
        <v>3</v>
      </c>
      <c r="E29" s="104">
        <v>3</v>
      </c>
      <c r="F29" s="104">
        <v>0</v>
      </c>
      <c r="G29" s="104">
        <v>1</v>
      </c>
      <c r="H29" s="104">
        <v>1</v>
      </c>
      <c r="I29" s="134">
        <v>1550000</v>
      </c>
      <c r="K29" s="19">
        <f t="shared" si="5"/>
        <v>19</v>
      </c>
      <c r="L29" s="88">
        <f t="shared" si="0"/>
        <v>0.18470001081259016</v>
      </c>
      <c r="M29" s="90">
        <f t="shared" si="1"/>
        <v>6.860690820519824E-3</v>
      </c>
      <c r="N29" s="212" t="str">
        <f t="shared" si="2"/>
        <v/>
      </c>
      <c r="O29" s="212"/>
      <c r="P29" s="88">
        <f t="shared" si="3"/>
        <v>9.6986905103598815</v>
      </c>
      <c r="Q29" s="89">
        <f t="shared" si="6"/>
        <v>0.88188254900248142</v>
      </c>
      <c r="R29" s="184" t="str">
        <f t="shared" si="4"/>
        <v/>
      </c>
      <c r="S29" s="184"/>
    </row>
    <row r="30" spans="1:105" ht="20.100000000000001" customHeight="1" x14ac:dyDescent="0.25">
      <c r="A30" s="19">
        <v>20</v>
      </c>
      <c r="B30" s="134">
        <v>155</v>
      </c>
      <c r="C30" s="104">
        <v>4</v>
      </c>
      <c r="D30" s="104">
        <v>4</v>
      </c>
      <c r="E30" s="104">
        <v>3</v>
      </c>
      <c r="F30" s="104">
        <v>1</v>
      </c>
      <c r="G30" s="104">
        <v>1</v>
      </c>
      <c r="H30" s="104">
        <v>1</v>
      </c>
      <c r="I30" s="134">
        <v>1700000</v>
      </c>
      <c r="K30" s="19">
        <f t="shared" si="5"/>
        <v>20</v>
      </c>
      <c r="L30" s="88">
        <f t="shared" si="0"/>
        <v>0.96639658540476736</v>
      </c>
      <c r="M30" s="90">
        <f t="shared" si="1"/>
        <v>9.9611851164185472E-2</v>
      </c>
      <c r="N30" s="212" t="str">
        <f t="shared" si="2"/>
        <v/>
      </c>
      <c r="O30" s="212"/>
      <c r="P30" s="88">
        <f t="shared" si="3"/>
        <v>7.2064993197495504</v>
      </c>
      <c r="Q30" s="89">
        <f t="shared" si="6"/>
        <v>0.96907245368892492</v>
      </c>
      <c r="R30" s="184" t="str">
        <f t="shared" si="4"/>
        <v/>
      </c>
      <c r="S30" s="184"/>
      <c r="CI30" s="176"/>
      <c r="CJ30" s="176"/>
      <c r="CK30" s="176"/>
      <c r="CL30" s="176"/>
      <c r="CM30" s="176"/>
      <c r="CN30" s="176"/>
      <c r="CV30" s="176"/>
      <c r="CW30" s="176"/>
      <c r="CX30" s="176"/>
      <c r="CY30" s="176"/>
      <c r="CZ30" s="176"/>
      <c r="DA30" s="176"/>
    </row>
    <row r="31" spans="1:105" ht="20.100000000000001" customHeight="1" x14ac:dyDescent="0.25">
      <c r="A31" s="19">
        <v>21</v>
      </c>
      <c r="B31" s="134">
        <v>155</v>
      </c>
      <c r="C31" s="104">
        <v>3</v>
      </c>
      <c r="D31" s="104">
        <v>3</v>
      </c>
      <c r="E31" s="104">
        <v>3</v>
      </c>
      <c r="F31" s="104">
        <v>1</v>
      </c>
      <c r="G31" s="104">
        <v>1</v>
      </c>
      <c r="H31" s="104">
        <v>0</v>
      </c>
      <c r="I31" s="134">
        <v>1990000</v>
      </c>
      <c r="K31" s="19">
        <f t="shared" si="5"/>
        <v>21</v>
      </c>
      <c r="L31" s="88">
        <f t="shared" si="0"/>
        <v>1.0517370198459084</v>
      </c>
      <c r="M31" s="90">
        <f t="shared" si="1"/>
        <v>0.14269106980214097</v>
      </c>
      <c r="N31" s="212" t="str">
        <f t="shared" si="2"/>
        <v/>
      </c>
      <c r="O31" s="212"/>
      <c r="P31" s="88">
        <f t="shared" si="3"/>
        <v>7.9506602731712341</v>
      </c>
      <c r="Q31" s="89">
        <f t="shared" si="6"/>
        <v>0.95032166711220578</v>
      </c>
      <c r="R31" s="184" t="str">
        <f t="shared" si="4"/>
        <v/>
      </c>
      <c r="S31" s="184"/>
    </row>
    <row r="32" spans="1:105" ht="20.100000000000001" customHeight="1" x14ac:dyDescent="0.25">
      <c r="A32" s="19">
        <v>22</v>
      </c>
      <c r="B32" s="134">
        <v>264</v>
      </c>
      <c r="C32" s="104">
        <v>4</v>
      </c>
      <c r="D32" s="104">
        <v>3</v>
      </c>
      <c r="E32" s="104">
        <v>2</v>
      </c>
      <c r="F32" s="104">
        <v>1</v>
      </c>
      <c r="G32" s="104">
        <v>1</v>
      </c>
      <c r="H32" s="104">
        <v>0</v>
      </c>
      <c r="I32" s="134">
        <v>2200000</v>
      </c>
      <c r="K32" s="19">
        <f t="shared" si="5"/>
        <v>22</v>
      </c>
      <c r="L32" s="88">
        <f t="shared" si="0"/>
        <v>-0.28044502640852365</v>
      </c>
      <c r="M32" s="90">
        <f t="shared" si="1"/>
        <v>0.29379497954877581</v>
      </c>
      <c r="N32" s="212" t="str">
        <f t="shared" si="2"/>
        <v/>
      </c>
      <c r="O32" s="212"/>
      <c r="P32" s="88">
        <f t="shared" si="3"/>
        <v>18.201578184602415</v>
      </c>
      <c r="Q32" s="89">
        <f t="shared" si="6"/>
        <v>0.31222583452132391</v>
      </c>
      <c r="R32" s="184" t="str">
        <f t="shared" si="4"/>
        <v/>
      </c>
      <c r="S32" s="184"/>
    </row>
    <row r="33" spans="1:55" ht="20.100000000000001" customHeight="1" x14ac:dyDescent="0.25">
      <c r="A33" s="19">
        <v>23</v>
      </c>
      <c r="B33" s="134">
        <v>191</v>
      </c>
      <c r="C33" s="104">
        <v>4</v>
      </c>
      <c r="D33" s="104">
        <v>4</v>
      </c>
      <c r="E33" s="104">
        <v>4</v>
      </c>
      <c r="F33" s="104">
        <v>1</v>
      </c>
      <c r="G33" s="104">
        <v>1</v>
      </c>
      <c r="H33" s="104">
        <v>1</v>
      </c>
      <c r="I33" s="134">
        <v>2237259</v>
      </c>
      <c r="K33" s="19">
        <f t="shared" si="5"/>
        <v>23</v>
      </c>
      <c r="L33" s="88">
        <f t="shared" si="0"/>
        <v>-1.3133832297622847</v>
      </c>
      <c r="M33" s="90">
        <f t="shared" si="1"/>
        <v>0.50412010691902576</v>
      </c>
      <c r="N33" s="212" t="str">
        <f t="shared" si="2"/>
        <v/>
      </c>
      <c r="O33" s="212"/>
      <c r="P33" s="88">
        <f t="shared" si="3"/>
        <v>11.13457848623092</v>
      </c>
      <c r="Q33" s="89">
        <f t="shared" si="6"/>
        <v>0.8011032438641652</v>
      </c>
      <c r="R33" s="184" t="str">
        <f t="shared" si="4"/>
        <v/>
      </c>
      <c r="S33" s="184"/>
    </row>
    <row r="34" spans="1:55" ht="20.100000000000001" customHeight="1" x14ac:dyDescent="0.25">
      <c r="A34" s="19">
        <v>24</v>
      </c>
      <c r="B34" s="134">
        <v>150</v>
      </c>
      <c r="C34" s="104">
        <v>5</v>
      </c>
      <c r="D34" s="104">
        <v>2</v>
      </c>
      <c r="E34" s="104">
        <v>3</v>
      </c>
      <c r="F34" s="104">
        <v>1</v>
      </c>
      <c r="G34" s="104">
        <v>1</v>
      </c>
      <c r="H34" s="104">
        <v>1</v>
      </c>
      <c r="I34" s="134">
        <v>2300000</v>
      </c>
      <c r="K34" s="19">
        <f t="shared" si="5"/>
        <v>24</v>
      </c>
      <c r="L34" s="88">
        <f t="shared" si="0"/>
        <v>1.4668178080030103</v>
      </c>
      <c r="M34" s="90">
        <f t="shared" si="1"/>
        <v>0.67602204378212438</v>
      </c>
      <c r="N34" s="212" t="str">
        <f t="shared" si="2"/>
        <v>Elemento com maior influência sobre os resultados da regressão</v>
      </c>
      <c r="O34" s="212"/>
      <c r="P34" s="88">
        <f t="shared" si="3"/>
        <v>11.405395425968713</v>
      </c>
      <c r="Q34" s="89">
        <f t="shared" si="6"/>
        <v>0.783798348585654</v>
      </c>
      <c r="R34" s="184" t="str">
        <f t="shared" si="4"/>
        <v/>
      </c>
      <c r="S34" s="184"/>
    </row>
    <row r="35" spans="1:55" ht="20.100000000000001" customHeight="1" x14ac:dyDescent="0.25">
      <c r="I35" s="92"/>
      <c r="K35" s="1"/>
      <c r="L35" s="1"/>
      <c r="M35" s="1"/>
      <c r="N35" s="1"/>
      <c r="O35" s="1"/>
      <c r="P35" s="1"/>
      <c r="Q35" s="1"/>
      <c r="R35" s="1"/>
      <c r="S35" s="1"/>
    </row>
    <row r="36" spans="1:55" ht="20.100000000000001" customHeight="1" x14ac:dyDescent="0.25">
      <c r="A36" s="17" t="s">
        <v>62</v>
      </c>
      <c r="B36" s="96">
        <f>AVERAGE(B11:B34)</f>
        <v>123.875</v>
      </c>
      <c r="C36" s="96">
        <f t="shared" ref="C36:I36" si="7">AVERAGE(C11:C34)</f>
        <v>3.25</v>
      </c>
      <c r="D36" s="96">
        <f t="shared" si="7"/>
        <v>2.3333333333333335</v>
      </c>
      <c r="E36" s="96">
        <f t="shared" si="7"/>
        <v>2.2083333333333335</v>
      </c>
      <c r="F36" s="96">
        <f t="shared" si="7"/>
        <v>0.79166666666666663</v>
      </c>
      <c r="G36" s="96">
        <f t="shared" si="7"/>
        <v>0.91666666666666663</v>
      </c>
      <c r="H36" s="96">
        <f t="shared" si="7"/>
        <v>0.45833333333333331</v>
      </c>
      <c r="I36" s="96">
        <f t="shared" si="7"/>
        <v>1135927.4583333333</v>
      </c>
      <c r="K36" s="215" t="s">
        <v>185</v>
      </c>
      <c r="L36" s="215"/>
      <c r="M36" s="215"/>
      <c r="N36" s="215"/>
      <c r="O36" s="215"/>
      <c r="P36" s="1"/>
      <c r="Q36" s="1"/>
      <c r="R36" s="1"/>
      <c r="S36" s="1"/>
      <c r="V36" s="142" t="s">
        <v>60</v>
      </c>
      <c r="W36" s="142" t="s">
        <v>60</v>
      </c>
      <c r="X36" s="142" t="s">
        <v>60</v>
      </c>
      <c r="Z36" s="142" t="s">
        <v>60</v>
      </c>
      <c r="AA36" s="142" t="s">
        <v>60</v>
      </c>
      <c r="AB36" s="142" t="s">
        <v>60</v>
      </c>
      <c r="AC36" s="142" t="s">
        <v>60</v>
      </c>
      <c r="AD36" s="142" t="s">
        <v>60</v>
      </c>
      <c r="AF36" s="142" t="s">
        <v>60</v>
      </c>
      <c r="AG36" s="142" t="s">
        <v>60</v>
      </c>
      <c r="AH36" s="142" t="s">
        <v>60</v>
      </c>
      <c r="AI36" s="142" t="s">
        <v>60</v>
      </c>
      <c r="AJ36" s="142" t="s">
        <v>60</v>
      </c>
      <c r="AK36" s="142" t="s">
        <v>60</v>
      </c>
      <c r="AL36" s="142" t="s">
        <v>60</v>
      </c>
      <c r="AM36" s="142" t="s">
        <v>60</v>
      </c>
      <c r="AN36" s="142" t="s">
        <v>60</v>
      </c>
      <c r="AO36" s="142" t="s">
        <v>60</v>
      </c>
      <c r="AP36" s="142" t="s">
        <v>60</v>
      </c>
    </row>
    <row r="37" spans="1:55" ht="20.100000000000001" customHeight="1" x14ac:dyDescent="0.25">
      <c r="A37" s="18" t="s">
        <v>63</v>
      </c>
      <c r="B37" s="94">
        <f>STDEVA(B11:B34)</f>
        <v>42.269644262602405</v>
      </c>
      <c r="C37" s="94">
        <f t="shared" ref="C37:I37" si="8">STDEVA(C11:C34)</f>
        <v>0.60791875887432878</v>
      </c>
      <c r="D37" s="94">
        <f t="shared" si="8"/>
        <v>0.86811473228243141</v>
      </c>
      <c r="E37" s="94">
        <f t="shared" si="8"/>
        <v>0.58822996587527143</v>
      </c>
      <c r="F37" s="94">
        <f t="shared" si="8"/>
        <v>0.41485111699905347</v>
      </c>
      <c r="G37" s="94">
        <f t="shared" si="8"/>
        <v>0.28232985128663984</v>
      </c>
      <c r="H37" s="94">
        <f t="shared" si="8"/>
        <v>0.50897737770405149</v>
      </c>
      <c r="I37" s="94">
        <f t="shared" si="8"/>
        <v>552484.67453802691</v>
      </c>
      <c r="K37" s="220" t="s">
        <v>186</v>
      </c>
      <c r="L37" s="220"/>
      <c r="M37" s="220"/>
      <c r="N37" s="91" t="s">
        <v>187</v>
      </c>
      <c r="O37" s="91" t="s">
        <v>188</v>
      </c>
      <c r="P37" s="1"/>
      <c r="Q37" s="1"/>
      <c r="R37" s="1"/>
      <c r="S37" s="1"/>
      <c r="V37" s="146">
        <v>1</v>
      </c>
      <c r="W37" s="142">
        <f t="shared" ref="W37:W60" si="9">B11</f>
        <v>77</v>
      </c>
      <c r="X37" s="142">
        <f t="shared" ref="X37:X60" si="10">C11</f>
        <v>3</v>
      </c>
      <c r="Y37" s="142">
        <f t="shared" ref="Y37:Y60" si="11">D11</f>
        <v>1</v>
      </c>
      <c r="Z37" s="142">
        <f t="shared" ref="Z37:Z60" si="12">E11</f>
        <v>1</v>
      </c>
      <c r="AA37" s="142">
        <f t="shared" ref="AA37:AA60" si="13">F11</f>
        <v>0</v>
      </c>
      <c r="AB37" s="142">
        <f t="shared" ref="AB37:AB60" si="14">G11</f>
        <v>0</v>
      </c>
      <c r="AC37" s="142">
        <f t="shared" ref="AC37:AC60" si="15">H11</f>
        <v>0</v>
      </c>
      <c r="AD37" s="142">
        <f t="shared" ref="AD37:AD60" si="16">I11</f>
        <v>550000</v>
      </c>
      <c r="AF37" s="146">
        <f>V37</f>
        <v>1</v>
      </c>
      <c r="AG37" s="146">
        <f>V38</f>
        <v>1</v>
      </c>
      <c r="AH37" s="146">
        <f>V39</f>
        <v>1</v>
      </c>
      <c r="AI37" s="146">
        <f>V40</f>
        <v>1</v>
      </c>
      <c r="AJ37" s="146">
        <f>V41</f>
        <v>1</v>
      </c>
      <c r="AK37" s="146">
        <f>V42</f>
        <v>1</v>
      </c>
      <c r="AL37" s="146">
        <f>V43</f>
        <v>1</v>
      </c>
      <c r="AM37" s="146">
        <f>V44</f>
        <v>1</v>
      </c>
      <c r="AN37" s="146">
        <f>V45</f>
        <v>1</v>
      </c>
      <c r="AO37" s="146">
        <f>V46</f>
        <v>1</v>
      </c>
      <c r="AP37" s="146">
        <f>V47</f>
        <v>1</v>
      </c>
      <c r="AQ37" s="146">
        <f>V48</f>
        <v>1</v>
      </c>
      <c r="AR37" s="146">
        <f>V49</f>
        <v>1</v>
      </c>
      <c r="AS37" s="146">
        <f>V50</f>
        <v>1</v>
      </c>
      <c r="AT37" s="146">
        <f>V51</f>
        <v>1</v>
      </c>
      <c r="AU37" s="146">
        <f>V52</f>
        <v>1</v>
      </c>
      <c r="AV37" s="146">
        <f>V53</f>
        <v>1</v>
      </c>
      <c r="AW37" s="146">
        <f>V54</f>
        <v>1</v>
      </c>
      <c r="AX37" s="146">
        <f>V55</f>
        <v>1</v>
      </c>
      <c r="AY37" s="146">
        <f>V56</f>
        <v>1</v>
      </c>
      <c r="AZ37" s="146">
        <f>V57</f>
        <v>1</v>
      </c>
      <c r="BA37" s="146">
        <f>V58</f>
        <v>1</v>
      </c>
      <c r="BB37" s="146">
        <f>V59</f>
        <v>1</v>
      </c>
      <c r="BC37" s="146">
        <f>V60</f>
        <v>1</v>
      </c>
    </row>
    <row r="38" spans="1:55" ht="20.100000000000001" customHeight="1" x14ac:dyDescent="0.25">
      <c r="A38" s="18" t="s">
        <v>142</v>
      </c>
      <c r="B38" s="101">
        <f>B37/B36</f>
        <v>0.34122820797257242</v>
      </c>
      <c r="C38" s="101">
        <f t="shared" ref="C38:I38" si="17">C37/C36</f>
        <v>0.18705192580748578</v>
      </c>
      <c r="D38" s="101">
        <f t="shared" si="17"/>
        <v>0.37204917097818485</v>
      </c>
      <c r="E38" s="101">
        <f t="shared" si="17"/>
        <v>0.26636828643408517</v>
      </c>
      <c r="F38" s="101">
        <f t="shared" si="17"/>
        <v>0.52402246357775173</v>
      </c>
      <c r="G38" s="101">
        <f t="shared" si="17"/>
        <v>0.30799620140360712</v>
      </c>
      <c r="H38" s="101">
        <f t="shared" si="17"/>
        <v>1.1104960968088398</v>
      </c>
      <c r="I38" s="101">
        <f t="shared" si="17"/>
        <v>0.48637320146186885</v>
      </c>
      <c r="K38" s="218" t="s">
        <v>362</v>
      </c>
      <c r="L38" s="218"/>
      <c r="M38" s="218"/>
      <c r="N38" s="213">
        <f>F88</f>
        <v>2.991670281833927E-8</v>
      </c>
      <c r="O38" s="221" t="str">
        <f>IF(N38&lt;=0.05,"Aprovado","Revisar os elementos da amostra")</f>
        <v>Aprovado</v>
      </c>
      <c r="P38" s="1"/>
      <c r="Q38" s="1"/>
      <c r="R38" s="1"/>
      <c r="S38" s="1"/>
      <c r="V38" s="146">
        <v>1</v>
      </c>
      <c r="W38" s="142">
        <f t="shared" si="9"/>
        <v>94</v>
      </c>
      <c r="X38" s="142">
        <f t="shared" si="10"/>
        <v>3</v>
      </c>
      <c r="Y38" s="142">
        <f t="shared" si="11"/>
        <v>2</v>
      </c>
      <c r="Z38" s="142">
        <f t="shared" si="12"/>
        <v>2</v>
      </c>
      <c r="AA38" s="142">
        <f t="shared" si="13"/>
        <v>0</v>
      </c>
      <c r="AB38" s="142">
        <f t="shared" si="14"/>
        <v>1</v>
      </c>
      <c r="AC38" s="142">
        <f t="shared" si="15"/>
        <v>0</v>
      </c>
      <c r="AD38" s="142">
        <f t="shared" si="16"/>
        <v>650000</v>
      </c>
      <c r="AF38" s="142">
        <f>W37</f>
        <v>77</v>
      </c>
      <c r="AG38" s="142">
        <f>W38</f>
        <v>94</v>
      </c>
      <c r="AH38" s="142">
        <f>W39</f>
        <v>94</v>
      </c>
      <c r="AI38" s="142">
        <f>W40</f>
        <v>115</v>
      </c>
      <c r="AJ38" s="142">
        <f>W41</f>
        <v>105</v>
      </c>
      <c r="AK38" s="142">
        <f>W42</f>
        <v>96</v>
      </c>
      <c r="AL38" s="142">
        <f>W43</f>
        <v>81</v>
      </c>
      <c r="AM38" s="142">
        <f>W44</f>
        <v>95</v>
      </c>
      <c r="AN38" s="142">
        <f>W45</f>
        <v>94</v>
      </c>
      <c r="AO38" s="142">
        <f>W46</f>
        <v>94</v>
      </c>
      <c r="AP38" s="142">
        <f>W47</f>
        <v>101</v>
      </c>
      <c r="AQ38" s="142">
        <f>W48</f>
        <v>84</v>
      </c>
      <c r="AR38" s="142">
        <f>W49</f>
        <v>155</v>
      </c>
      <c r="AS38" s="142">
        <f>W50</f>
        <v>121</v>
      </c>
      <c r="AT38" s="142">
        <f>W51</f>
        <v>121</v>
      </c>
      <c r="AU38" s="142">
        <f>W52</f>
        <v>110</v>
      </c>
      <c r="AV38" s="142">
        <f>W53</f>
        <v>121</v>
      </c>
      <c r="AW38" s="142">
        <f>W54</f>
        <v>147</v>
      </c>
      <c r="AX38" s="142">
        <f>W55</f>
        <v>153</v>
      </c>
      <c r="AY38" s="142">
        <f>W56</f>
        <v>155</v>
      </c>
      <c r="AZ38" s="142">
        <f>W57</f>
        <v>155</v>
      </c>
      <c r="BA38" s="142">
        <f>W58</f>
        <v>264</v>
      </c>
      <c r="BB38" s="142">
        <f>W59</f>
        <v>191</v>
      </c>
      <c r="BC38" s="142">
        <f>W60</f>
        <v>150</v>
      </c>
    </row>
    <row r="39" spans="1:55" ht="20.100000000000001" customHeight="1" x14ac:dyDescent="0.25">
      <c r="B39" s="92"/>
      <c r="C39" s="92"/>
      <c r="D39" s="92"/>
      <c r="E39" s="92"/>
      <c r="F39" s="92"/>
      <c r="G39" s="92"/>
      <c r="H39" s="92"/>
      <c r="I39" s="92"/>
      <c r="K39" s="219"/>
      <c r="L39" s="219"/>
      <c r="M39" s="219"/>
      <c r="N39" s="214"/>
      <c r="O39" s="222"/>
      <c r="P39" s="1"/>
      <c r="Q39" s="1"/>
      <c r="R39" s="1"/>
      <c r="S39" s="1"/>
      <c r="V39" s="146">
        <v>1</v>
      </c>
      <c r="W39" s="142">
        <f t="shared" si="9"/>
        <v>94</v>
      </c>
      <c r="X39" s="142">
        <f t="shared" si="10"/>
        <v>3</v>
      </c>
      <c r="Y39" s="142">
        <f t="shared" si="11"/>
        <v>2</v>
      </c>
      <c r="Z39" s="142">
        <f t="shared" si="12"/>
        <v>2</v>
      </c>
      <c r="AA39" s="142">
        <f t="shared" si="13"/>
        <v>0</v>
      </c>
      <c r="AB39" s="142">
        <f t="shared" si="14"/>
        <v>1</v>
      </c>
      <c r="AC39" s="142">
        <f t="shared" si="15"/>
        <v>0</v>
      </c>
      <c r="AD39" s="142">
        <f t="shared" si="16"/>
        <v>650000</v>
      </c>
      <c r="AF39" s="142">
        <f>X37</f>
        <v>3</v>
      </c>
      <c r="AG39" s="142">
        <f>X38</f>
        <v>3</v>
      </c>
      <c r="AH39" s="142">
        <f>X39</f>
        <v>3</v>
      </c>
      <c r="AI39" s="142">
        <f>X40</f>
        <v>3</v>
      </c>
      <c r="AJ39" s="142">
        <f>X41</f>
        <v>3</v>
      </c>
      <c r="AK39" s="142">
        <f>X42</f>
        <v>3</v>
      </c>
      <c r="AL39" s="142">
        <f>X43</f>
        <v>3</v>
      </c>
      <c r="AM39" s="142">
        <f>X44</f>
        <v>3</v>
      </c>
      <c r="AN39" s="142">
        <f>X45</f>
        <v>3</v>
      </c>
      <c r="AO39" s="142">
        <f>X46</f>
        <v>3</v>
      </c>
      <c r="AP39" s="142">
        <f>X47</f>
        <v>3</v>
      </c>
      <c r="AQ39" s="142">
        <f>X48</f>
        <v>3</v>
      </c>
      <c r="AR39" s="142">
        <f>X49</f>
        <v>3</v>
      </c>
      <c r="AS39" s="142">
        <f>X50</f>
        <v>3</v>
      </c>
      <c r="AT39" s="142">
        <f>X51</f>
        <v>4</v>
      </c>
      <c r="AU39" s="142">
        <f>X52</f>
        <v>2</v>
      </c>
      <c r="AV39" s="142">
        <f>X53</f>
        <v>3</v>
      </c>
      <c r="AW39" s="142">
        <f>X54</f>
        <v>3</v>
      </c>
      <c r="AX39" s="142">
        <f>X55</f>
        <v>4</v>
      </c>
      <c r="AY39" s="142">
        <f>X56</f>
        <v>4</v>
      </c>
      <c r="AZ39" s="142">
        <f>X57</f>
        <v>3</v>
      </c>
      <c r="BA39" s="142">
        <f>X58</f>
        <v>4</v>
      </c>
      <c r="BB39" s="142">
        <f>X59</f>
        <v>4</v>
      </c>
      <c r="BC39" s="142">
        <f>X60</f>
        <v>5</v>
      </c>
    </row>
    <row r="40" spans="1:55" ht="20.100000000000001" customHeight="1" x14ac:dyDescent="0.25">
      <c r="A40" s="17" t="s">
        <v>86</v>
      </c>
      <c r="B40" s="96">
        <f>MIN(B11:B34)</f>
        <v>77</v>
      </c>
      <c r="C40" s="103">
        <f t="shared" ref="C40:I40" si="18">MIN(C11:C34)</f>
        <v>2</v>
      </c>
      <c r="D40" s="103">
        <f t="shared" si="18"/>
        <v>1</v>
      </c>
      <c r="E40" s="103">
        <f t="shared" si="18"/>
        <v>1</v>
      </c>
      <c r="F40" s="103">
        <f t="shared" si="18"/>
        <v>0</v>
      </c>
      <c r="G40" s="103">
        <f t="shared" si="18"/>
        <v>0</v>
      </c>
      <c r="H40" s="103">
        <f t="shared" si="18"/>
        <v>0</v>
      </c>
      <c r="I40" s="96">
        <f t="shared" si="18"/>
        <v>550000</v>
      </c>
      <c r="K40" s="218" t="s">
        <v>363</v>
      </c>
      <c r="L40" s="218"/>
      <c r="M40" s="218"/>
      <c r="N40" s="213">
        <f>F95</f>
        <v>5.4685736412955485E-6</v>
      </c>
      <c r="O40" s="221" t="str">
        <f>IF(N40&lt;=0.3,"Aprovado","Revisar os elementos da amostra")</f>
        <v>Aprovado</v>
      </c>
      <c r="P40" s="1"/>
      <c r="Q40" s="1"/>
      <c r="R40" s="1"/>
      <c r="S40" s="1"/>
      <c r="V40" s="146">
        <v>1</v>
      </c>
      <c r="W40" s="142">
        <f t="shared" si="9"/>
        <v>115</v>
      </c>
      <c r="X40" s="142">
        <f t="shared" si="10"/>
        <v>3</v>
      </c>
      <c r="Y40" s="142">
        <f t="shared" si="11"/>
        <v>3</v>
      </c>
      <c r="Z40" s="142">
        <f t="shared" si="12"/>
        <v>2</v>
      </c>
      <c r="AA40" s="142">
        <f t="shared" si="13"/>
        <v>0</v>
      </c>
      <c r="AB40" s="142">
        <f t="shared" si="14"/>
        <v>0</v>
      </c>
      <c r="AC40" s="142">
        <f t="shared" si="15"/>
        <v>0</v>
      </c>
      <c r="AD40" s="142">
        <f t="shared" si="16"/>
        <v>680000</v>
      </c>
      <c r="AF40" s="142">
        <f>Y37</f>
        <v>1</v>
      </c>
      <c r="AG40" s="142">
        <f>Y38</f>
        <v>2</v>
      </c>
      <c r="AH40" s="142">
        <f>Y39</f>
        <v>2</v>
      </c>
      <c r="AI40" s="142">
        <f>Y40</f>
        <v>3</v>
      </c>
      <c r="AJ40" s="142">
        <f>Y41</f>
        <v>3</v>
      </c>
      <c r="AK40" s="142">
        <f>Y42</f>
        <v>2</v>
      </c>
      <c r="AL40" s="142">
        <f>Y43</f>
        <v>1</v>
      </c>
      <c r="AM40" s="142">
        <f>Y44</f>
        <v>3</v>
      </c>
      <c r="AN40" s="142">
        <f>Y45</f>
        <v>2</v>
      </c>
      <c r="AO40" s="142">
        <f>Y46</f>
        <v>2</v>
      </c>
      <c r="AP40" s="142">
        <f>Y47</f>
        <v>1</v>
      </c>
      <c r="AQ40" s="142">
        <f>Y48</f>
        <v>1</v>
      </c>
      <c r="AR40" s="142">
        <f>Y49</f>
        <v>3</v>
      </c>
      <c r="AS40" s="142">
        <f>Y50</f>
        <v>2</v>
      </c>
      <c r="AT40" s="142">
        <f>Y51</f>
        <v>2</v>
      </c>
      <c r="AU40" s="142">
        <f>Y52</f>
        <v>2</v>
      </c>
      <c r="AV40" s="142">
        <f>Y53</f>
        <v>2</v>
      </c>
      <c r="AW40" s="142">
        <f>Y54</f>
        <v>3</v>
      </c>
      <c r="AX40" s="142">
        <f>Y55</f>
        <v>3</v>
      </c>
      <c r="AY40" s="142">
        <f>Y56</f>
        <v>4</v>
      </c>
      <c r="AZ40" s="142">
        <f>Y57</f>
        <v>3</v>
      </c>
      <c r="BA40" s="142">
        <f>Y58</f>
        <v>3</v>
      </c>
      <c r="BB40" s="142">
        <f>Y59</f>
        <v>4</v>
      </c>
      <c r="BC40" s="142">
        <f>Y60</f>
        <v>2</v>
      </c>
    </row>
    <row r="41" spans="1:55" ht="20.100000000000001" customHeight="1" x14ac:dyDescent="0.25">
      <c r="A41" s="18" t="s">
        <v>87</v>
      </c>
      <c r="B41" s="94">
        <f>MAX(B11:B34)</f>
        <v>264</v>
      </c>
      <c r="C41" s="95">
        <f t="shared" ref="C41:I41" si="19">MAX(C11:C34)</f>
        <v>5</v>
      </c>
      <c r="D41" s="95">
        <f t="shared" si="19"/>
        <v>4</v>
      </c>
      <c r="E41" s="95">
        <f t="shared" si="19"/>
        <v>4</v>
      </c>
      <c r="F41" s="95">
        <f t="shared" si="19"/>
        <v>1</v>
      </c>
      <c r="G41" s="95">
        <f t="shared" si="19"/>
        <v>1</v>
      </c>
      <c r="H41" s="95">
        <f t="shared" si="19"/>
        <v>1</v>
      </c>
      <c r="I41" s="94">
        <f t="shared" si="19"/>
        <v>2300000</v>
      </c>
      <c r="K41" s="219"/>
      <c r="L41" s="219"/>
      <c r="M41" s="219"/>
      <c r="N41" s="214"/>
      <c r="O41" s="222"/>
      <c r="P41" s="1"/>
      <c r="Q41" s="1"/>
      <c r="R41" s="1"/>
      <c r="S41" s="1"/>
      <c r="V41" s="146">
        <v>1</v>
      </c>
      <c r="W41" s="142">
        <f t="shared" si="9"/>
        <v>105</v>
      </c>
      <c r="X41" s="142">
        <f t="shared" si="10"/>
        <v>3</v>
      </c>
      <c r="Y41" s="142">
        <f t="shared" si="11"/>
        <v>3</v>
      </c>
      <c r="Z41" s="142">
        <f t="shared" si="12"/>
        <v>2</v>
      </c>
      <c r="AA41" s="142">
        <f t="shared" si="13"/>
        <v>1</v>
      </c>
      <c r="AB41" s="142">
        <f t="shared" si="14"/>
        <v>1</v>
      </c>
      <c r="AC41" s="142">
        <f t="shared" si="15"/>
        <v>0</v>
      </c>
      <c r="AD41" s="142">
        <f t="shared" si="16"/>
        <v>700000</v>
      </c>
      <c r="AF41" s="142">
        <f>Z37</f>
        <v>1</v>
      </c>
      <c r="AG41" s="142">
        <f>Z38</f>
        <v>2</v>
      </c>
      <c r="AH41" s="142">
        <f>Z39</f>
        <v>2</v>
      </c>
      <c r="AI41" s="142">
        <f>Z40</f>
        <v>2</v>
      </c>
      <c r="AJ41" s="142">
        <f>Z41</f>
        <v>2</v>
      </c>
      <c r="AK41" s="142">
        <f>Z42</f>
        <v>2</v>
      </c>
      <c r="AL41" s="142">
        <f>Z43</f>
        <v>2</v>
      </c>
      <c r="AM41" s="142">
        <f>Z44</f>
        <v>2</v>
      </c>
      <c r="AN41" s="142">
        <f>Z45</f>
        <v>2</v>
      </c>
      <c r="AO41" s="142">
        <f>Z46</f>
        <v>2</v>
      </c>
      <c r="AP41" s="142">
        <f>Z47</f>
        <v>2</v>
      </c>
      <c r="AQ41" s="142">
        <f>Z48</f>
        <v>2</v>
      </c>
      <c r="AR41" s="142">
        <f>Z49</f>
        <v>2</v>
      </c>
      <c r="AS41" s="142">
        <f>Z50</f>
        <v>2</v>
      </c>
      <c r="AT41" s="142">
        <f>Z51</f>
        <v>2</v>
      </c>
      <c r="AU41" s="142">
        <f>Z52</f>
        <v>2</v>
      </c>
      <c r="AV41" s="142">
        <f>Z53</f>
        <v>2</v>
      </c>
      <c r="AW41" s="142">
        <f>Z54</f>
        <v>2</v>
      </c>
      <c r="AX41" s="142">
        <f>Z55</f>
        <v>3</v>
      </c>
      <c r="AY41" s="142">
        <f>Z56</f>
        <v>3</v>
      </c>
      <c r="AZ41" s="142">
        <f>Z57</f>
        <v>3</v>
      </c>
      <c r="BA41" s="142">
        <f>Z58</f>
        <v>2</v>
      </c>
      <c r="BB41" s="142">
        <f>Z59</f>
        <v>4</v>
      </c>
      <c r="BC41" s="142">
        <f>Z60</f>
        <v>3</v>
      </c>
    </row>
    <row r="42" spans="1:55" ht="20.100000000000001" customHeight="1" x14ac:dyDescent="0.25">
      <c r="A42" s="18" t="s">
        <v>64</v>
      </c>
      <c r="B42" s="94">
        <f>B41-B40</f>
        <v>187</v>
      </c>
      <c r="C42" s="95">
        <f t="shared" ref="C42:I42" si="20">C41-C40</f>
        <v>3</v>
      </c>
      <c r="D42" s="95">
        <f t="shared" si="20"/>
        <v>3</v>
      </c>
      <c r="E42" s="95">
        <f t="shared" si="20"/>
        <v>3</v>
      </c>
      <c r="F42" s="95">
        <f t="shared" si="20"/>
        <v>1</v>
      </c>
      <c r="G42" s="95">
        <f t="shared" si="20"/>
        <v>1</v>
      </c>
      <c r="H42" s="95">
        <f t="shared" si="20"/>
        <v>1</v>
      </c>
      <c r="I42" s="94">
        <f t="shared" si="20"/>
        <v>1750000</v>
      </c>
      <c r="K42" s="218" t="s">
        <v>364</v>
      </c>
      <c r="L42" s="218"/>
      <c r="M42" s="218"/>
      <c r="N42" s="213">
        <f>F96</f>
        <v>0.24633019448161708</v>
      </c>
      <c r="O42" s="221" t="str">
        <f>IF(N42&lt;=0.3,"Aprovado","Revisar os elementos da amostra")</f>
        <v>Aprovado</v>
      </c>
      <c r="P42" s="1"/>
      <c r="Q42" s="1"/>
      <c r="R42" s="1"/>
      <c r="S42" s="1"/>
      <c r="V42" s="146">
        <v>1</v>
      </c>
      <c r="W42" s="142">
        <f t="shared" si="9"/>
        <v>96</v>
      </c>
      <c r="X42" s="142">
        <f t="shared" si="10"/>
        <v>3</v>
      </c>
      <c r="Y42" s="142">
        <f t="shared" si="11"/>
        <v>2</v>
      </c>
      <c r="Z42" s="142">
        <f t="shared" si="12"/>
        <v>2</v>
      </c>
      <c r="AA42" s="142">
        <f t="shared" si="13"/>
        <v>1</v>
      </c>
      <c r="AB42" s="142">
        <f t="shared" si="14"/>
        <v>1</v>
      </c>
      <c r="AC42" s="142">
        <f t="shared" si="15"/>
        <v>1</v>
      </c>
      <c r="AD42" s="142">
        <f t="shared" si="16"/>
        <v>740000</v>
      </c>
      <c r="AF42" s="142">
        <f>AA37</f>
        <v>0</v>
      </c>
      <c r="AG42" s="142">
        <f>AA38</f>
        <v>0</v>
      </c>
      <c r="AH42" s="142">
        <f>AA39</f>
        <v>0</v>
      </c>
      <c r="AI42" s="142">
        <f>AA40</f>
        <v>0</v>
      </c>
      <c r="AJ42" s="142">
        <f>AA41</f>
        <v>1</v>
      </c>
      <c r="AK42" s="142">
        <f>AA42</f>
        <v>1</v>
      </c>
      <c r="AL42" s="142">
        <f>AA43</f>
        <v>1</v>
      </c>
      <c r="AM42" s="142">
        <f>AA44</f>
        <v>1</v>
      </c>
      <c r="AN42" s="142">
        <f>AA45</f>
        <v>1</v>
      </c>
      <c r="AO42" s="142">
        <f>AA46</f>
        <v>1</v>
      </c>
      <c r="AP42" s="142">
        <f>AA47</f>
        <v>1</v>
      </c>
      <c r="AQ42" s="142">
        <f>AA48</f>
        <v>1</v>
      </c>
      <c r="AR42" s="142">
        <f>AA49</f>
        <v>1</v>
      </c>
      <c r="AS42" s="142">
        <f>AA50</f>
        <v>1</v>
      </c>
      <c r="AT42" s="142">
        <f>AA51</f>
        <v>1</v>
      </c>
      <c r="AU42" s="142">
        <f>AA52</f>
        <v>1</v>
      </c>
      <c r="AV42" s="142">
        <f>AA53</f>
        <v>1</v>
      </c>
      <c r="AW42" s="142">
        <f>AA54</f>
        <v>1</v>
      </c>
      <c r="AX42" s="142">
        <f>AA55</f>
        <v>0</v>
      </c>
      <c r="AY42" s="142">
        <f>AA56</f>
        <v>1</v>
      </c>
      <c r="AZ42" s="142">
        <f>AA57</f>
        <v>1</v>
      </c>
      <c r="BA42" s="142">
        <f>AA58</f>
        <v>1</v>
      </c>
      <c r="BB42" s="142">
        <f>AA59</f>
        <v>1</v>
      </c>
      <c r="BC42" s="142">
        <f>AA60</f>
        <v>1</v>
      </c>
    </row>
    <row r="43" spans="1:55" ht="20.100000000000001" customHeight="1" x14ac:dyDescent="0.25">
      <c r="K43" s="219"/>
      <c r="L43" s="219"/>
      <c r="M43" s="219"/>
      <c r="N43" s="214"/>
      <c r="O43" s="222"/>
      <c r="P43" s="1"/>
      <c r="Q43" s="1"/>
      <c r="R43" s="1"/>
      <c r="S43" s="1"/>
      <c r="V43" s="146">
        <v>1</v>
      </c>
      <c r="W43" s="142">
        <f t="shared" si="9"/>
        <v>81</v>
      </c>
      <c r="X43" s="142">
        <f t="shared" si="10"/>
        <v>3</v>
      </c>
      <c r="Y43" s="142">
        <f t="shared" si="11"/>
        <v>1</v>
      </c>
      <c r="Z43" s="142">
        <f t="shared" si="12"/>
        <v>2</v>
      </c>
      <c r="AA43" s="142">
        <f t="shared" si="13"/>
        <v>1</v>
      </c>
      <c r="AB43" s="142">
        <f t="shared" si="14"/>
        <v>1</v>
      </c>
      <c r="AC43" s="142">
        <f t="shared" si="15"/>
        <v>1</v>
      </c>
      <c r="AD43" s="142">
        <f t="shared" si="16"/>
        <v>750000</v>
      </c>
      <c r="AF43" s="142">
        <f>AB37</f>
        <v>0</v>
      </c>
      <c r="AG43" s="142">
        <f>AB38</f>
        <v>1</v>
      </c>
      <c r="AH43" s="142">
        <f>AB39</f>
        <v>1</v>
      </c>
      <c r="AI43" s="142">
        <f>AB40</f>
        <v>0</v>
      </c>
      <c r="AJ43" s="142">
        <f>AB41</f>
        <v>1</v>
      </c>
      <c r="AK43" s="142">
        <f>AB42</f>
        <v>1</v>
      </c>
      <c r="AL43" s="142">
        <f>AB43</f>
        <v>1</v>
      </c>
      <c r="AM43" s="142">
        <f>AB44</f>
        <v>1</v>
      </c>
      <c r="AN43" s="142">
        <f>AB45</f>
        <v>1</v>
      </c>
      <c r="AO43" s="142">
        <f>AB46</f>
        <v>1</v>
      </c>
      <c r="AP43" s="142">
        <f>AB47</f>
        <v>1</v>
      </c>
      <c r="AQ43" s="142">
        <f>AB48</f>
        <v>1</v>
      </c>
      <c r="AR43" s="142">
        <f>AB49</f>
        <v>1</v>
      </c>
      <c r="AS43" s="142">
        <f>AB50</f>
        <v>1</v>
      </c>
      <c r="AT43" s="142">
        <f>AB51</f>
        <v>1</v>
      </c>
      <c r="AU43" s="142">
        <f>AB52</f>
        <v>1</v>
      </c>
      <c r="AV43" s="142">
        <f>AB53</f>
        <v>1</v>
      </c>
      <c r="AW43" s="142">
        <f>AB54</f>
        <v>1</v>
      </c>
      <c r="AX43" s="142">
        <f>AB55</f>
        <v>1</v>
      </c>
      <c r="AY43" s="142">
        <f>AB56</f>
        <v>1</v>
      </c>
      <c r="AZ43" s="142">
        <f>AB57</f>
        <v>1</v>
      </c>
      <c r="BA43" s="142">
        <f>AB58</f>
        <v>1</v>
      </c>
      <c r="BB43" s="142">
        <f>AB59</f>
        <v>1</v>
      </c>
      <c r="BC43" s="142">
        <f>AB60</f>
        <v>1</v>
      </c>
    </row>
    <row r="44" spans="1:55" ht="20.100000000000001" customHeight="1" x14ac:dyDescent="0.25">
      <c r="A44" s="208" t="s">
        <v>374</v>
      </c>
      <c r="B44" s="208"/>
      <c r="C44" s="208"/>
      <c r="D44" s="208"/>
      <c r="E44" s="208"/>
      <c r="F44" s="208"/>
      <c r="G44" s="208"/>
      <c r="H44" s="208"/>
      <c r="I44" s="208"/>
      <c r="K44" s="218" t="s">
        <v>365</v>
      </c>
      <c r="L44" s="218"/>
      <c r="M44" s="218"/>
      <c r="N44" s="213">
        <f>F97</f>
        <v>4.376073385836214E-3</v>
      </c>
      <c r="O44" s="221" t="str">
        <f>IF(N44&lt;=0.3,"Aprovado","Revisar os elementos da amostra")</f>
        <v>Aprovado</v>
      </c>
      <c r="P44" s="1"/>
      <c r="Q44" s="1"/>
      <c r="R44" s="1"/>
      <c r="S44" s="1"/>
      <c r="V44" s="146">
        <v>1</v>
      </c>
      <c r="W44" s="142">
        <f t="shared" si="9"/>
        <v>95</v>
      </c>
      <c r="X44" s="142">
        <f t="shared" si="10"/>
        <v>3</v>
      </c>
      <c r="Y44" s="142">
        <f t="shared" si="11"/>
        <v>3</v>
      </c>
      <c r="Z44" s="142">
        <f t="shared" si="12"/>
        <v>2</v>
      </c>
      <c r="AA44" s="142">
        <f t="shared" si="13"/>
        <v>1</v>
      </c>
      <c r="AB44" s="142">
        <f t="shared" si="14"/>
        <v>1</v>
      </c>
      <c r="AC44" s="142">
        <f t="shared" si="15"/>
        <v>0</v>
      </c>
      <c r="AD44" s="142">
        <f t="shared" si="16"/>
        <v>770000</v>
      </c>
      <c r="AF44" s="142">
        <f>AC37</f>
        <v>0</v>
      </c>
      <c r="AG44" s="142">
        <f>AC38</f>
        <v>0</v>
      </c>
      <c r="AH44" s="142">
        <f>AC39</f>
        <v>0</v>
      </c>
      <c r="AI44" s="142">
        <f>AC40</f>
        <v>0</v>
      </c>
      <c r="AJ44" s="142">
        <f>AC41</f>
        <v>0</v>
      </c>
      <c r="AK44" s="142">
        <f>AC42</f>
        <v>1</v>
      </c>
      <c r="AL44" s="142">
        <f>AC43</f>
        <v>1</v>
      </c>
      <c r="AM44" s="142">
        <f>AC44</f>
        <v>0</v>
      </c>
      <c r="AN44" s="142">
        <f>AC45</f>
        <v>0</v>
      </c>
      <c r="AO44" s="142">
        <f>AC46</f>
        <v>0</v>
      </c>
      <c r="AP44" s="142">
        <f>AC47</f>
        <v>1</v>
      </c>
      <c r="AQ44" s="142">
        <f>AC48</f>
        <v>1</v>
      </c>
      <c r="AR44" s="142">
        <f>AC49</f>
        <v>1</v>
      </c>
      <c r="AS44" s="142">
        <f>AC50</f>
        <v>1</v>
      </c>
      <c r="AT44" s="142">
        <f>AC51</f>
        <v>0</v>
      </c>
      <c r="AU44" s="142">
        <f>AC52</f>
        <v>0</v>
      </c>
      <c r="AV44" s="142">
        <f>AC53</f>
        <v>1</v>
      </c>
      <c r="AW44" s="142">
        <f>AC54</f>
        <v>0</v>
      </c>
      <c r="AX44" s="142">
        <f>AC55</f>
        <v>1</v>
      </c>
      <c r="AY44" s="142">
        <f>AC56</f>
        <v>1</v>
      </c>
      <c r="AZ44" s="142">
        <f>AC57</f>
        <v>0</v>
      </c>
      <c r="BA44" s="142">
        <f>AC58</f>
        <v>0</v>
      </c>
      <c r="BB44" s="142">
        <f>AC59</f>
        <v>1</v>
      </c>
      <c r="BC44" s="142">
        <f>AC60</f>
        <v>1</v>
      </c>
    </row>
    <row r="45" spans="1:55" ht="20.100000000000001" customHeight="1" x14ac:dyDescent="0.25">
      <c r="K45" s="219"/>
      <c r="L45" s="219"/>
      <c r="M45" s="219"/>
      <c r="N45" s="214"/>
      <c r="O45" s="222"/>
      <c r="P45" s="1"/>
      <c r="Q45" s="1"/>
      <c r="R45" s="1"/>
      <c r="S45" s="1"/>
      <c r="V45" s="146">
        <v>1</v>
      </c>
      <c r="W45" s="142">
        <f t="shared" si="9"/>
        <v>94</v>
      </c>
      <c r="X45" s="142">
        <f t="shared" si="10"/>
        <v>3</v>
      </c>
      <c r="Y45" s="142">
        <f t="shared" si="11"/>
        <v>2</v>
      </c>
      <c r="Z45" s="142">
        <f t="shared" si="12"/>
        <v>2</v>
      </c>
      <c r="AA45" s="142">
        <f t="shared" si="13"/>
        <v>1</v>
      </c>
      <c r="AB45" s="142">
        <f t="shared" si="14"/>
        <v>1</v>
      </c>
      <c r="AC45" s="142">
        <f t="shared" si="15"/>
        <v>0</v>
      </c>
      <c r="AD45" s="142">
        <f t="shared" si="16"/>
        <v>800000</v>
      </c>
    </row>
    <row r="46" spans="1:55" ht="20.100000000000001" customHeight="1" x14ac:dyDescent="0.25">
      <c r="A46" s="131" t="s">
        <v>388</v>
      </c>
      <c r="B46" s="131" t="s">
        <v>22</v>
      </c>
      <c r="C46" s="194" t="s">
        <v>45</v>
      </c>
      <c r="D46" s="194"/>
      <c r="E46" s="194" t="s">
        <v>95</v>
      </c>
      <c r="F46" s="194"/>
      <c r="K46" s="218" t="s">
        <v>366</v>
      </c>
      <c r="L46" s="218"/>
      <c r="M46" s="218"/>
      <c r="N46" s="213">
        <f>F98</f>
        <v>3.5408503226712942E-5</v>
      </c>
      <c r="O46" s="221" t="str">
        <f>IF(N46&lt;=0.3,"Aprovado","Revisar os elementos da amostra")</f>
        <v>Aprovado</v>
      </c>
      <c r="P46" s="1"/>
      <c r="Q46" s="1"/>
      <c r="R46" s="1"/>
      <c r="S46" s="1"/>
      <c r="V46" s="146">
        <v>1</v>
      </c>
      <c r="W46" s="142">
        <f t="shared" si="9"/>
        <v>94</v>
      </c>
      <c r="X46" s="142">
        <f t="shared" si="10"/>
        <v>3</v>
      </c>
      <c r="Y46" s="142">
        <f t="shared" si="11"/>
        <v>2</v>
      </c>
      <c r="Z46" s="142">
        <f t="shared" si="12"/>
        <v>2</v>
      </c>
      <c r="AA46" s="142">
        <f t="shared" si="13"/>
        <v>1</v>
      </c>
      <c r="AB46" s="142">
        <f t="shared" si="14"/>
        <v>1</v>
      </c>
      <c r="AC46" s="142">
        <f t="shared" si="15"/>
        <v>0</v>
      </c>
      <c r="AD46" s="142">
        <f t="shared" si="16"/>
        <v>800000</v>
      </c>
    </row>
    <row r="47" spans="1:55" ht="20.100000000000001" customHeight="1" x14ac:dyDescent="0.25">
      <c r="A47" s="31" t="str">
        <f>B10</f>
        <v>Área privativa</v>
      </c>
      <c r="B47" s="127">
        <v>105.72</v>
      </c>
      <c r="C47" s="211" t="str">
        <f>C537</f>
        <v>Não extrapolou</v>
      </c>
      <c r="D47" s="211"/>
      <c r="E47" s="211" t="str">
        <f>C538</f>
        <v>Admissível</v>
      </c>
      <c r="F47" s="211"/>
      <c r="K47" s="219"/>
      <c r="L47" s="219"/>
      <c r="M47" s="219"/>
      <c r="N47" s="214"/>
      <c r="O47" s="222"/>
      <c r="P47" s="1"/>
      <c r="Q47" s="1"/>
      <c r="R47" s="1"/>
      <c r="S47" s="1"/>
      <c r="V47" s="146">
        <v>1</v>
      </c>
      <c r="W47" s="142">
        <f t="shared" si="9"/>
        <v>101</v>
      </c>
      <c r="X47" s="142">
        <f t="shared" si="10"/>
        <v>3</v>
      </c>
      <c r="Y47" s="142">
        <f t="shared" si="11"/>
        <v>1</v>
      </c>
      <c r="Z47" s="142">
        <f t="shared" si="12"/>
        <v>2</v>
      </c>
      <c r="AA47" s="142">
        <f t="shared" si="13"/>
        <v>1</v>
      </c>
      <c r="AB47" s="142">
        <f t="shared" si="14"/>
        <v>1</v>
      </c>
      <c r="AC47" s="142">
        <f t="shared" si="15"/>
        <v>1</v>
      </c>
      <c r="AD47" s="142">
        <f t="shared" si="16"/>
        <v>850000</v>
      </c>
      <c r="AF47" s="142" cm="1">
        <f t="array" ref="AF47:AM54">MMULT(AF37:BC44,V37:AC60)</f>
        <v>24</v>
      </c>
      <c r="AG47" s="142">
        <v>2973</v>
      </c>
      <c r="AH47" s="142">
        <v>78</v>
      </c>
      <c r="AI47" s="142">
        <v>56</v>
      </c>
      <c r="AJ47" s="142">
        <v>53</v>
      </c>
      <c r="AK47" s="142">
        <v>19</v>
      </c>
      <c r="AL47" s="142">
        <v>22</v>
      </c>
      <c r="AM47" s="142">
        <v>11</v>
      </c>
    </row>
    <row r="48" spans="1:55" ht="20.100000000000001" customHeight="1" x14ac:dyDescent="0.25">
      <c r="A48" s="31" t="str">
        <f>C10</f>
        <v>Quartos</v>
      </c>
      <c r="B48" s="100">
        <v>3</v>
      </c>
      <c r="C48" s="211" t="str">
        <f>D537</f>
        <v>Não extrapolou</v>
      </c>
      <c r="D48" s="211"/>
      <c r="E48" s="211" t="str">
        <f>D538</f>
        <v>Admissível</v>
      </c>
      <c r="F48" s="211"/>
      <c r="K48" s="218" t="s">
        <v>367</v>
      </c>
      <c r="L48" s="218"/>
      <c r="M48" s="218"/>
      <c r="N48" s="213">
        <f>F99</f>
        <v>5.6166543411951445E-2</v>
      </c>
      <c r="O48" s="221" t="str">
        <f>IF(N48&lt;=0.3,"Aprovado","Revisar os elementos da amostra")</f>
        <v>Aprovado</v>
      </c>
      <c r="P48" s="1"/>
      <c r="Q48" s="1"/>
      <c r="R48" s="1"/>
      <c r="S48" s="1"/>
      <c r="V48" s="146">
        <v>1</v>
      </c>
      <c r="W48" s="142">
        <f t="shared" si="9"/>
        <v>84</v>
      </c>
      <c r="X48" s="142">
        <f t="shared" si="10"/>
        <v>3</v>
      </c>
      <c r="Y48" s="142">
        <f t="shared" si="11"/>
        <v>1</v>
      </c>
      <c r="Z48" s="142">
        <f t="shared" si="12"/>
        <v>2</v>
      </c>
      <c r="AA48" s="142">
        <f t="shared" si="13"/>
        <v>1</v>
      </c>
      <c r="AB48" s="142">
        <f t="shared" si="14"/>
        <v>1</v>
      </c>
      <c r="AC48" s="142">
        <f t="shared" si="15"/>
        <v>1</v>
      </c>
      <c r="AD48" s="142">
        <f t="shared" si="16"/>
        <v>935000</v>
      </c>
      <c r="AF48" s="142">
        <v>2973</v>
      </c>
      <c r="AG48" s="142">
        <v>409375</v>
      </c>
      <c r="AH48" s="142">
        <v>9993</v>
      </c>
      <c r="AI48" s="142">
        <v>7484</v>
      </c>
      <c r="AJ48" s="142">
        <v>6864</v>
      </c>
      <c r="AK48" s="142">
        <v>2440</v>
      </c>
      <c r="AL48" s="142">
        <v>2781</v>
      </c>
      <c r="AM48" s="142">
        <v>1408</v>
      </c>
    </row>
    <row r="49" spans="1:39" ht="20.100000000000001" customHeight="1" x14ac:dyDescent="0.25">
      <c r="A49" s="31" t="str">
        <f>D10</f>
        <v>Suítes</v>
      </c>
      <c r="B49" s="100">
        <v>2</v>
      </c>
      <c r="C49" s="211" t="str">
        <f>E537</f>
        <v>Não extrapolou</v>
      </c>
      <c r="D49" s="211"/>
      <c r="E49" s="211" t="str">
        <f>E538</f>
        <v>Admissível</v>
      </c>
      <c r="F49" s="211"/>
      <c r="K49" s="219"/>
      <c r="L49" s="219"/>
      <c r="M49" s="219"/>
      <c r="N49" s="214"/>
      <c r="O49" s="222"/>
      <c r="P49" s="1"/>
      <c r="Q49" s="1"/>
      <c r="R49" s="1"/>
      <c r="S49" s="1"/>
      <c r="V49" s="146">
        <v>1</v>
      </c>
      <c r="W49" s="142">
        <f t="shared" si="9"/>
        <v>155</v>
      </c>
      <c r="X49" s="142">
        <f t="shared" si="10"/>
        <v>3</v>
      </c>
      <c r="Y49" s="142">
        <f t="shared" si="11"/>
        <v>3</v>
      </c>
      <c r="Z49" s="142">
        <f t="shared" si="12"/>
        <v>2</v>
      </c>
      <c r="AA49" s="142">
        <f t="shared" si="13"/>
        <v>1</v>
      </c>
      <c r="AB49" s="142">
        <f t="shared" si="14"/>
        <v>1</v>
      </c>
      <c r="AC49" s="142">
        <f t="shared" si="15"/>
        <v>1</v>
      </c>
      <c r="AD49" s="142">
        <f t="shared" si="16"/>
        <v>950000</v>
      </c>
      <c r="AF49" s="142">
        <v>78</v>
      </c>
      <c r="AG49" s="142">
        <v>9993</v>
      </c>
      <c r="AH49" s="142">
        <v>262</v>
      </c>
      <c r="AI49" s="142">
        <v>186</v>
      </c>
      <c r="AJ49" s="142">
        <v>177</v>
      </c>
      <c r="AK49" s="142">
        <v>62</v>
      </c>
      <c r="AL49" s="142">
        <v>72</v>
      </c>
      <c r="AM49" s="142">
        <v>38</v>
      </c>
    </row>
    <row r="50" spans="1:39" ht="20.100000000000001" customHeight="1" x14ac:dyDescent="0.25">
      <c r="A50" s="31" t="str">
        <f>E10</f>
        <v>Vagas na garagem</v>
      </c>
      <c r="B50" s="100">
        <v>2</v>
      </c>
      <c r="C50" s="211" t="str">
        <f>F537</f>
        <v>Não extrapolou</v>
      </c>
      <c r="D50" s="211"/>
      <c r="E50" s="211" t="str">
        <f>F538</f>
        <v>Admissível</v>
      </c>
      <c r="F50" s="211"/>
      <c r="K50" s="218" t="s">
        <v>368</v>
      </c>
      <c r="L50" s="218"/>
      <c r="M50" s="218"/>
      <c r="N50" s="213">
        <f>F100</f>
        <v>0.17633249612092794</v>
      </c>
      <c r="O50" s="221" t="str">
        <f>IF(N50&lt;=0.3,"Aprovado","Revisar os elementos da amostra")</f>
        <v>Aprovado</v>
      </c>
      <c r="P50" s="1"/>
      <c r="Q50" s="1"/>
      <c r="R50" s="1"/>
      <c r="S50" s="1"/>
      <c r="V50" s="146">
        <v>1</v>
      </c>
      <c r="W50" s="142">
        <f t="shared" si="9"/>
        <v>121</v>
      </c>
      <c r="X50" s="142">
        <f t="shared" si="10"/>
        <v>3</v>
      </c>
      <c r="Y50" s="142">
        <f t="shared" si="11"/>
        <v>2</v>
      </c>
      <c r="Z50" s="142">
        <f t="shared" si="12"/>
        <v>2</v>
      </c>
      <c r="AA50" s="142">
        <f t="shared" si="13"/>
        <v>1</v>
      </c>
      <c r="AB50" s="142">
        <f t="shared" si="14"/>
        <v>1</v>
      </c>
      <c r="AC50" s="142">
        <f t="shared" si="15"/>
        <v>1</v>
      </c>
      <c r="AD50" s="142">
        <f t="shared" si="16"/>
        <v>970000</v>
      </c>
      <c r="AF50" s="142">
        <v>56</v>
      </c>
      <c r="AG50" s="142">
        <v>7484</v>
      </c>
      <c r="AH50" s="142">
        <v>186</v>
      </c>
      <c r="AI50" s="142">
        <v>148</v>
      </c>
      <c r="AJ50" s="142">
        <v>131</v>
      </c>
      <c r="AK50" s="142">
        <v>45</v>
      </c>
      <c r="AL50" s="142">
        <v>52</v>
      </c>
      <c r="AM50" s="142">
        <v>25</v>
      </c>
    </row>
    <row r="51" spans="1:39" ht="20.100000000000001" customHeight="1" x14ac:dyDescent="0.25">
      <c r="A51" s="31" t="str">
        <f>F10</f>
        <v>Piscina</v>
      </c>
      <c r="B51" s="100">
        <v>1</v>
      </c>
      <c r="C51" s="198" t="s">
        <v>389</v>
      </c>
      <c r="D51" s="199"/>
      <c r="E51" s="199"/>
      <c r="F51" s="200"/>
      <c r="K51" s="219"/>
      <c r="L51" s="219"/>
      <c r="M51" s="219"/>
      <c r="N51" s="214"/>
      <c r="O51" s="222"/>
      <c r="P51" s="1"/>
      <c r="Q51" s="1"/>
      <c r="R51" s="1"/>
      <c r="S51" s="1"/>
      <c r="V51" s="146">
        <v>1</v>
      </c>
      <c r="W51" s="142">
        <f t="shared" si="9"/>
        <v>121</v>
      </c>
      <c r="X51" s="142">
        <f t="shared" si="10"/>
        <v>4</v>
      </c>
      <c r="Y51" s="142">
        <f t="shared" si="11"/>
        <v>2</v>
      </c>
      <c r="Z51" s="142">
        <f t="shared" si="12"/>
        <v>2</v>
      </c>
      <c r="AA51" s="142">
        <f t="shared" si="13"/>
        <v>1</v>
      </c>
      <c r="AB51" s="142">
        <f t="shared" si="14"/>
        <v>1</v>
      </c>
      <c r="AC51" s="142">
        <f t="shared" si="15"/>
        <v>0</v>
      </c>
      <c r="AD51" s="142">
        <f t="shared" si="16"/>
        <v>980000</v>
      </c>
      <c r="AF51" s="142">
        <v>53</v>
      </c>
      <c r="AG51" s="142">
        <v>6864</v>
      </c>
      <c r="AH51" s="142">
        <v>177</v>
      </c>
      <c r="AI51" s="142">
        <v>131</v>
      </c>
      <c r="AJ51" s="142">
        <v>125</v>
      </c>
      <c r="AK51" s="142">
        <v>43</v>
      </c>
      <c r="AL51" s="142">
        <v>50</v>
      </c>
      <c r="AM51" s="142">
        <v>27</v>
      </c>
    </row>
    <row r="52" spans="1:39" ht="20.100000000000001" customHeight="1" x14ac:dyDescent="0.25">
      <c r="A52" s="31" t="str">
        <f>G10</f>
        <v>Espaço social</v>
      </c>
      <c r="B52" s="100">
        <v>1</v>
      </c>
      <c r="C52" s="201"/>
      <c r="D52" s="202"/>
      <c r="E52" s="202"/>
      <c r="F52" s="203"/>
      <c r="K52" s="218" t="s">
        <v>369</v>
      </c>
      <c r="L52" s="218"/>
      <c r="M52" s="218"/>
      <c r="N52" s="213">
        <f>F101</f>
        <v>0.11295923500027384</v>
      </c>
      <c r="O52" s="221" t="str">
        <f>IF(N52&lt;=0.3,"Aprovado","Revisar os elementos da amostra")</f>
        <v>Aprovado</v>
      </c>
      <c r="P52" s="1"/>
      <c r="Q52" s="1"/>
      <c r="R52" s="1"/>
      <c r="S52" s="1"/>
      <c r="V52" s="146">
        <v>1</v>
      </c>
      <c r="W52" s="142">
        <f t="shared" si="9"/>
        <v>110</v>
      </c>
      <c r="X52" s="142">
        <f t="shared" si="10"/>
        <v>2</v>
      </c>
      <c r="Y52" s="142">
        <f t="shared" si="11"/>
        <v>2</v>
      </c>
      <c r="Z52" s="142">
        <f t="shared" si="12"/>
        <v>2</v>
      </c>
      <c r="AA52" s="142">
        <f t="shared" si="13"/>
        <v>1</v>
      </c>
      <c r="AB52" s="142">
        <f t="shared" si="14"/>
        <v>1</v>
      </c>
      <c r="AC52" s="142">
        <f t="shared" si="15"/>
        <v>0</v>
      </c>
      <c r="AD52" s="142">
        <f t="shared" si="16"/>
        <v>1110000</v>
      </c>
      <c r="AF52" s="142">
        <v>19</v>
      </c>
      <c r="AG52" s="142">
        <v>2440</v>
      </c>
      <c r="AH52" s="142">
        <v>62</v>
      </c>
      <c r="AI52" s="142">
        <v>45</v>
      </c>
      <c r="AJ52" s="142">
        <v>43</v>
      </c>
      <c r="AK52" s="142">
        <v>19</v>
      </c>
      <c r="AL52" s="142">
        <v>19</v>
      </c>
      <c r="AM52" s="142">
        <v>10</v>
      </c>
    </row>
    <row r="53" spans="1:39" ht="20.100000000000001" customHeight="1" x14ac:dyDescent="0.25">
      <c r="A53" s="31" t="str">
        <f>H10</f>
        <v>Academia</v>
      </c>
      <c r="B53" s="100">
        <v>1</v>
      </c>
      <c r="C53" s="204"/>
      <c r="D53" s="205"/>
      <c r="E53" s="205"/>
      <c r="F53" s="206"/>
      <c r="K53" s="219"/>
      <c r="L53" s="219"/>
      <c r="M53" s="219"/>
      <c r="N53" s="214"/>
      <c r="O53" s="222"/>
      <c r="P53" s="1"/>
      <c r="Q53" s="1"/>
      <c r="R53" s="1"/>
      <c r="S53" s="1"/>
      <c r="V53" s="146">
        <v>1</v>
      </c>
      <c r="W53" s="142">
        <f t="shared" si="9"/>
        <v>121</v>
      </c>
      <c r="X53" s="142">
        <f t="shared" si="10"/>
        <v>3</v>
      </c>
      <c r="Y53" s="142">
        <f t="shared" si="11"/>
        <v>2</v>
      </c>
      <c r="Z53" s="142">
        <f t="shared" si="12"/>
        <v>2</v>
      </c>
      <c r="AA53" s="142">
        <f t="shared" si="13"/>
        <v>1</v>
      </c>
      <c r="AB53" s="142">
        <f t="shared" si="14"/>
        <v>1</v>
      </c>
      <c r="AC53" s="142">
        <f t="shared" si="15"/>
        <v>1</v>
      </c>
      <c r="AD53" s="142">
        <f t="shared" si="16"/>
        <v>1150000</v>
      </c>
      <c r="AF53" s="142">
        <v>22</v>
      </c>
      <c r="AG53" s="142">
        <v>2781</v>
      </c>
      <c r="AH53" s="142">
        <v>72</v>
      </c>
      <c r="AI53" s="142">
        <v>52</v>
      </c>
      <c r="AJ53" s="142">
        <v>50</v>
      </c>
      <c r="AK53" s="142">
        <v>19</v>
      </c>
      <c r="AL53" s="142">
        <v>22</v>
      </c>
      <c r="AM53" s="142">
        <v>11</v>
      </c>
    </row>
    <row r="54" spans="1:39" ht="20.100000000000001" customHeight="1" x14ac:dyDescent="0.25">
      <c r="K54" s="218" t="s">
        <v>189</v>
      </c>
      <c r="L54" s="218"/>
      <c r="M54" s="218"/>
      <c r="N54" s="213">
        <f>H588</f>
        <v>0.20264621378063244</v>
      </c>
      <c r="O54" s="221" t="str">
        <f>IF(N54&lt;=0.5,"Aprovado","Revisar os elementos da amostra")</f>
        <v>Aprovado</v>
      </c>
      <c r="P54" s="1"/>
      <c r="Q54" s="1"/>
      <c r="R54" s="1"/>
      <c r="S54" s="1"/>
      <c r="V54" s="146">
        <v>1</v>
      </c>
      <c r="W54" s="142">
        <f t="shared" si="9"/>
        <v>147</v>
      </c>
      <c r="X54" s="142">
        <f t="shared" si="10"/>
        <v>3</v>
      </c>
      <c r="Y54" s="142">
        <f t="shared" si="11"/>
        <v>3</v>
      </c>
      <c r="Z54" s="142">
        <f t="shared" si="12"/>
        <v>2</v>
      </c>
      <c r="AA54" s="142">
        <f t="shared" si="13"/>
        <v>1</v>
      </c>
      <c r="AB54" s="142">
        <f t="shared" si="14"/>
        <v>1</v>
      </c>
      <c r="AC54" s="142">
        <f t="shared" si="15"/>
        <v>0</v>
      </c>
      <c r="AD54" s="142">
        <f t="shared" si="16"/>
        <v>1250000</v>
      </c>
      <c r="AF54" s="142">
        <v>11</v>
      </c>
      <c r="AG54" s="142">
        <v>1408</v>
      </c>
      <c r="AH54" s="142">
        <v>38</v>
      </c>
      <c r="AI54" s="142">
        <v>25</v>
      </c>
      <c r="AJ54" s="142">
        <v>27</v>
      </c>
      <c r="AK54" s="142">
        <v>10</v>
      </c>
      <c r="AL54" s="142">
        <v>11</v>
      </c>
      <c r="AM54" s="142">
        <v>11</v>
      </c>
    </row>
    <row r="55" spans="1:39" ht="20.100000000000001" customHeight="1" x14ac:dyDescent="0.25">
      <c r="K55" s="219"/>
      <c r="L55" s="219"/>
      <c r="M55" s="219"/>
      <c r="N55" s="214"/>
      <c r="O55" s="222"/>
      <c r="P55" s="1"/>
      <c r="Q55" s="1"/>
      <c r="R55" s="1"/>
      <c r="S55" s="1"/>
      <c r="V55" s="146">
        <v>1</v>
      </c>
      <c r="W55" s="142">
        <f t="shared" si="9"/>
        <v>153</v>
      </c>
      <c r="X55" s="142">
        <f t="shared" si="10"/>
        <v>4</v>
      </c>
      <c r="Y55" s="142">
        <f t="shared" si="11"/>
        <v>3</v>
      </c>
      <c r="Z55" s="142">
        <f t="shared" si="12"/>
        <v>3</v>
      </c>
      <c r="AA55" s="142">
        <f t="shared" si="13"/>
        <v>0</v>
      </c>
      <c r="AB55" s="142">
        <f t="shared" si="14"/>
        <v>1</v>
      </c>
      <c r="AC55" s="142">
        <f t="shared" si="15"/>
        <v>1</v>
      </c>
      <c r="AD55" s="142">
        <f t="shared" si="16"/>
        <v>1550000</v>
      </c>
    </row>
    <row r="56" spans="1:39" ht="20.100000000000001" customHeight="1" x14ac:dyDescent="0.25">
      <c r="A56" s="121" t="s">
        <v>143</v>
      </c>
      <c r="B56" s="121"/>
      <c r="C56" s="121"/>
      <c r="D56" s="121"/>
      <c r="E56" s="121"/>
      <c r="F56" s="121"/>
      <c r="G56" s="121"/>
      <c r="H56" s="121"/>
      <c r="I56" s="121"/>
      <c r="V56" s="146">
        <v>1</v>
      </c>
      <c r="W56" s="142">
        <f t="shared" si="9"/>
        <v>155</v>
      </c>
      <c r="X56" s="142">
        <f t="shared" si="10"/>
        <v>4</v>
      </c>
      <c r="Y56" s="142">
        <f t="shared" si="11"/>
        <v>4</v>
      </c>
      <c r="Z56" s="142">
        <f t="shared" si="12"/>
        <v>3</v>
      </c>
      <c r="AA56" s="142">
        <f t="shared" si="13"/>
        <v>1</v>
      </c>
      <c r="AB56" s="142">
        <f t="shared" si="14"/>
        <v>1</v>
      </c>
      <c r="AC56" s="142">
        <f t="shared" si="15"/>
        <v>1</v>
      </c>
      <c r="AD56" s="142">
        <f t="shared" si="16"/>
        <v>1700000</v>
      </c>
    </row>
    <row r="57" spans="1:39" ht="20.100000000000001" customHeight="1" x14ac:dyDescent="0.25">
      <c r="V57" s="146">
        <v>1</v>
      </c>
      <c r="W57" s="142">
        <f t="shared" si="9"/>
        <v>155</v>
      </c>
      <c r="X57" s="142">
        <f t="shared" si="10"/>
        <v>3</v>
      </c>
      <c r="Y57" s="142">
        <f t="shared" si="11"/>
        <v>3</v>
      </c>
      <c r="Z57" s="142">
        <f t="shared" si="12"/>
        <v>3</v>
      </c>
      <c r="AA57" s="142">
        <f t="shared" si="13"/>
        <v>1</v>
      </c>
      <c r="AB57" s="142">
        <f t="shared" si="14"/>
        <v>1</v>
      </c>
      <c r="AC57" s="142">
        <f t="shared" si="15"/>
        <v>0</v>
      </c>
      <c r="AD57" s="142">
        <f t="shared" si="16"/>
        <v>1990000</v>
      </c>
      <c r="AF57" s="142" cm="1">
        <f t="array" ref="AF57:AM64">MINVERSE(_xlfn.ANCHORARRAY(AF47))</f>
        <v>1.7743731991660918</v>
      </c>
      <c r="AG57" s="142">
        <v>2.1574368296472771E-3</v>
      </c>
      <c r="AH57" s="142">
        <v>-0.4521737558932829</v>
      </c>
      <c r="AI57" s="142">
        <v>-8.7082894278998457E-2</v>
      </c>
      <c r="AJ57" s="142">
        <v>3.2799947617076157E-2</v>
      </c>
      <c r="AK57" s="142">
        <v>-8.4742017389097687E-2</v>
      </c>
      <c r="AL57" s="142">
        <v>-0.43153097733809131</v>
      </c>
      <c r="AM57" s="142">
        <v>0.13750556117257035</v>
      </c>
    </row>
    <row r="58" spans="1:39" ht="20.100000000000001" customHeight="1" thickBot="1" x14ac:dyDescent="0.3">
      <c r="A58" s="132"/>
      <c r="B58" s="132" t="str">
        <f>B10</f>
        <v>Área privativa</v>
      </c>
      <c r="C58" s="132" t="str">
        <f t="shared" ref="C58:H58" si="21">C10</f>
        <v>Quartos</v>
      </c>
      <c r="D58" s="132" t="str">
        <f t="shared" si="21"/>
        <v>Suítes</v>
      </c>
      <c r="E58" s="132" t="str">
        <f t="shared" si="21"/>
        <v>Vagas na garagem</v>
      </c>
      <c r="F58" s="132" t="str">
        <f t="shared" si="21"/>
        <v>Piscina</v>
      </c>
      <c r="G58" s="132" t="str">
        <f t="shared" si="21"/>
        <v>Espaço social</v>
      </c>
      <c r="H58" s="132" t="str">
        <f t="shared" si="21"/>
        <v>Academia</v>
      </c>
      <c r="K58" s="147"/>
      <c r="L58" s="147"/>
      <c r="V58" s="146">
        <v>1</v>
      </c>
      <c r="W58" s="142">
        <f t="shared" si="9"/>
        <v>264</v>
      </c>
      <c r="X58" s="142">
        <f t="shared" si="10"/>
        <v>4</v>
      </c>
      <c r="Y58" s="142">
        <f t="shared" si="11"/>
        <v>3</v>
      </c>
      <c r="Z58" s="142">
        <f t="shared" si="12"/>
        <v>2</v>
      </c>
      <c r="AA58" s="142">
        <f t="shared" si="13"/>
        <v>1</v>
      </c>
      <c r="AB58" s="142">
        <f t="shared" si="14"/>
        <v>1</v>
      </c>
      <c r="AC58" s="142">
        <f t="shared" si="15"/>
        <v>0</v>
      </c>
      <c r="AD58" s="142">
        <f t="shared" si="16"/>
        <v>2200000</v>
      </c>
      <c r="AF58" s="142">
        <v>2.1574368296472203E-3</v>
      </c>
      <c r="AG58" s="142">
        <v>5.8608044181078411E-5</v>
      </c>
      <c r="AH58" s="142">
        <v>-1.7731914640124165E-3</v>
      </c>
      <c r="AI58" s="142">
        <v>-1.5923237794125333E-3</v>
      </c>
      <c r="AJ58" s="142">
        <v>4.8027525322104033E-4</v>
      </c>
      <c r="AK58" s="142">
        <v>-9.1450211033268394E-4</v>
      </c>
      <c r="AL58" s="142">
        <v>-3.3956452702448047E-4</v>
      </c>
      <c r="AM58" s="142">
        <v>7.7294349848669886E-5</v>
      </c>
    </row>
    <row r="59" spans="1:39" ht="20.100000000000001" customHeight="1" x14ac:dyDescent="0.25">
      <c r="A59" s="43" t="str">
        <f>B10</f>
        <v>Área privativa</v>
      </c>
      <c r="B59" s="122">
        <v>1</v>
      </c>
      <c r="C59" s="122"/>
      <c r="D59" s="122"/>
      <c r="E59" s="122"/>
      <c r="F59" s="122"/>
      <c r="G59" s="122"/>
      <c r="H59" s="122"/>
      <c r="K59" s="147"/>
      <c r="L59" s="147"/>
      <c r="V59" s="146">
        <v>1</v>
      </c>
      <c r="W59" s="142">
        <f t="shared" si="9"/>
        <v>191</v>
      </c>
      <c r="X59" s="142">
        <f t="shared" si="10"/>
        <v>4</v>
      </c>
      <c r="Y59" s="142">
        <f t="shared" si="11"/>
        <v>4</v>
      </c>
      <c r="Z59" s="142">
        <f t="shared" si="12"/>
        <v>4</v>
      </c>
      <c r="AA59" s="142">
        <f t="shared" si="13"/>
        <v>1</v>
      </c>
      <c r="AB59" s="142">
        <f t="shared" si="14"/>
        <v>1</v>
      </c>
      <c r="AC59" s="142">
        <f t="shared" si="15"/>
        <v>1</v>
      </c>
      <c r="AD59" s="142">
        <f t="shared" si="16"/>
        <v>2237259</v>
      </c>
      <c r="AF59" s="142">
        <v>-0.45217375589328196</v>
      </c>
      <c r="AG59" s="142">
        <v>-1.7731914640124339E-3</v>
      </c>
      <c r="AH59" s="142">
        <v>0.23637626774631446</v>
      </c>
      <c r="AI59" s="142">
        <v>4.9015916564113284E-2</v>
      </c>
      <c r="AJ59" s="142">
        <v>-0.1231736666191293</v>
      </c>
      <c r="AK59" s="142">
        <v>3.8191954692054962E-2</v>
      </c>
      <c r="AL59" s="142">
        <v>4.8867916756445522E-2</v>
      </c>
      <c r="AM59" s="142">
        <v>-3.0082620439284849E-2</v>
      </c>
    </row>
    <row r="60" spans="1:39" ht="20.100000000000001" customHeight="1" x14ac:dyDescent="0.25">
      <c r="A60" s="39" t="str">
        <f>C10</f>
        <v>Quartos</v>
      </c>
      <c r="B60" s="123">
        <f>CORREL(B11:B34,C11:C34)</f>
        <v>0.55962599445244399</v>
      </c>
      <c r="C60" s="123">
        <v>1</v>
      </c>
      <c r="D60" s="123"/>
      <c r="E60" s="123"/>
      <c r="F60" s="123"/>
      <c r="G60" s="123"/>
      <c r="H60" s="123"/>
      <c r="V60" s="146">
        <v>1</v>
      </c>
      <c r="W60" s="142">
        <f t="shared" si="9"/>
        <v>150</v>
      </c>
      <c r="X60" s="142">
        <f t="shared" si="10"/>
        <v>5</v>
      </c>
      <c r="Y60" s="142">
        <f t="shared" si="11"/>
        <v>2</v>
      </c>
      <c r="Z60" s="142">
        <f t="shared" si="12"/>
        <v>3</v>
      </c>
      <c r="AA60" s="142">
        <f t="shared" si="13"/>
        <v>1</v>
      </c>
      <c r="AB60" s="142">
        <f t="shared" si="14"/>
        <v>1</v>
      </c>
      <c r="AC60" s="142">
        <f t="shared" si="15"/>
        <v>1</v>
      </c>
      <c r="AD60" s="142">
        <f t="shared" si="16"/>
        <v>2300000</v>
      </c>
      <c r="AF60" s="142">
        <v>-8.7082894278996931E-2</v>
      </c>
      <c r="AG60" s="142">
        <v>-1.5923237794125353E-3</v>
      </c>
      <c r="AH60" s="142">
        <v>4.9015916564113297E-2</v>
      </c>
      <c r="AI60" s="142">
        <v>0.16291841857620032</v>
      </c>
      <c r="AJ60" s="142">
        <v>-0.15529240649475973</v>
      </c>
      <c r="AK60" s="142">
        <v>-3.901296920419222E-3</v>
      </c>
      <c r="AL60" s="142">
        <v>6.2333722102578468E-2</v>
      </c>
      <c r="AM60" s="142">
        <v>7.368867509771318E-2</v>
      </c>
    </row>
    <row r="61" spans="1:39" ht="20.100000000000001" customHeight="1" x14ac:dyDescent="0.25">
      <c r="A61" s="43" t="str">
        <f>D10</f>
        <v>Suítes</v>
      </c>
      <c r="B61" s="122">
        <f>CORREL(B11:B34,D11:D34)</f>
        <v>0.6481175341563421</v>
      </c>
      <c r="C61" s="122">
        <f>CORREL(C11:C34,D11:D34)</f>
        <v>0.3295410218286538</v>
      </c>
      <c r="D61" s="122">
        <v>1</v>
      </c>
      <c r="E61" s="122"/>
      <c r="F61" s="122"/>
      <c r="G61" s="122"/>
      <c r="H61" s="122"/>
      <c r="AF61" s="142">
        <v>3.2799947617075352E-2</v>
      </c>
      <c r="AG61" s="142">
        <v>4.8027525322104451E-4</v>
      </c>
      <c r="AH61" s="142">
        <v>-0.12317366661912968</v>
      </c>
      <c r="AI61" s="142">
        <v>-0.1552924064947592</v>
      </c>
      <c r="AJ61" s="142">
        <v>0.40079962728040747</v>
      </c>
      <c r="AK61" s="142">
        <v>4.3840633163805667E-2</v>
      </c>
      <c r="AL61" s="142">
        <v>-0.20476134836136714</v>
      </c>
      <c r="AM61" s="142">
        <v>-0.13470353842374297</v>
      </c>
    </row>
    <row r="62" spans="1:39" ht="20.100000000000001" customHeight="1" x14ac:dyDescent="0.25">
      <c r="A62" s="39" t="str">
        <f>E10</f>
        <v>Vagas na garagem</v>
      </c>
      <c r="B62" s="123">
        <f>CORREL(B11:B34,E11:E34)</f>
        <v>0.52218283183037373</v>
      </c>
      <c r="C62" s="123">
        <f>CORREL(C11:C34,E11:E34)</f>
        <v>0.5775280521866617</v>
      </c>
      <c r="D62" s="123">
        <f>CORREL(D11:D34,E11:E34)</f>
        <v>0.62438048232598187</v>
      </c>
      <c r="E62" s="123">
        <v>1</v>
      </c>
      <c r="F62" s="123"/>
      <c r="G62" s="123"/>
      <c r="H62" s="123"/>
      <c r="V62" s="142">
        <v>1</v>
      </c>
      <c r="W62" s="142">
        <f>V62</f>
        <v>1</v>
      </c>
      <c r="X62" s="142">
        <f>V63</f>
        <v>105.72</v>
      </c>
      <c r="Y62" s="142">
        <f>V64</f>
        <v>3</v>
      </c>
      <c r="Z62" s="142">
        <f>V65</f>
        <v>2</v>
      </c>
      <c r="AA62" s="142">
        <f>V66</f>
        <v>2</v>
      </c>
      <c r="AB62" s="142">
        <f>V67</f>
        <v>1</v>
      </c>
      <c r="AC62" s="142">
        <f>V68</f>
        <v>1</v>
      </c>
      <c r="AD62" s="142">
        <f>V69</f>
        <v>1</v>
      </c>
      <c r="AF62" s="142">
        <v>-8.4742017389097396E-2</v>
      </c>
      <c r="AG62" s="142">
        <v>-9.145021103326898E-4</v>
      </c>
      <c r="AH62" s="142">
        <v>3.8191954692055087E-2</v>
      </c>
      <c r="AI62" s="142">
        <v>-3.9012969204186942E-3</v>
      </c>
      <c r="AJ62" s="142">
        <v>4.3840633163804751E-2</v>
      </c>
      <c r="AK62" s="142">
        <v>0.41801704627601272</v>
      </c>
      <c r="AL62" s="142">
        <v>-0.34326416665121251</v>
      </c>
      <c r="AM62" s="142">
        <v>-6.5631128879876932E-2</v>
      </c>
    </row>
    <row r="63" spans="1:39" ht="20.100000000000001" customHeight="1" x14ac:dyDescent="0.25">
      <c r="A63" s="43" t="str">
        <f>F10</f>
        <v>Piscina</v>
      </c>
      <c r="B63" s="122">
        <f>CORREL(B11:B34,F11:F34)</f>
        <v>0.21416049782833751</v>
      </c>
      <c r="C63" s="122">
        <f>CORREL(C11:C34,F11:F34)</f>
        <v>4.3099711592061496E-2</v>
      </c>
      <c r="D63" s="122">
        <f>CORREL(D11:D34,F11:F34)</f>
        <v>8.0484363658553396E-2</v>
      </c>
      <c r="E63" s="122">
        <f>CORREL(E11:E34,F11:F34)</f>
        <v>0.18559297028714608</v>
      </c>
      <c r="F63" s="122">
        <v>1</v>
      </c>
      <c r="G63" s="122"/>
      <c r="H63" s="122"/>
      <c r="V63" s="142">
        <f t="shared" ref="V63:V69" si="22">F544</f>
        <v>105.72</v>
      </c>
      <c r="AF63" s="142">
        <v>-0.43153097733809009</v>
      </c>
      <c r="AG63" s="142">
        <v>-3.3956452702448258E-4</v>
      </c>
      <c r="AH63" s="142">
        <v>4.8867916756445057E-2</v>
      </c>
      <c r="AI63" s="142">
        <v>6.2333722102578183E-2</v>
      </c>
      <c r="AJ63" s="142">
        <v>-0.20476134836136631</v>
      </c>
      <c r="AK63" s="142">
        <v>-0.34326416665121318</v>
      </c>
      <c r="AL63" s="142">
        <v>0.96976651745520048</v>
      </c>
      <c r="AM63" s="142">
        <v>9.3990996110829474E-3</v>
      </c>
    </row>
    <row r="64" spans="1:39" ht="20.100000000000001" customHeight="1" x14ac:dyDescent="0.25">
      <c r="A64" s="39" t="str">
        <f>G10</f>
        <v>Espaço social</v>
      </c>
      <c r="B64" s="123">
        <f>CORREL(B11:B34,G11:G34)</f>
        <v>0.20311015774791805</v>
      </c>
      <c r="C64" s="123">
        <f>CORREL(C11:C34,G11:G34)</f>
        <v>0.12666009927622471</v>
      </c>
      <c r="D64" s="123">
        <f>CORREL(D11:D34,G11:G34)</f>
        <v>0.11826247919781657</v>
      </c>
      <c r="E64" s="123">
        <f>CORREL(E11:E34,G11:G34)</f>
        <v>0.37088211864487258</v>
      </c>
      <c r="F64" s="123">
        <f>CORREL(F11:F34,G11:G34)</f>
        <v>0.58775381364525925</v>
      </c>
      <c r="G64" s="123">
        <v>1</v>
      </c>
      <c r="H64" s="123"/>
      <c r="V64" s="142">
        <f t="shared" si="22"/>
        <v>3</v>
      </c>
      <c r="W64" s="142" cm="1">
        <f t="array" ref="W64:AD64">MMULT(W62:AD62,_xlfn.ANCHORARRAY(AF57))</f>
        <v>0.15860282623809019</v>
      </c>
      <c r="X64" s="142">
        <v>-3.6696447145789324E-4</v>
      </c>
      <c r="Y64" s="142">
        <v>-2.1845003330549704E-2</v>
      </c>
      <c r="Z64" s="142">
        <v>3.8997509896603007E-2</v>
      </c>
      <c r="AA64" s="142">
        <v>-9.0556164519792481E-2</v>
      </c>
      <c r="AB64" s="142">
        <v>2.2153106814391046E-2</v>
      </c>
      <c r="AC64" s="142">
        <v>3.0220209031710722E-2</v>
      </c>
      <c r="AD64" s="142">
        <v>0.1380263946255646</v>
      </c>
      <c r="AF64" s="142">
        <v>0.13750556117257062</v>
      </c>
      <c r="AG64" s="142">
        <v>7.7294349848675578E-5</v>
      </c>
      <c r="AH64" s="142">
        <v>-3.0082620439284818E-2</v>
      </c>
      <c r="AI64" s="142">
        <v>7.3688675097712861E-2</v>
      </c>
      <c r="AJ64" s="142">
        <v>-0.13470353842374302</v>
      </c>
      <c r="AK64" s="142">
        <v>-6.5631128879877251E-2</v>
      </c>
      <c r="AL64" s="142">
        <v>9.3990996110829613E-3</v>
      </c>
      <c r="AM64" s="142">
        <v>0.26085889202570101</v>
      </c>
    </row>
    <row r="65" spans="1:32" ht="20.100000000000001" customHeight="1" thickBot="1" x14ac:dyDescent="0.3">
      <c r="A65" s="44" t="str">
        <f>H10</f>
        <v>Academia</v>
      </c>
      <c r="B65" s="124">
        <f>CORREL(B11:B34,H11:H34)</f>
        <v>9.169839395065689E-2</v>
      </c>
      <c r="C65" s="124">
        <f>CORREL(C11:C34,H11:H34)</f>
        <v>0.31616271865092982</v>
      </c>
      <c r="D65" s="124">
        <f>CORREL(D11:D34,H11:H34)</f>
        <v>-6.5600220417110819E-2</v>
      </c>
      <c r="E65" s="124">
        <f>CORREL(E11:E34,H11:H34)</f>
        <v>0.39330426350788433</v>
      </c>
      <c r="F65" s="124">
        <f>CORREL(F11:F34,H11:H34)</f>
        <v>0.26596952180515032</v>
      </c>
      <c r="G65" s="124">
        <f>CORREL(G11:G34,H11:H34)</f>
        <v>0.27735009811261485</v>
      </c>
      <c r="H65" s="124">
        <v>1</v>
      </c>
      <c r="V65" s="142">
        <f t="shared" si="22"/>
        <v>2</v>
      </c>
    </row>
    <row r="66" spans="1:32" ht="20.100000000000001" customHeight="1" x14ac:dyDescent="0.25">
      <c r="V66" s="142">
        <f t="shared" si="22"/>
        <v>2</v>
      </c>
      <c r="W66" s="142" cm="1">
        <f t="array" ref="W66">MMULT(_xlfn.ANCHORARRAY(W64),V62:V69)</f>
        <v>0.14155473354920001</v>
      </c>
    </row>
    <row r="67" spans="1:32" ht="20.100000000000001" customHeight="1" x14ac:dyDescent="0.25">
      <c r="A67" s="179" t="s">
        <v>371</v>
      </c>
      <c r="B67" s="179"/>
      <c r="C67" s="179"/>
      <c r="D67" s="179"/>
      <c r="E67" s="179"/>
      <c r="F67" s="179"/>
      <c r="G67" s="179"/>
      <c r="H67" s="179"/>
      <c r="I67" s="179"/>
      <c r="V67" s="142">
        <f t="shared" si="22"/>
        <v>1</v>
      </c>
      <c r="W67" s="142" t="s">
        <v>136</v>
      </c>
      <c r="X67" s="142">
        <f>SQRT(W66)</f>
        <v>0.37623760251894017</v>
      </c>
      <c r="AF67" s="142" cm="1">
        <f t="array" ref="AF67:AF74">MMULT(AF37:BC44,AD37:AD60)</f>
        <v>27262259</v>
      </c>
    </row>
    <row r="68" spans="1:32" ht="20.100000000000001" customHeight="1" x14ac:dyDescent="0.25">
      <c r="A68" s="179"/>
      <c r="B68" s="179"/>
      <c r="C68" s="179"/>
      <c r="D68" s="179"/>
      <c r="E68" s="179"/>
      <c r="F68" s="179"/>
      <c r="G68" s="179"/>
      <c r="H68" s="179"/>
      <c r="I68" s="179"/>
      <c r="V68" s="142">
        <f t="shared" si="22"/>
        <v>1</v>
      </c>
      <c r="AF68" s="142">
        <v>3826396469</v>
      </c>
    </row>
    <row r="69" spans="1:32" ht="20.100000000000001" customHeight="1" x14ac:dyDescent="0.25">
      <c r="V69" s="142">
        <f t="shared" si="22"/>
        <v>1</v>
      </c>
      <c r="AF69" s="142">
        <v>93944036</v>
      </c>
    </row>
    <row r="70" spans="1:32" ht="20.100000000000001" customHeight="1" x14ac:dyDescent="0.25">
      <c r="AF70" s="142">
        <v>69404036</v>
      </c>
    </row>
    <row r="71" spans="1:32" ht="20.100000000000001" customHeight="1" x14ac:dyDescent="0.25">
      <c r="A71" s="195" t="s">
        <v>9</v>
      </c>
      <c r="B71" s="195"/>
      <c r="C71" s="195"/>
      <c r="D71" s="195"/>
      <c r="E71" s="195"/>
      <c r="F71" s="195"/>
      <c r="G71" s="195"/>
      <c r="H71" s="195"/>
      <c r="I71" s="195"/>
      <c r="AF71" s="142">
        <v>65989036</v>
      </c>
    </row>
    <row r="72" spans="1:32" ht="20.100000000000001" customHeight="1" x14ac:dyDescent="0.25">
      <c r="AF72" s="142">
        <v>23182259</v>
      </c>
    </row>
    <row r="73" spans="1:32" ht="20.100000000000001" customHeight="1" x14ac:dyDescent="0.25">
      <c r="A73" s="17" t="s">
        <v>7</v>
      </c>
      <c r="B73" s="97">
        <f>B74^(1/2)</f>
        <v>0.96606645545497705</v>
      </c>
      <c r="C73" s="20"/>
      <c r="D73" s="191" t="s">
        <v>183</v>
      </c>
      <c r="E73" s="191"/>
      <c r="F73" s="128"/>
      <c r="AF73" s="142">
        <v>26032259</v>
      </c>
    </row>
    <row r="74" spans="1:32" ht="20.100000000000001" customHeight="1" x14ac:dyDescent="0.25">
      <c r="A74" s="1" t="s">
        <v>6</v>
      </c>
      <c r="B74" s="125">
        <f>C88/C90</f>
        <v>0.9332843963553431</v>
      </c>
      <c r="C74" s="20"/>
      <c r="D74" s="1" t="s">
        <v>85</v>
      </c>
      <c r="E74" s="105">
        <f>3*(B78+1)</f>
        <v>24</v>
      </c>
      <c r="F74" s="45"/>
      <c r="AF74" s="142">
        <v>14132259</v>
      </c>
    </row>
    <row r="75" spans="1:32" ht="20.100000000000001" customHeight="1" x14ac:dyDescent="0.25">
      <c r="A75" s="18" t="s">
        <v>8</v>
      </c>
      <c r="B75" s="101">
        <f>1-(((B77-1)/(B77-B78-1))*(1-B74))</f>
        <v>0.90409631976080573</v>
      </c>
      <c r="D75" s="18" t="s">
        <v>84</v>
      </c>
      <c r="E75" s="95">
        <f>4*(B78+1)</f>
        <v>32</v>
      </c>
      <c r="F75" s="45"/>
    </row>
    <row r="76" spans="1:32" ht="20.100000000000001" customHeight="1" x14ac:dyDescent="0.25">
      <c r="B76" s="92"/>
      <c r="D76" s="18" t="s">
        <v>83</v>
      </c>
      <c r="E76" s="95">
        <f>6*(B78+1)</f>
        <v>48</v>
      </c>
    </row>
    <row r="77" spans="1:32" ht="20.100000000000001" customHeight="1" x14ac:dyDescent="0.25">
      <c r="A77" s="1" t="s">
        <v>384</v>
      </c>
      <c r="B77" s="105">
        <v>24</v>
      </c>
      <c r="N77" s="148"/>
      <c r="O77" s="148"/>
      <c r="P77" s="148"/>
      <c r="Q77" s="148"/>
      <c r="R77" s="148"/>
      <c r="S77" s="148"/>
      <c r="T77" s="148"/>
      <c r="U77" s="148"/>
      <c r="AF77" s="142" cm="1">
        <f t="array" ref="AF77:AF84">MMULT(_xlfn.ANCHORARRAY(AF57),_xlfn.ANCHORARRAY(AF67))</f>
        <v>-984837.98139253957</v>
      </c>
    </row>
    <row r="78" spans="1:32" ht="20.100000000000001" customHeight="1" x14ac:dyDescent="0.25">
      <c r="A78" s="18" t="s">
        <v>385</v>
      </c>
      <c r="B78" s="95">
        <v>7</v>
      </c>
      <c r="D78" s="87" t="s">
        <v>383</v>
      </c>
      <c r="E78" s="45"/>
      <c r="AF78" s="142">
        <v>8725.1435488948719</v>
      </c>
    </row>
    <row r="79" spans="1:32" ht="20.100000000000001" customHeight="1" x14ac:dyDescent="0.25">
      <c r="A79" s="18" t="s">
        <v>101</v>
      </c>
      <c r="B79" s="95">
        <f>B78+1</f>
        <v>8</v>
      </c>
      <c r="D79" s="192" t="str" cm="1">
        <f t="array" ref="D79">_xlfn.IFS(B77&lt;E74,'[1]REGRESSÃO LINEAR MÚLTIPLA'!J64,AND(B77&gt;=E74,B77&lt;E75),'[1]REGRESSÃO LINEAR MÚLTIPLA'!J65,AND(B77&gt;=E75,B77&lt;E76),'[1]REGRESSÃO LINEAR MÚLTIPLA'!J66,B77&gt;=E76,'[1]REGRESSÃO LINEAR MÚLTIPLA'!J67)</f>
        <v>Atende às exigências para o grau I da NBR 14653-2:2011</v>
      </c>
      <c r="E79" s="192"/>
      <c r="G79" s="45"/>
      <c r="AF79" s="142">
        <v>100102.5885238974</v>
      </c>
    </row>
    <row r="80" spans="1:32" ht="20.100000000000001" customHeight="1" x14ac:dyDescent="0.25">
      <c r="A80" s="18" t="s">
        <v>123</v>
      </c>
      <c r="B80" s="95">
        <f>B77-B79</f>
        <v>16</v>
      </c>
      <c r="G80" s="45"/>
      <c r="AF80" s="142">
        <v>-228951.72545307432</v>
      </c>
    </row>
    <row r="81" spans="1:54" ht="20.100000000000001" customHeight="1" x14ac:dyDescent="0.25">
      <c r="B81" s="106"/>
      <c r="AF81" s="142">
        <v>613213.2573554134</v>
      </c>
    </row>
    <row r="82" spans="1:54" ht="20.100000000000001" customHeight="1" x14ac:dyDescent="0.25">
      <c r="A82" s="17" t="s">
        <v>1</v>
      </c>
      <c r="B82" s="96">
        <f>((C89)/(B77-B78-1))^(1/2)</f>
        <v>171095.21828407244</v>
      </c>
      <c r="AF82" s="142">
        <v>227756.89229352423</v>
      </c>
    </row>
    <row r="83" spans="1:54" ht="20.100000000000001" customHeight="1" x14ac:dyDescent="0.25">
      <c r="AF83" s="142">
        <v>-238355.69724637491</v>
      </c>
    </row>
    <row r="84" spans="1:54" ht="20.100000000000001" customHeight="1" x14ac:dyDescent="0.25">
      <c r="AF84" s="142">
        <v>-146549.52281165821</v>
      </c>
    </row>
    <row r="85" spans="1:54" ht="20.100000000000001" customHeight="1" x14ac:dyDescent="0.25">
      <c r="A85" s="190" t="s">
        <v>13</v>
      </c>
      <c r="B85" s="190"/>
      <c r="C85" s="190"/>
      <c r="D85" s="190"/>
      <c r="E85" s="190"/>
      <c r="F85" s="190"/>
      <c r="G85" s="190"/>
      <c r="H85" s="190"/>
      <c r="I85" s="190"/>
      <c r="AE85" s="149" t="s">
        <v>392</v>
      </c>
    </row>
    <row r="86" spans="1:54" ht="20.100000000000001" customHeight="1" x14ac:dyDescent="0.25">
      <c r="V86" s="142" cm="1">
        <f t="array" ref="V86:AC109">MMULT(V37:AC60,_xlfn.ANCHORARRAY(AF57))</f>
        <v>0.52969162070716036</v>
      </c>
      <c r="W86" s="142">
        <v>2.3863331336152171E-4</v>
      </c>
      <c r="X86" s="142">
        <v>4.6261554561687984E-2</v>
      </c>
      <c r="Y86" s="142">
        <v>-5.5018063519982535E-2</v>
      </c>
      <c r="Z86" s="142">
        <v>-5.4232636956643876E-2</v>
      </c>
      <c r="AA86" s="142">
        <v>-6.4347956516302984E-4</v>
      </c>
      <c r="AB86" s="142">
        <v>-0.4535013219084284</v>
      </c>
      <c r="AC86" s="142">
        <v>-7.8054985329663873E-3</v>
      </c>
      <c r="AE86" s="142" cm="1">
        <f t="array" ref="AE86:BB109">MMULT(_xlfn.ANCHORARRAY(V86),AF37:BC44)</f>
        <v>0.57760034904443502</v>
      </c>
      <c r="AF86" s="142">
        <v>1.8905092986526206E-2</v>
      </c>
      <c r="AG86" s="142">
        <v>1.8905092986526206E-2</v>
      </c>
      <c r="AH86" s="142">
        <v>0.42239965095556387</v>
      </c>
      <c r="AI86" s="142">
        <v>-3.4131483651642702E-2</v>
      </c>
      <c r="AJ86" s="142">
        <v>1.0933381515119772E-2</v>
      </c>
      <c r="AK86" s="142">
        <v>6.2371945334679407E-2</v>
      </c>
      <c r="AL86" s="142">
        <v>-3.651781678525795E-2</v>
      </c>
      <c r="AM86" s="142">
        <v>1.8261613421363176E-2</v>
      </c>
      <c r="AN86" s="142">
        <v>1.8261613421363176E-2</v>
      </c>
      <c r="AO86" s="142">
        <v>6.7144611601909904E-2</v>
      </c>
      <c r="AP86" s="142">
        <v>6.3087845274764104E-2</v>
      </c>
      <c r="AQ86" s="142">
        <v>-3.000531651653307E-2</v>
      </c>
      <c r="AR86" s="142">
        <v>1.6899214349157726E-2</v>
      </c>
      <c r="AS86" s="142">
        <v>7.0966267443812181E-2</v>
      </c>
      <c r="AT86" s="142">
        <v>-2.4181808126540527E-2</v>
      </c>
      <c r="AU86" s="142">
        <v>1.6899214349157726E-2</v>
      </c>
      <c r="AV86" s="142">
        <v>-2.4108884490458837E-2</v>
      </c>
      <c r="AW86" s="142">
        <v>-3.7810185973048888E-2</v>
      </c>
      <c r="AX86" s="142">
        <v>-9.2994462431471442E-2</v>
      </c>
      <c r="AY86" s="142">
        <v>-7.6432454940210559E-2</v>
      </c>
      <c r="AZ86" s="142">
        <v>5.007276773452729E-2</v>
      </c>
      <c r="BA86" s="142">
        <v>-0.13863630010710051</v>
      </c>
      <c r="BB86" s="142">
        <v>6.2110052603374016E-2</v>
      </c>
    </row>
    <row r="87" spans="1:54" ht="20.100000000000001" customHeight="1" x14ac:dyDescent="0.25">
      <c r="A87" s="17"/>
      <c r="B87" s="23" t="s">
        <v>123</v>
      </c>
      <c r="C87" s="23" t="s">
        <v>177</v>
      </c>
      <c r="D87" s="23" t="s">
        <v>178</v>
      </c>
      <c r="E87" s="23" t="s">
        <v>179</v>
      </c>
      <c r="F87" s="23" t="s">
        <v>12</v>
      </c>
      <c r="V87" s="142">
        <v>8.0554122811151374E-2</v>
      </c>
      <c r="W87" s="142">
        <v>-2.1664298877611797E-4</v>
      </c>
      <c r="X87" s="142">
        <v>-9.1725336250943756E-3</v>
      </c>
      <c r="Y87" s="142">
        <v>-1.2127833585976321E-2</v>
      </c>
      <c r="Z87" s="142">
        <v>-5.3220852276048281E-3</v>
      </c>
      <c r="AA87" s="142">
        <v>-0.31951484584864542</v>
      </c>
      <c r="AB87" s="142">
        <v>0.36806497232856716</v>
      </c>
      <c r="AC87" s="142">
        <v>-5.8107258300485888E-2</v>
      </c>
      <c r="AE87" s="142">
        <v>1.8905092986526019E-2</v>
      </c>
      <c r="AF87" s="142">
        <v>0.36583721569231803</v>
      </c>
      <c r="AG87" s="142">
        <v>0.36583721569231803</v>
      </c>
      <c r="AH87" s="142">
        <v>-1.8905092986523937E-2</v>
      </c>
      <c r="AI87" s="142">
        <v>3.1811463381158978E-2</v>
      </c>
      <c r="AJ87" s="142">
        <v>-1.2218174434365549E-2</v>
      </c>
      <c r="AK87" s="142">
        <v>3.159303983252558E-3</v>
      </c>
      <c r="AL87" s="142">
        <v>3.3977893268920145E-2</v>
      </c>
      <c r="AM87" s="142">
        <v>4.6322369843672606E-2</v>
      </c>
      <c r="AN87" s="142">
        <v>4.6322369843672606E-2</v>
      </c>
      <c r="AO87" s="142">
        <v>-1.1735557922697773E-3</v>
      </c>
      <c r="AP87" s="142">
        <v>2.5093750169241855E-3</v>
      </c>
      <c r="AQ87" s="142">
        <v>-3.7127944358132804E-2</v>
      </c>
      <c r="AR87" s="142">
        <v>-1.7634249153768468E-2</v>
      </c>
      <c r="AS87" s="142">
        <v>3.1300475521623072E-2</v>
      </c>
      <c r="AT87" s="142">
        <v>5.2028615648349097E-2</v>
      </c>
      <c r="AU87" s="142">
        <v>-1.7634249153768468E-2</v>
      </c>
      <c r="AV87" s="142">
        <v>2.271245785256204E-2</v>
      </c>
      <c r="AW87" s="142">
        <v>0.26832556861536561</v>
      </c>
      <c r="AX87" s="142">
        <v>-6.3750396796808301E-2</v>
      </c>
      <c r="AY87" s="142">
        <v>1.5657228714748284E-2</v>
      </c>
      <c r="AZ87" s="142">
        <v>-1.1807305459338169E-2</v>
      </c>
      <c r="BA87" s="142">
        <v>-7.6871629620353404E-2</v>
      </c>
      <c r="BB87" s="142">
        <v>-4.7584048306069472E-2</v>
      </c>
    </row>
    <row r="88" spans="1:54" ht="20.100000000000001" customHeight="1" x14ac:dyDescent="0.25">
      <c r="A88" s="17" t="s">
        <v>2</v>
      </c>
      <c r="B88" s="103">
        <f>B78</f>
        <v>7</v>
      </c>
      <c r="C88" s="96">
        <f>D188</f>
        <v>6552127079271.1689</v>
      </c>
      <c r="D88" s="96">
        <f>C88/B88</f>
        <v>936018154181.59558</v>
      </c>
      <c r="E88" s="96">
        <f>D88/D89</f>
        <v>31.974850872154015</v>
      </c>
      <c r="F88" s="107">
        <f>_xlfn.F.DIST.RT(E88,B88,B89)</f>
        <v>2.991670281833927E-8</v>
      </c>
      <c r="J88" s="178" t="str">
        <f>IF(F88&gt;0.05,"Atenção: esse resultado não pode ser superior a 5% (cinco por cento)","Nível de significância admitido")</f>
        <v>Nível de significância admitido</v>
      </c>
      <c r="K88" s="178"/>
      <c r="L88" s="178"/>
      <c r="V88" s="142">
        <v>8.0554122811151374E-2</v>
      </c>
      <c r="W88" s="142">
        <v>-2.1664298877611797E-4</v>
      </c>
      <c r="X88" s="142">
        <v>-9.1725336250943756E-3</v>
      </c>
      <c r="Y88" s="142">
        <v>-1.2127833585976321E-2</v>
      </c>
      <c r="Z88" s="142">
        <v>-5.3220852276048281E-3</v>
      </c>
      <c r="AA88" s="142">
        <v>-0.31951484584864542</v>
      </c>
      <c r="AB88" s="142">
        <v>0.36806497232856716</v>
      </c>
      <c r="AC88" s="142">
        <v>-5.8107258300485888E-2</v>
      </c>
      <c r="AE88" s="142">
        <v>1.8905092986526019E-2</v>
      </c>
      <c r="AF88" s="142">
        <v>0.36583721569231803</v>
      </c>
      <c r="AG88" s="142">
        <v>0.36583721569231803</v>
      </c>
      <c r="AH88" s="142">
        <v>-1.8905092986523937E-2</v>
      </c>
      <c r="AI88" s="142">
        <v>3.1811463381158978E-2</v>
      </c>
      <c r="AJ88" s="142">
        <v>-1.2218174434365549E-2</v>
      </c>
      <c r="AK88" s="142">
        <v>3.159303983252558E-3</v>
      </c>
      <c r="AL88" s="142">
        <v>3.3977893268920145E-2</v>
      </c>
      <c r="AM88" s="142">
        <v>4.6322369843672606E-2</v>
      </c>
      <c r="AN88" s="142">
        <v>4.6322369843672606E-2</v>
      </c>
      <c r="AO88" s="142">
        <v>-1.1735557922697773E-3</v>
      </c>
      <c r="AP88" s="142">
        <v>2.5093750169241855E-3</v>
      </c>
      <c r="AQ88" s="142">
        <v>-3.7127944358132804E-2</v>
      </c>
      <c r="AR88" s="142">
        <v>-1.7634249153768468E-2</v>
      </c>
      <c r="AS88" s="142">
        <v>3.1300475521623072E-2</v>
      </c>
      <c r="AT88" s="142">
        <v>5.2028615648349097E-2</v>
      </c>
      <c r="AU88" s="142">
        <v>-1.7634249153768468E-2</v>
      </c>
      <c r="AV88" s="142">
        <v>2.271245785256204E-2</v>
      </c>
      <c r="AW88" s="142">
        <v>0.26832556861536561</v>
      </c>
      <c r="AX88" s="142">
        <v>-6.3750396796808301E-2</v>
      </c>
      <c r="AY88" s="142">
        <v>1.5657228714748284E-2</v>
      </c>
      <c r="AZ88" s="142">
        <v>-1.1807305459338169E-2</v>
      </c>
      <c r="BA88" s="142">
        <v>-7.6871629620353404E-2</v>
      </c>
      <c r="BB88" s="142">
        <v>-4.7584048306069472E-2</v>
      </c>
    </row>
    <row r="89" spans="1:54" s="150" customFormat="1" ht="20.100000000000001" customHeight="1" x14ac:dyDescent="0.25">
      <c r="A89" s="18" t="s">
        <v>3</v>
      </c>
      <c r="B89" s="95">
        <f>B77-B78-1</f>
        <v>16</v>
      </c>
      <c r="C89" s="94">
        <f>D217</f>
        <v>468377179514.79028</v>
      </c>
      <c r="D89" s="94">
        <f>C89/B89</f>
        <v>29273573719.674393</v>
      </c>
      <c r="E89" s="108"/>
      <c r="F89" s="108"/>
      <c r="G89" s="13"/>
      <c r="H89" s="13"/>
      <c r="I89" s="13"/>
      <c r="J89" s="1"/>
      <c r="K89" s="142"/>
      <c r="L89" s="142"/>
      <c r="N89" s="142"/>
      <c r="O89" s="142"/>
      <c r="P89" s="142"/>
      <c r="Q89" s="142"/>
      <c r="R89" s="142"/>
      <c r="S89" s="142"/>
      <c r="T89" s="142"/>
      <c r="U89" s="142"/>
      <c r="V89" s="150">
        <v>0.47030837929283625</v>
      </c>
      <c r="W89" s="150">
        <v>-2.386333133615235E-4</v>
      </c>
      <c r="X89" s="150">
        <v>-4.6261554561686985E-2</v>
      </c>
      <c r="Y89" s="150">
        <v>5.5018063519982618E-2</v>
      </c>
      <c r="Z89" s="150">
        <v>5.4232636956643598E-2</v>
      </c>
      <c r="AA89" s="150">
        <v>6.4347956516222493E-4</v>
      </c>
      <c r="AB89" s="150">
        <v>-0.54649867809156893</v>
      </c>
      <c r="AC89" s="150">
        <v>7.805498532966415E-3</v>
      </c>
      <c r="AE89" s="150">
        <v>0.4223996509555642</v>
      </c>
      <c r="AF89" s="150">
        <v>-1.890509298652443E-2</v>
      </c>
      <c r="AG89" s="150">
        <v>-1.890509298652443E-2</v>
      </c>
      <c r="AH89" s="150">
        <v>0.57760034904443514</v>
      </c>
      <c r="AI89" s="150">
        <v>3.4131483651643646E-2</v>
      </c>
      <c r="AJ89" s="150">
        <v>-1.0933381515118801E-2</v>
      </c>
      <c r="AK89" s="150">
        <v>-6.2371945334678602E-2</v>
      </c>
      <c r="AL89" s="150">
        <v>3.6517816785258894E-2</v>
      </c>
      <c r="AM89" s="150">
        <v>-1.8261613421362233E-2</v>
      </c>
      <c r="AN89" s="150">
        <v>-1.8261613421362233E-2</v>
      </c>
      <c r="AO89" s="150">
        <v>-6.7144611601909099E-2</v>
      </c>
      <c r="AP89" s="150">
        <v>-6.3087845274763188E-2</v>
      </c>
      <c r="AQ89" s="150">
        <v>3.0005316516533931E-2</v>
      </c>
      <c r="AR89" s="150">
        <v>-1.6899214349156977E-2</v>
      </c>
      <c r="AS89" s="150">
        <v>-7.0966267443810294E-2</v>
      </c>
      <c r="AT89" s="150">
        <v>2.4181808126540472E-2</v>
      </c>
      <c r="AU89" s="150">
        <v>-1.6899214349156977E-2</v>
      </c>
      <c r="AV89" s="150">
        <v>2.410888449045967E-2</v>
      </c>
      <c r="AW89" s="150">
        <v>3.7810185973051302E-2</v>
      </c>
      <c r="AX89" s="150">
        <v>9.2994462431473135E-2</v>
      </c>
      <c r="AY89" s="150">
        <v>7.6432454940211114E-2</v>
      </c>
      <c r="AZ89" s="150">
        <v>-5.0072767734525514E-2</v>
      </c>
      <c r="BA89" s="150">
        <v>0.13863630010710182</v>
      </c>
      <c r="BB89" s="150">
        <v>-6.2110052603371435E-2</v>
      </c>
    </row>
    <row r="90" spans="1:54" s="150" customFormat="1" ht="20.100000000000001" customHeight="1" x14ac:dyDescent="0.25">
      <c r="A90" s="18" t="s">
        <v>4</v>
      </c>
      <c r="B90" s="95">
        <f>B88+B89</f>
        <v>23</v>
      </c>
      <c r="C90" s="94">
        <f>D246</f>
        <v>7020504258785.959</v>
      </c>
      <c r="D90" s="92"/>
      <c r="E90" s="92"/>
      <c r="F90" s="92"/>
      <c r="G90" s="11"/>
      <c r="H90" s="11"/>
      <c r="I90" s="10"/>
      <c r="J90" s="1"/>
      <c r="K90" s="142"/>
      <c r="L90" s="142"/>
      <c r="N90" s="142"/>
      <c r="O90" s="142"/>
      <c r="P90" s="142"/>
      <c r="Q90" s="142"/>
      <c r="R90" s="142"/>
      <c r="S90" s="142"/>
      <c r="T90" s="142"/>
      <c r="U90" s="142"/>
      <c r="V90" s="150">
        <v>-6.7538983730823454E-2</v>
      </c>
      <c r="W90" s="150">
        <v>-2.0787803925294813E-3</v>
      </c>
      <c r="X90" s="150">
        <v>5.8530231526937405E-2</v>
      </c>
      <c r="Y90" s="150">
        <v>0.12937372649626747</v>
      </c>
      <c r="Z90" s="150">
        <v>-0.11149083077312825</v>
      </c>
      <c r="AA90" s="150">
        <v>8.4541380293288615E-2</v>
      </c>
      <c r="AB90" s="150">
        <v>8.3399317982663868E-2</v>
      </c>
      <c r="AC90" s="150">
        <v>-4.9199474234314235E-2</v>
      </c>
      <c r="AE90" s="150">
        <v>-3.4131483651642078E-2</v>
      </c>
      <c r="AF90" s="150">
        <v>3.1811463381159782E-2</v>
      </c>
      <c r="AG90" s="150">
        <v>3.1811463381159782E-2</v>
      </c>
      <c r="AH90" s="150">
        <v>3.413148365164434E-2</v>
      </c>
      <c r="AI90" s="150">
        <v>0.2228599858528916</v>
      </c>
      <c r="AJ90" s="150">
        <v>6.2995808655075258E-2</v>
      </c>
      <c r="AK90" s="150">
        <v>-3.5196211953250019E-2</v>
      </c>
      <c r="AL90" s="150">
        <v>0.24364778977818644</v>
      </c>
      <c r="AM90" s="150">
        <v>0.1163528436744484</v>
      </c>
      <c r="AN90" s="150">
        <v>0.1163528436744484</v>
      </c>
      <c r="AO90" s="150">
        <v>-7.6771819803839653E-2</v>
      </c>
      <c r="AP90" s="150">
        <v>-4.1432553130838441E-2</v>
      </c>
      <c r="AQ90" s="150">
        <v>6.9721491992103368E-2</v>
      </c>
      <c r="AR90" s="150">
        <v>1.1026298841838193E-2</v>
      </c>
      <c r="AS90" s="150">
        <v>0.11875600460308983</v>
      </c>
      <c r="AT90" s="150">
        <v>2.4562125867039347E-2</v>
      </c>
      <c r="AU90" s="150">
        <v>1.1026298841838193E-2</v>
      </c>
      <c r="AV90" s="150">
        <v>0.13555120936665341</v>
      </c>
      <c r="AW90" s="150">
        <v>-6.3622926762317178E-2</v>
      </c>
      <c r="AX90" s="150">
        <v>0.14613461924217994</v>
      </c>
      <c r="AY90" s="150">
        <v>7.4301354532893549E-3</v>
      </c>
      <c r="AZ90" s="150">
        <v>-4.9135865032358533E-2</v>
      </c>
      <c r="BA90" s="150">
        <v>-4.0192305662009632E-2</v>
      </c>
      <c r="BB90" s="150">
        <v>-4.3688700260770187E-2</v>
      </c>
    </row>
    <row r="91" spans="1:54" s="150" customFormat="1" ht="20.100000000000001" customHeight="1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K91" s="142"/>
      <c r="L91" s="142"/>
      <c r="N91" s="142"/>
      <c r="O91" s="142"/>
      <c r="P91" s="142"/>
      <c r="Q91" s="142"/>
      <c r="R91" s="142"/>
      <c r="S91" s="142"/>
      <c r="T91" s="142"/>
      <c r="U91" s="142"/>
      <c r="V91" s="150">
        <v>0.13763254025391902</v>
      </c>
      <c r="W91" s="150">
        <v>-9.3663466089797631E-4</v>
      </c>
      <c r="X91" s="150">
        <v>-4.6095823003490001E-3</v>
      </c>
      <c r="Y91" s="150">
        <v>5.4474897032492788E-2</v>
      </c>
      <c r="Z91" s="150">
        <v>-9.5224439981101028E-2</v>
      </c>
      <c r="AA91" s="150">
        <v>3.1042067326824699E-2</v>
      </c>
      <c r="AB91" s="150">
        <v>3.352077623438874E-2</v>
      </c>
      <c r="AC91" s="150">
        <v>0.13727509354503553</v>
      </c>
      <c r="AE91" s="150">
        <v>1.0933381515119606E-2</v>
      </c>
      <c r="AF91" s="150">
        <v>-1.2218174434365479E-2</v>
      </c>
      <c r="AG91" s="150">
        <v>-1.2218174434365479E-2</v>
      </c>
      <c r="AH91" s="150">
        <v>-1.093338151511894E-2</v>
      </c>
      <c r="AI91" s="150">
        <v>6.2995808655074259E-2</v>
      </c>
      <c r="AJ91" s="150">
        <v>0.1542257171156988</v>
      </c>
      <c r="AK91" s="150">
        <v>0.11380033999667566</v>
      </c>
      <c r="AL91" s="150">
        <v>7.236215526405404E-2</v>
      </c>
      <c r="AM91" s="150">
        <v>1.8823892892459219E-2</v>
      </c>
      <c r="AN91" s="150">
        <v>1.8823892892459219E-2</v>
      </c>
      <c r="AO91" s="150">
        <v>9.5067646778716125E-2</v>
      </c>
      <c r="AP91" s="150">
        <v>0.11099043601398173</v>
      </c>
      <c r="AQ91" s="150">
        <v>0.153439169155211</v>
      </c>
      <c r="AR91" s="150">
        <v>0.13080985059324937</v>
      </c>
      <c r="AS91" s="150">
        <v>-1.107482525213515E-2</v>
      </c>
      <c r="AT91" s="150">
        <v>8.4473206184405777E-3</v>
      </c>
      <c r="AU91" s="150">
        <v>0.13080985059324937</v>
      </c>
      <c r="AV91" s="150">
        <v>2.3657152897359278E-2</v>
      </c>
      <c r="AW91" s="150">
        <v>2.4436348868732222E-2</v>
      </c>
      <c r="AX91" s="150">
        <v>0.10808004390625375</v>
      </c>
      <c r="AY91" s="150">
        <v>-7.9060364370925562E-2</v>
      </c>
      <c r="AZ91" s="150">
        <v>-9.0538684728052987E-2</v>
      </c>
      <c r="BA91" s="150">
        <v>-2.0863243867174447E-2</v>
      </c>
      <c r="BB91" s="150">
        <v>-7.9615915459094189E-4</v>
      </c>
    </row>
    <row r="92" spans="1:54" s="150" customFormat="1" ht="20.100000000000001" customHeight="1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K92" s="142"/>
      <c r="L92" s="142"/>
      <c r="N92" s="142"/>
      <c r="O92" s="142"/>
      <c r="P92" s="142"/>
      <c r="Q92" s="142"/>
      <c r="R92" s="142"/>
      <c r="S92" s="142"/>
      <c r="T92" s="142"/>
      <c r="U92" s="142"/>
      <c r="V92" s="150">
        <v>0.19235388208820758</v>
      </c>
      <c r="W92" s="150">
        <v>-2.2343154420161688E-4</v>
      </c>
      <c r="X92" s="150">
        <v>-2.7027626904276045E-2</v>
      </c>
      <c r="Y92" s="150">
        <v>-8.4558664852519519E-2</v>
      </c>
      <c r="Z92" s="150">
        <v>5.2863837715343143E-2</v>
      </c>
      <c r="AA92" s="150">
        <v>4.8660895902234172E-2</v>
      </c>
      <c r="AB92" s="150">
        <v>-2.3719477962822498E-2</v>
      </c>
      <c r="AC92" s="150">
        <v>6.2427003199592351E-2</v>
      </c>
      <c r="AE92" s="150">
        <v>6.2371945334678575E-2</v>
      </c>
      <c r="AF92" s="150">
        <v>3.1593039832521971E-3</v>
      </c>
      <c r="AG92" s="150">
        <v>3.1593039832521971E-3</v>
      </c>
      <c r="AH92" s="150">
        <v>-6.2371945334678769E-2</v>
      </c>
      <c r="AI92" s="150">
        <v>-3.5196211953250962E-2</v>
      </c>
      <c r="AJ92" s="150">
        <v>0.11380033999667549</v>
      </c>
      <c r="AK92" s="150">
        <v>0.20171047801221925</v>
      </c>
      <c r="AL92" s="150">
        <v>-3.2961896511234774E-2</v>
      </c>
      <c r="AM92" s="150">
        <v>5.1820199885486369E-2</v>
      </c>
      <c r="AN92" s="150">
        <v>5.1820199885486369E-2</v>
      </c>
      <c r="AO92" s="150">
        <v>0.19724184712818693</v>
      </c>
      <c r="AP92" s="150">
        <v>0.20104018337961443</v>
      </c>
      <c r="AQ92" s="150">
        <v>1.6059214036260559E-2</v>
      </c>
      <c r="AR92" s="150">
        <v>0.10821455139163508</v>
      </c>
      <c r="AS92" s="150">
        <v>1.8759921287766691E-2</v>
      </c>
      <c r="AT92" s="150">
        <v>7.5272922082536581E-2</v>
      </c>
      <c r="AU92" s="150">
        <v>0.10821455139163508</v>
      </c>
      <c r="AV92" s="150">
        <v>-4.4580336809718853E-2</v>
      </c>
      <c r="AW92" s="150">
        <v>-6.3186079665032979E-3</v>
      </c>
      <c r="AX92" s="150">
        <v>-4.266324000519181E-2</v>
      </c>
      <c r="AY92" s="150">
        <v>6.4960485520113506E-3</v>
      </c>
      <c r="AZ92" s="150">
        <v>-9.7749454385584078E-2</v>
      </c>
      <c r="BA92" s="150">
        <v>2.1570621188931258E-3</v>
      </c>
      <c r="BB92" s="150">
        <v>0.10054362051657922</v>
      </c>
    </row>
    <row r="93" spans="1:54" s="150" customFormat="1" ht="39.950000000000003" customHeight="1" x14ac:dyDescent="0.25">
      <c r="A93" s="23"/>
      <c r="B93" s="225" t="s">
        <v>14</v>
      </c>
      <c r="C93" s="225"/>
      <c r="D93" s="23" t="s">
        <v>1</v>
      </c>
      <c r="E93" s="23" t="s">
        <v>11</v>
      </c>
      <c r="F93" s="23" t="s">
        <v>12</v>
      </c>
      <c r="G93" s="1"/>
      <c r="H93" s="1"/>
      <c r="I93" s="1"/>
      <c r="J93" s="1"/>
      <c r="K93" s="142"/>
      <c r="L93" s="142"/>
      <c r="V93" s="150">
        <v>-8.9113352027295645E-2</v>
      </c>
      <c r="W93" s="150">
        <v>-2.6648608343402646E-3</v>
      </c>
      <c r="X93" s="150">
        <v>7.6262146167061534E-2</v>
      </c>
      <c r="Y93" s="150">
        <v>0.14529696429039277</v>
      </c>
      <c r="Z93" s="150">
        <v>-0.11629358330533877</v>
      </c>
      <c r="AA93" s="150">
        <v>9.3686401396615437E-2</v>
      </c>
      <c r="AB93" s="150">
        <v>8.6794963252908697E-2</v>
      </c>
      <c r="AC93" s="150">
        <v>-4.9972417732800957E-2</v>
      </c>
      <c r="AE93" s="150">
        <v>-3.6517816785257437E-2</v>
      </c>
      <c r="AF93" s="150">
        <v>3.3977893268920756E-2</v>
      </c>
      <c r="AG93" s="150">
        <v>3.3977893268920756E-2</v>
      </c>
      <c r="AH93" s="150">
        <v>3.6517816785259255E-2</v>
      </c>
      <c r="AI93" s="150">
        <v>0.24364778977818605</v>
      </c>
      <c r="AJ93" s="150">
        <v>7.2362155264054734E-2</v>
      </c>
      <c r="AK93" s="150">
        <v>-3.2961896511234053E-2</v>
      </c>
      <c r="AL93" s="150">
        <v>0.27029639812158868</v>
      </c>
      <c r="AM93" s="150">
        <v>0.12766429466553619</v>
      </c>
      <c r="AN93" s="150">
        <v>0.12766429466553619</v>
      </c>
      <c r="AO93" s="150">
        <v>-8.6259113198039361E-2</v>
      </c>
      <c r="AP93" s="150">
        <v>-4.0956479014254872E-2</v>
      </c>
      <c r="AQ93" s="150">
        <v>6.0432330328371912E-2</v>
      </c>
      <c r="AR93" s="150">
        <v>5.7406344055480826E-3</v>
      </c>
      <c r="AS93" s="150">
        <v>0.13197519830541057</v>
      </c>
      <c r="AT93" s="150">
        <v>8.7643751490304178E-3</v>
      </c>
      <c r="AU93" s="150">
        <v>5.7406344055480826E-3</v>
      </c>
      <c r="AV93" s="150">
        <v>0.13172363473589502</v>
      </c>
      <c r="AW93" s="150">
        <v>-6.7955786537840207E-2</v>
      </c>
      <c r="AX93" s="150">
        <v>0.1656978574804874</v>
      </c>
      <c r="AY93" s="150">
        <v>-5.8888352441658909E-3</v>
      </c>
      <c r="AZ93" s="150">
        <v>-0.10380293671485452</v>
      </c>
      <c r="BA93" s="150">
        <v>-4.6530715861100892E-2</v>
      </c>
      <c r="BB93" s="150">
        <v>-3.53096207615353E-2</v>
      </c>
    </row>
    <row r="94" spans="1:54" s="150" customFormat="1" ht="20.100000000000001" customHeight="1" x14ac:dyDescent="0.25">
      <c r="A94" s="13" t="s">
        <v>109</v>
      </c>
      <c r="B94" s="1" t="s">
        <v>5</v>
      </c>
      <c r="C94" s="92">
        <f t="shared" ref="C94:C101" si="23">AF77</f>
        <v>-984837.98139253957</v>
      </c>
      <c r="D94" s="92">
        <f>$B$82*(AF57^(1/2))</f>
        <v>227908.41285920775</v>
      </c>
      <c r="E94" s="109">
        <f>C94/D94</f>
        <v>-4.3212006482662453</v>
      </c>
      <c r="F94" s="110">
        <f t="shared" ref="F94:F101" si="24">_xlfn.T.DIST.2T(ABS(E94),$B$77-$B$78-1)</f>
        <v>5.2686959425185412E-4</v>
      </c>
      <c r="G94" s="1"/>
      <c r="H94" s="1"/>
      <c r="I94" s="1"/>
      <c r="J94" s="178" t="str">
        <f t="shared" ref="J94:J101" si="25">IF(F94&gt;0.3,"Atenção: esse resultado não pode ser superior a 30% (trinta por cento)","Nível de significância admitido")</f>
        <v>Nível de significância admitido</v>
      </c>
      <c r="K94" s="178"/>
      <c r="L94" s="178"/>
      <c r="V94" s="150">
        <v>-4.1878945779459942E-3</v>
      </c>
      <c r="W94" s="150">
        <v>-1.1311450991088078E-3</v>
      </c>
      <c r="X94" s="150">
        <v>2.9019421066960711E-2</v>
      </c>
      <c r="Y94" s="150">
        <v>-1.6029130506395019E-2</v>
      </c>
      <c r="Z94" s="150">
        <v>3.8518547936199937E-2</v>
      </c>
      <c r="AA94" s="150">
        <v>9.8502200427367348E-2</v>
      </c>
      <c r="AB94" s="150">
        <v>2.4800805677354654E-2</v>
      </c>
      <c r="AC94" s="150">
        <v>-0.12373838718036283</v>
      </c>
      <c r="AE94" s="150">
        <v>1.8261613421362864E-2</v>
      </c>
      <c r="AF94" s="150">
        <v>4.6322369843672703E-2</v>
      </c>
      <c r="AG94" s="150">
        <v>4.6322369843672703E-2</v>
      </c>
      <c r="AH94" s="150">
        <v>-1.8261613421361927E-2</v>
      </c>
      <c r="AI94" s="150">
        <v>0.11635284367444815</v>
      </c>
      <c r="AJ94" s="150">
        <v>1.8823892892459629E-2</v>
      </c>
      <c r="AK94" s="150">
        <v>5.1820199885486737E-2</v>
      </c>
      <c r="AL94" s="150">
        <v>0.12766429466553622</v>
      </c>
      <c r="AM94" s="150">
        <v>0.14482457027104007</v>
      </c>
      <c r="AN94" s="150">
        <v>0.14482457027104007</v>
      </c>
      <c r="AO94" s="150">
        <v>2.919729790331059E-2</v>
      </c>
      <c r="AP94" s="150">
        <v>4.8426764588160323E-2</v>
      </c>
      <c r="AQ94" s="150">
        <v>-6.3942798461355074E-2</v>
      </c>
      <c r="AR94" s="150">
        <v>-9.4547345852605824E-3</v>
      </c>
      <c r="AS94" s="150">
        <v>0.14330307366206296</v>
      </c>
      <c r="AT94" s="150">
        <v>9.7706827618338404E-2</v>
      </c>
      <c r="AU94" s="150">
        <v>-9.4547345852605824E-3</v>
      </c>
      <c r="AV94" s="150">
        <v>6.8844749511878217E-2</v>
      </c>
      <c r="AW94" s="150">
        <v>-9.2644739687344171E-2</v>
      </c>
      <c r="AX94" s="150">
        <v>-1.2433959964589444E-2</v>
      </c>
      <c r="AY94" s="150">
        <v>9.831413665520769E-2</v>
      </c>
      <c r="AZ94" s="150">
        <v>-3.4479806016891573E-2</v>
      </c>
      <c r="BA94" s="150">
        <v>-1.4636635596306583E-2</v>
      </c>
      <c r="BB94" s="150">
        <v>5.4299447610705334E-2</v>
      </c>
    </row>
    <row r="95" spans="1:54" s="150" customFormat="1" ht="20.100000000000001" customHeight="1" x14ac:dyDescent="0.25">
      <c r="A95" s="21" t="s">
        <v>404</v>
      </c>
      <c r="B95" s="18" t="str">
        <f>B10</f>
        <v>Área privativa</v>
      </c>
      <c r="C95" s="94">
        <f t="shared" si="23"/>
        <v>8725.1435488948719</v>
      </c>
      <c r="D95" s="94">
        <f>$B$82*(AG58^(1/2))</f>
        <v>1309.8346849510181</v>
      </c>
      <c r="E95" s="111">
        <f t="shared" ref="E95:E101" si="26">C95/D95</f>
        <v>6.6612555379239735</v>
      </c>
      <c r="F95" s="112">
        <f t="shared" si="24"/>
        <v>5.4685736412955485E-6</v>
      </c>
      <c r="G95" s="13"/>
      <c r="H95" s="13"/>
      <c r="I95" s="13"/>
      <c r="J95" s="178" t="str">
        <f t="shared" si="25"/>
        <v>Nível de significância admitido</v>
      </c>
      <c r="K95" s="178"/>
      <c r="L95" s="178"/>
      <c r="V95" s="150">
        <v>-4.1878945779459942E-3</v>
      </c>
      <c r="W95" s="150">
        <v>-1.1311450991088078E-3</v>
      </c>
      <c r="X95" s="150">
        <v>2.9019421066960711E-2</v>
      </c>
      <c r="Y95" s="150">
        <v>-1.6029130506395019E-2</v>
      </c>
      <c r="Z95" s="150">
        <v>3.8518547936199937E-2</v>
      </c>
      <c r="AA95" s="150">
        <v>9.8502200427367348E-2</v>
      </c>
      <c r="AB95" s="150">
        <v>2.4800805677354654E-2</v>
      </c>
      <c r="AC95" s="150">
        <v>-0.12373838718036283</v>
      </c>
      <c r="AE95" s="150">
        <v>1.8261613421362864E-2</v>
      </c>
      <c r="AF95" s="150">
        <v>4.6322369843672703E-2</v>
      </c>
      <c r="AG95" s="150">
        <v>4.6322369843672703E-2</v>
      </c>
      <c r="AH95" s="150">
        <v>-1.8261613421361927E-2</v>
      </c>
      <c r="AI95" s="150">
        <v>0.11635284367444815</v>
      </c>
      <c r="AJ95" s="151">
        <v>1.8823892892459629E-2</v>
      </c>
      <c r="AK95" s="150">
        <v>5.1820199885486737E-2</v>
      </c>
      <c r="AL95" s="150">
        <v>0.12766429466553622</v>
      </c>
      <c r="AM95" s="150">
        <v>0.14482457027104007</v>
      </c>
      <c r="AN95" s="150">
        <v>0.14482457027104007</v>
      </c>
      <c r="AO95" s="150">
        <v>2.919729790331059E-2</v>
      </c>
      <c r="AP95" s="150">
        <v>4.8426764588160323E-2</v>
      </c>
      <c r="AQ95" s="150">
        <v>-6.3942798461355074E-2</v>
      </c>
      <c r="AR95" s="150">
        <v>-9.4547345852605824E-3</v>
      </c>
      <c r="AS95" s="150">
        <v>0.14330307366206296</v>
      </c>
      <c r="AT95" s="150">
        <v>9.7706827618338404E-2</v>
      </c>
      <c r="AU95" s="150">
        <v>-9.4547345852605824E-3</v>
      </c>
      <c r="AV95" s="150">
        <v>6.8844749511878217E-2</v>
      </c>
      <c r="AW95" s="150">
        <v>-9.2644739687344171E-2</v>
      </c>
      <c r="AX95" s="150">
        <v>-1.2433959964589444E-2</v>
      </c>
      <c r="AY95" s="150">
        <v>9.831413665520769E-2</v>
      </c>
      <c r="AZ95" s="150">
        <v>-3.4479806016891573E-2</v>
      </c>
      <c r="BA95" s="150">
        <v>-1.4636635596306583E-2</v>
      </c>
      <c r="BB95" s="150">
        <v>5.4299447610705334E-2</v>
      </c>
    </row>
    <row r="96" spans="1:54" s="150" customFormat="1" ht="20.100000000000001" customHeight="1" x14ac:dyDescent="0.25">
      <c r="A96" s="21" t="s">
        <v>405</v>
      </c>
      <c r="B96" s="18" t="str">
        <f>C10</f>
        <v>Quartos</v>
      </c>
      <c r="C96" s="94">
        <f t="shared" si="23"/>
        <v>100102.5885238974</v>
      </c>
      <c r="D96" s="94">
        <f>$B$82*(AH59^(1/2))</f>
        <v>83184.001463341672</v>
      </c>
      <c r="E96" s="111">
        <f t="shared" si="26"/>
        <v>1.2033875115759076</v>
      </c>
      <c r="F96" s="112">
        <f t="shared" si="24"/>
        <v>0.24633019448161708</v>
      </c>
      <c r="G96" s="3"/>
      <c r="H96" s="3"/>
      <c r="I96" s="10"/>
      <c r="J96" s="178" t="str">
        <f t="shared" si="25"/>
        <v>Nível de significância admitido</v>
      </c>
      <c r="K96" s="178"/>
      <c r="L96" s="178"/>
      <c r="V96" s="150">
        <v>0.23550261868115197</v>
      </c>
      <c r="W96" s="150">
        <v>9.4872933941995172E-4</v>
      </c>
      <c r="X96" s="150">
        <v>-6.2491456184524438E-2</v>
      </c>
      <c r="Y96" s="150">
        <v>-0.1164051404407702</v>
      </c>
      <c r="Z96" s="150">
        <v>6.2469342779763959E-2</v>
      </c>
      <c r="AA96" s="150">
        <v>3.0370853695580527E-2</v>
      </c>
      <c r="AB96" s="150">
        <v>-3.0510768503312156E-2</v>
      </c>
      <c r="AC96" s="150">
        <v>6.397289019656574E-2</v>
      </c>
      <c r="AE96" s="150">
        <v>6.7144611601908669E-2</v>
      </c>
      <c r="AF96" s="150">
        <v>-1.1735557922705128E-3</v>
      </c>
      <c r="AG96" s="150">
        <v>-1.1735557922705128E-3</v>
      </c>
      <c r="AH96" s="150">
        <v>-6.7144611601909543E-2</v>
      </c>
      <c r="AI96" s="150">
        <v>-7.677181980384068E-2</v>
      </c>
      <c r="AJ96" s="151">
        <v>9.5067646778715653E-2</v>
      </c>
      <c r="AK96" s="150">
        <v>0.19724184712818654</v>
      </c>
      <c r="AL96" s="150">
        <v>-8.6259113198040194E-2</v>
      </c>
      <c r="AM96" s="150">
        <v>2.9197297903310014E-2</v>
      </c>
      <c r="AN96" s="150">
        <v>2.9197297903310014E-2</v>
      </c>
      <c r="AO96" s="150">
        <v>0.21621643391658557</v>
      </c>
      <c r="AP96" s="150">
        <v>0.20008803514644641</v>
      </c>
      <c r="AQ96" s="150">
        <v>3.4637537363722624E-2</v>
      </c>
      <c r="AR96" s="150">
        <v>0.11878588026421444</v>
      </c>
      <c r="AS96" s="150">
        <v>-7.6784661168757609E-3</v>
      </c>
      <c r="AT96" s="150">
        <v>0.10686842351855361</v>
      </c>
      <c r="AU96" s="150">
        <v>0.11878588026421444</v>
      </c>
      <c r="AV96" s="150">
        <v>-3.6925187548202738E-2</v>
      </c>
      <c r="AW96" s="150">
        <v>2.3471115845416571E-3</v>
      </c>
      <c r="AX96" s="150">
        <v>-8.1789716481808078E-2</v>
      </c>
      <c r="AY96" s="150">
        <v>3.3133989946920843E-2</v>
      </c>
      <c r="AZ96" s="150">
        <v>1.1584688979407169E-2</v>
      </c>
      <c r="BA96" s="150">
        <v>1.4833882517074147E-2</v>
      </c>
      <c r="BB96" s="150">
        <v>8.3785461518108117E-2</v>
      </c>
    </row>
    <row r="97" spans="1:54" s="150" customFormat="1" ht="20.100000000000001" customHeight="1" x14ac:dyDescent="0.25">
      <c r="A97" s="21" t="s">
        <v>406</v>
      </c>
      <c r="B97" s="18" t="str">
        <f>D10</f>
        <v>Suítes</v>
      </c>
      <c r="C97" s="94">
        <f t="shared" si="23"/>
        <v>-228951.72545307432</v>
      </c>
      <c r="D97" s="94">
        <f>$B$82*(AI60^(1/2))</f>
        <v>69059.426123326353</v>
      </c>
      <c r="E97" s="111">
        <f t="shared" si="26"/>
        <v>-3.3152856649027496</v>
      </c>
      <c r="F97" s="112">
        <f t="shared" si="24"/>
        <v>4.376073385836214E-3</v>
      </c>
      <c r="G97" s="11"/>
      <c r="H97" s="11"/>
      <c r="I97" s="10"/>
      <c r="J97" s="178" t="str">
        <f t="shared" si="25"/>
        <v>Nível de significância admitido</v>
      </c>
      <c r="K97" s="178"/>
      <c r="L97" s="178"/>
      <c r="V97" s="150">
        <v>0.19882619257714929</v>
      </c>
      <c r="W97" s="150">
        <v>-4.7607411658380202E-5</v>
      </c>
      <c r="X97" s="150">
        <v>-3.2347201296313272E-2</v>
      </c>
      <c r="Y97" s="150">
        <v>-8.9335636190757114E-2</v>
      </c>
      <c r="Z97" s="150">
        <v>5.4304663475006287E-2</v>
      </c>
      <c r="AA97" s="150">
        <v>4.5917389571236158E-2</v>
      </c>
      <c r="AB97" s="150">
        <v>-2.4738171543896147E-2</v>
      </c>
      <c r="AC97" s="150">
        <v>6.2658886249138318E-2</v>
      </c>
      <c r="AE97" s="150">
        <v>6.3087845274763368E-2</v>
      </c>
      <c r="AF97" s="150">
        <v>2.5093750169239218E-3</v>
      </c>
      <c r="AG97" s="150">
        <v>2.5093750169239218E-3</v>
      </c>
      <c r="AH97" s="150">
        <v>-6.3087845274762994E-2</v>
      </c>
      <c r="AI97" s="150">
        <v>-4.1432553130839191E-2</v>
      </c>
      <c r="AJ97" s="151">
        <v>0.11099043601398165</v>
      </c>
      <c r="AK97" s="150">
        <v>0.20104018337961446</v>
      </c>
      <c r="AL97" s="150">
        <v>-4.0956479014255399E-2</v>
      </c>
      <c r="AM97" s="150">
        <v>4.842676458816008E-2</v>
      </c>
      <c r="AN97" s="150">
        <v>4.842676458816008E-2</v>
      </c>
      <c r="AO97" s="150">
        <v>0.20008803514644685</v>
      </c>
      <c r="AP97" s="150">
        <v>0.20089736114463932</v>
      </c>
      <c r="AQ97" s="150">
        <v>1.8845962535380116E-2</v>
      </c>
      <c r="AR97" s="150">
        <v>0.10980025072252214</v>
      </c>
      <c r="AS97" s="150">
        <v>1.4794163177070545E-2</v>
      </c>
      <c r="AT97" s="150">
        <v>8.0012247297939293E-2</v>
      </c>
      <c r="AU97" s="150">
        <v>0.10980025072252214</v>
      </c>
      <c r="AV97" s="150">
        <v>-4.3432064420491169E-2</v>
      </c>
      <c r="AW97" s="150">
        <v>-5.0187500338462754E-3</v>
      </c>
      <c r="AX97" s="150">
        <v>-4.853221147668399E-2</v>
      </c>
      <c r="AY97" s="150">
        <v>1.0491739761248085E-2</v>
      </c>
      <c r="AZ97" s="150">
        <v>-8.1349332880834901E-2</v>
      </c>
      <c r="BA97" s="150">
        <v>4.058585178620587E-3</v>
      </c>
      <c r="BB97" s="150">
        <v>9.8029896666808863E-2</v>
      </c>
    </row>
    <row r="98" spans="1:54" s="150" customFormat="1" ht="20.100000000000001" customHeight="1" x14ac:dyDescent="0.25">
      <c r="A98" s="21" t="s">
        <v>407</v>
      </c>
      <c r="B98" s="18" t="str">
        <f>E10</f>
        <v>Vagas na garagem</v>
      </c>
      <c r="C98" s="94">
        <f t="shared" si="23"/>
        <v>613213.2573554134</v>
      </c>
      <c r="D98" s="94">
        <f>$B$82*(AJ61^(1/2))</f>
        <v>108318.22300984737</v>
      </c>
      <c r="E98" s="111">
        <f t="shared" si="26"/>
        <v>5.6612196943044877</v>
      </c>
      <c r="F98" s="112">
        <f t="shared" si="24"/>
        <v>3.5408503226712942E-5</v>
      </c>
      <c r="G98" s="11"/>
      <c r="H98" s="11"/>
      <c r="I98" s="10"/>
      <c r="J98" s="178" t="str">
        <f t="shared" si="25"/>
        <v>Nível de significância admitido</v>
      </c>
      <c r="K98" s="178"/>
      <c r="L98" s="178"/>
      <c r="V98" s="150">
        <v>0.17783841892410812</v>
      </c>
      <c r="W98" s="150">
        <v>9.2891616637311484E-4</v>
      </c>
      <c r="X98" s="150">
        <v>-6.0211962112968212E-2</v>
      </c>
      <c r="Y98" s="150">
        <v>0.12344621262335366</v>
      </c>
      <c r="Z98" s="150">
        <v>-0.22218060653581934</v>
      </c>
      <c r="AA98" s="150">
        <v>-2.681485410322286E-2</v>
      </c>
      <c r="AB98" s="150">
        <v>7.5820191242522789E-2</v>
      </c>
      <c r="AC98" s="150">
        <v>0.21552413528382028</v>
      </c>
      <c r="AE98" s="150">
        <v>-3.0005316516532377E-2</v>
      </c>
      <c r="AF98" s="150">
        <v>-3.7127944358132298E-2</v>
      </c>
      <c r="AG98" s="150">
        <v>-3.7127944358132298E-2</v>
      </c>
      <c r="AH98" s="150">
        <v>3.0005316516533986E-2</v>
      </c>
      <c r="AI98" s="150">
        <v>6.9721491992102799E-2</v>
      </c>
      <c r="AJ98" s="151">
        <v>0.15343916915521139</v>
      </c>
      <c r="AK98" s="150">
        <v>1.6059214036260927E-2</v>
      </c>
      <c r="AL98" s="150">
        <v>6.0432330328371628E-2</v>
      </c>
      <c r="AM98" s="150">
        <v>-6.3942798461355171E-2</v>
      </c>
      <c r="AN98" s="150">
        <v>-6.3942798461355171E-2</v>
      </c>
      <c r="AO98" s="150">
        <v>3.463753736372327E-2</v>
      </c>
      <c r="AP98" s="150">
        <v>1.884596253538029E-2</v>
      </c>
      <c r="AQ98" s="150">
        <v>0.33169143559457881</v>
      </c>
      <c r="AR98" s="150">
        <v>0.1766620733145392</v>
      </c>
      <c r="AS98" s="150">
        <v>-9.9074024082249273E-2</v>
      </c>
      <c r="AT98" s="150">
        <v>1.1131822313582937E-2</v>
      </c>
      <c r="AU98" s="150">
        <v>0.1766620733145392</v>
      </c>
      <c r="AV98" s="150">
        <v>0.10873597097977354</v>
      </c>
      <c r="AW98" s="150">
        <v>7.4255888716267926E-2</v>
      </c>
      <c r="AX98" s="150">
        <v>0.17274507956914498</v>
      </c>
      <c r="AY98" s="150">
        <v>-0.10601330622506075</v>
      </c>
      <c r="AZ98" s="150">
        <v>0.15720720033245988</v>
      </c>
      <c r="BA98" s="150">
        <v>-1.5994544977242287E-2</v>
      </c>
      <c r="BB98" s="150">
        <v>-0.13900388862239613</v>
      </c>
    </row>
    <row r="99" spans="1:54" ht="20.100000000000001" customHeight="1" x14ac:dyDescent="0.25">
      <c r="A99" s="21" t="s">
        <v>408</v>
      </c>
      <c r="B99" s="18" t="str">
        <f>F10</f>
        <v>Piscina</v>
      </c>
      <c r="C99" s="94">
        <f t="shared" si="23"/>
        <v>227756.89229352423</v>
      </c>
      <c r="D99" s="94">
        <f>$B$82*(AK62^(1/2))</f>
        <v>110620.30925757439</v>
      </c>
      <c r="E99" s="111">
        <f t="shared" si="26"/>
        <v>2.0589066675198184</v>
      </c>
      <c r="F99" s="112">
        <f t="shared" si="24"/>
        <v>5.6166543411951445E-2</v>
      </c>
      <c r="G99" s="11"/>
      <c r="H99" s="11"/>
      <c r="I99" s="10"/>
      <c r="J99" s="178" t="str">
        <f t="shared" si="25"/>
        <v>Nível de significância admitido</v>
      </c>
      <c r="K99" s="178"/>
      <c r="L99" s="178"/>
      <c r="V99" s="142">
        <v>0.19156846099509961</v>
      </c>
      <c r="W99" s="142">
        <v>5.2856644362898474E-4</v>
      </c>
      <c r="X99" s="142">
        <v>-4.8939368900659405E-2</v>
      </c>
      <c r="Y99" s="142">
        <v>1.4666802547179454E-2</v>
      </c>
      <c r="Z99" s="142">
        <v>-8.3217558650574952E-2</v>
      </c>
      <c r="AA99" s="142">
        <v>8.1795145685075871E-3</v>
      </c>
      <c r="AB99" s="142">
        <v>2.5031663058776667E-2</v>
      </c>
      <c r="AC99" s="142">
        <v>0.13920745229125225</v>
      </c>
      <c r="AE99" s="142">
        <v>1.6899214349157726E-2</v>
      </c>
      <c r="AF99" s="142">
        <v>-1.7634249153768357E-2</v>
      </c>
      <c r="AG99" s="150">
        <v>-1.7634249153768357E-2</v>
      </c>
      <c r="AH99" s="142">
        <v>-1.6899214349156894E-2</v>
      </c>
      <c r="AI99" s="150">
        <v>1.1026298841837527E-2</v>
      </c>
      <c r="AJ99" s="151">
        <v>0.13080985059324945</v>
      </c>
      <c r="AK99" s="150">
        <v>0.10821455139163522</v>
      </c>
      <c r="AL99" s="150">
        <v>5.7406344055476941E-3</v>
      </c>
      <c r="AM99" s="142">
        <v>-9.4547345852607698E-3</v>
      </c>
      <c r="AN99" s="142">
        <v>-9.4547345852607698E-3</v>
      </c>
      <c r="AO99" s="142">
        <v>0.11878588026421494</v>
      </c>
      <c r="AP99" s="142">
        <v>0.1098002507225222</v>
      </c>
      <c r="AQ99" s="142">
        <v>0.17666207331453901</v>
      </c>
      <c r="AR99" s="142">
        <v>0.14402401168397405</v>
      </c>
      <c r="AS99" s="142">
        <v>-4.4122809507937615E-2</v>
      </c>
      <c r="AT99" s="142">
        <v>4.7941697413462374E-2</v>
      </c>
      <c r="AU99" s="142">
        <v>0.14402401168397405</v>
      </c>
      <c r="AV99" s="142">
        <v>3.3226089474254893E-2</v>
      </c>
      <c r="AW99" s="142">
        <v>3.5268498307539087E-2</v>
      </c>
      <c r="AX99" s="142">
        <v>5.9171948310484085E-2</v>
      </c>
      <c r="AY99" s="142">
        <v>-4.5762937627288204E-2</v>
      </c>
      <c r="AZ99" s="142">
        <v>4.6128994478186656E-2</v>
      </c>
      <c r="BA99" s="142">
        <v>-5.0172183694473793E-3</v>
      </c>
      <c r="BB99" s="142">
        <v>-2.1743857902679214E-2</v>
      </c>
    </row>
    <row r="100" spans="1:54" ht="20.100000000000001" customHeight="1" x14ac:dyDescent="0.25">
      <c r="A100" s="21" t="s">
        <v>409</v>
      </c>
      <c r="B100" s="18" t="str">
        <f>G10</f>
        <v>Espaço social</v>
      </c>
      <c r="C100" s="94">
        <f t="shared" si="23"/>
        <v>-238355.69724637491</v>
      </c>
      <c r="D100" s="94">
        <f>$B$82*(AL63^(1/2))</f>
        <v>168488.96592832636</v>
      </c>
      <c r="E100" s="111">
        <f t="shared" si="26"/>
        <v>-1.4146665090684289</v>
      </c>
      <c r="F100" s="112">
        <f t="shared" si="24"/>
        <v>0.17633249612092794</v>
      </c>
      <c r="G100" s="2"/>
      <c r="H100" s="2"/>
      <c r="I100" s="10"/>
      <c r="J100" s="178" t="str">
        <f t="shared" si="25"/>
        <v>Nível de significância admitido</v>
      </c>
      <c r="K100" s="178"/>
      <c r="L100" s="178"/>
      <c r="V100" s="142">
        <v>-0.39811085607075286</v>
      </c>
      <c r="W100" s="142">
        <v>-1.3219193702321246E-3</v>
      </c>
      <c r="X100" s="142">
        <v>0.2175195192849399</v>
      </c>
      <c r="Y100" s="142">
        <v>-1.000595598642013E-2</v>
      </c>
      <c r="Z100" s="142">
        <v>-7.1687686845961246E-2</v>
      </c>
      <c r="AA100" s="142">
        <v>0.11200259814043984</v>
      </c>
      <c r="AB100" s="142">
        <v>6.4500480204139232E-2</v>
      </c>
      <c r="AC100" s="142">
        <v>-0.15173406017373356</v>
      </c>
      <c r="AE100" s="142">
        <v>7.096626744381182E-2</v>
      </c>
      <c r="AF100" s="142">
        <v>3.1300475521623558E-2</v>
      </c>
      <c r="AG100" s="150">
        <v>3.1300475521623558E-2</v>
      </c>
      <c r="AH100" s="142">
        <v>-7.0966267443810432E-2</v>
      </c>
      <c r="AI100" s="150">
        <v>0.11875600460308991</v>
      </c>
      <c r="AJ100" s="151">
        <v>-1.1074825252134407E-2</v>
      </c>
      <c r="AK100" s="150">
        <v>1.8759921287767573E-2</v>
      </c>
      <c r="AL100" s="150">
        <v>0.13197519830541118</v>
      </c>
      <c r="AM100" s="142">
        <v>0.14330307366206341</v>
      </c>
      <c r="AN100" s="142">
        <v>0.14330307366206341</v>
      </c>
      <c r="AO100" s="142">
        <v>-7.6784661168749768E-3</v>
      </c>
      <c r="AP100" s="142">
        <v>1.4794163177071246E-2</v>
      </c>
      <c r="AQ100" s="142">
        <v>-9.9074024082249912E-2</v>
      </c>
      <c r="AR100" s="142">
        <v>-4.4122809507937552E-2</v>
      </c>
      <c r="AS100" s="142">
        <v>0.32513076995073598</v>
      </c>
      <c r="AT100" s="142">
        <v>-9.5367155546590476E-2</v>
      </c>
      <c r="AU100" s="142">
        <v>-4.4122809507937552E-2</v>
      </c>
      <c r="AV100" s="142">
        <v>6.3235391053340667E-2</v>
      </c>
      <c r="AW100" s="142">
        <v>-6.2600951043246783E-2</v>
      </c>
      <c r="AX100" s="142">
        <v>3.6751852370308674E-2</v>
      </c>
      <c r="AY100" s="142">
        <v>-1.9027650754477599E-2</v>
      </c>
      <c r="AZ100" s="142">
        <v>0.12609034402112199</v>
      </c>
      <c r="BA100" s="142">
        <v>-8.252493180400905E-2</v>
      </c>
      <c r="BB100" s="142">
        <v>0.28089288047924954</v>
      </c>
    </row>
    <row r="101" spans="1:54" ht="20.100000000000001" customHeight="1" x14ac:dyDescent="0.25">
      <c r="A101" s="21" t="s">
        <v>410</v>
      </c>
      <c r="B101" s="18" t="str">
        <f>H10</f>
        <v>Academia</v>
      </c>
      <c r="C101" s="94">
        <f t="shared" si="23"/>
        <v>-146549.52281165821</v>
      </c>
      <c r="D101" s="94">
        <f>$B$82*(AM64^(1/2))</f>
        <v>87385.765466390134</v>
      </c>
      <c r="E101" s="111">
        <f t="shared" si="26"/>
        <v>-1.6770411294048038</v>
      </c>
      <c r="F101" s="112">
        <f t="shared" si="24"/>
        <v>0.11295923500027384</v>
      </c>
      <c r="G101" s="2"/>
      <c r="H101" s="2"/>
      <c r="I101" s="10"/>
      <c r="J101" s="178" t="str">
        <f t="shared" si="25"/>
        <v>Nível de significância admitido</v>
      </c>
      <c r="K101" s="178"/>
      <c r="L101" s="178"/>
      <c r="V101" s="142">
        <v>0.48250485058969139</v>
      </c>
      <c r="W101" s="142">
        <v>1.5797750718008808E-3</v>
      </c>
      <c r="X101" s="142">
        <v>-0.2357279101035524</v>
      </c>
      <c r="Y101" s="142">
        <v>-9.0522227541108863E-2</v>
      </c>
      <c r="Z101" s="142">
        <v>0.16937661860686595</v>
      </c>
      <c r="AA101" s="142">
        <v>4.5678211969989446E-2</v>
      </c>
      <c r="AB101" s="142">
        <v>-2.9500143511482446E-2</v>
      </c>
      <c r="AC101" s="142">
        <v>-9.2419057143499225E-2</v>
      </c>
      <c r="AE101" s="142">
        <v>-2.4181808126540916E-2</v>
      </c>
      <c r="AF101" s="142">
        <v>5.2028615648348708E-2</v>
      </c>
      <c r="AG101" s="150">
        <v>5.2028615648348708E-2</v>
      </c>
      <c r="AH101" s="142">
        <v>2.4181808126540749E-2</v>
      </c>
      <c r="AI101" s="150">
        <v>2.4562125867039042E-2</v>
      </c>
      <c r="AJ101" s="151">
        <v>8.4473206184407373E-3</v>
      </c>
      <c r="AK101" s="150">
        <v>7.5272922082536317E-2</v>
      </c>
      <c r="AL101" s="150">
        <v>8.7643751490302235E-3</v>
      </c>
      <c r="AM101" s="142">
        <v>9.7706827618338155E-2</v>
      </c>
      <c r="AN101" s="142">
        <v>9.7706827618338155E-2</v>
      </c>
      <c r="AO101" s="142">
        <v>0.10686842351855395</v>
      </c>
      <c r="AP101" s="142">
        <v>8.0012247297938974E-2</v>
      </c>
      <c r="AQ101" s="142">
        <v>1.1131822313583797E-2</v>
      </c>
      <c r="AR101" s="142">
        <v>4.7941697413462728E-2</v>
      </c>
      <c r="AS101" s="142">
        <v>-9.5367155546590476E-2</v>
      </c>
      <c r="AT101" s="142">
        <v>0.35871113887070466</v>
      </c>
      <c r="AU101" s="142">
        <v>4.7941697413462728E-2</v>
      </c>
      <c r="AV101" s="142">
        <v>9.0912678882676012E-2</v>
      </c>
      <c r="AW101" s="142">
        <v>-0.10405723129669379</v>
      </c>
      <c r="AX101" s="142">
        <v>-0.1457416967242115</v>
      </c>
      <c r="AY101" s="142">
        <v>0.272927498063949</v>
      </c>
      <c r="AZ101" s="142">
        <v>4.0018452179826636E-2</v>
      </c>
      <c r="BA101" s="142">
        <v>8.0506824467486096E-2</v>
      </c>
      <c r="BB101" s="142">
        <v>-0.2083240271045505</v>
      </c>
    </row>
    <row r="102" spans="1:54" ht="20.100000000000001" customHeight="1" x14ac:dyDescent="0.25">
      <c r="A102" s="2"/>
      <c r="B102" s="2"/>
      <c r="C102" s="2"/>
      <c r="D102" s="2"/>
      <c r="E102" s="2"/>
      <c r="F102" s="2"/>
      <c r="G102" s="2"/>
      <c r="H102" s="2"/>
      <c r="I102" s="10"/>
      <c r="V102" s="142">
        <v>0.19156846099509961</v>
      </c>
      <c r="W102" s="142">
        <v>5.2856644362898474E-4</v>
      </c>
      <c r="X102" s="142">
        <v>-4.8939368900659405E-2</v>
      </c>
      <c r="Y102" s="142">
        <v>1.4666802547179454E-2</v>
      </c>
      <c r="Z102" s="142">
        <v>-8.3217558650574952E-2</v>
      </c>
      <c r="AA102" s="142">
        <v>8.1795145685075871E-3</v>
      </c>
      <c r="AB102" s="142">
        <v>2.5031663058776667E-2</v>
      </c>
      <c r="AC102" s="142">
        <v>0.13920745229125225</v>
      </c>
      <c r="AE102" s="142">
        <v>1.6899214349157726E-2</v>
      </c>
      <c r="AF102" s="142">
        <v>-1.7634249153768357E-2</v>
      </c>
      <c r="AG102" s="150">
        <v>-1.7634249153768357E-2</v>
      </c>
      <c r="AH102" s="142">
        <v>-1.6899214349156894E-2</v>
      </c>
      <c r="AI102" s="150">
        <v>1.1026298841837527E-2</v>
      </c>
      <c r="AJ102" s="151">
        <v>0.13080985059324945</v>
      </c>
      <c r="AK102" s="150">
        <v>0.10821455139163522</v>
      </c>
      <c r="AL102" s="150">
        <v>5.7406344055476941E-3</v>
      </c>
      <c r="AM102" s="142">
        <v>-9.4547345852607698E-3</v>
      </c>
      <c r="AN102" s="142">
        <v>-9.4547345852607698E-3</v>
      </c>
      <c r="AO102" s="142">
        <v>0.11878588026421494</v>
      </c>
      <c r="AP102" s="142">
        <v>0.1098002507225222</v>
      </c>
      <c r="AQ102" s="142">
        <v>0.17666207331453901</v>
      </c>
      <c r="AR102" s="142">
        <v>0.14402401168397405</v>
      </c>
      <c r="AS102" s="142">
        <v>-4.4122809507937615E-2</v>
      </c>
      <c r="AT102" s="142">
        <v>4.7941697413462374E-2</v>
      </c>
      <c r="AU102" s="142">
        <v>0.14402401168397405</v>
      </c>
      <c r="AV102" s="142">
        <v>3.3226089474254893E-2</v>
      </c>
      <c r="AW102" s="142">
        <v>3.5268498307539087E-2</v>
      </c>
      <c r="AX102" s="142">
        <v>5.9171948310484085E-2</v>
      </c>
      <c r="AY102" s="142">
        <v>-4.5762937627288204E-2</v>
      </c>
      <c r="AZ102" s="142">
        <v>4.6128994478186656E-2</v>
      </c>
      <c r="BA102" s="142">
        <v>-5.0172183694473793E-3</v>
      </c>
      <c r="BB102" s="142">
        <v>-2.1743857902679214E-2</v>
      </c>
    </row>
    <row r="103" spans="1:54" ht="20.100000000000001" customHeight="1" x14ac:dyDescent="0.25">
      <c r="A103" s="2"/>
      <c r="B103" s="2"/>
      <c r="C103" s="2"/>
      <c r="D103" s="2"/>
      <c r="E103" s="2"/>
      <c r="F103" s="2"/>
      <c r="G103" s="2"/>
      <c r="H103" s="2"/>
      <c r="I103" s="10"/>
      <c r="V103" s="142">
        <v>2.307336311435948E-2</v>
      </c>
      <c r="W103" s="142">
        <v>3.8275746307581186E-4</v>
      </c>
      <c r="X103" s="142">
        <v>-1.5943809961584149E-2</v>
      </c>
      <c r="Y103" s="142">
        <v>6.2496127760941073E-2</v>
      </c>
      <c r="Z103" s="142">
        <v>-9.1319270137844563E-2</v>
      </c>
      <c r="AA103" s="142">
        <v>4.6132291659315872E-2</v>
      </c>
      <c r="AB103" s="142">
        <v>6.9137607847635674E-2</v>
      </c>
      <c r="AC103" s="142">
        <v>-4.595311154067009E-2</v>
      </c>
      <c r="AE103" s="142">
        <v>-2.4108884490458948E-2</v>
      </c>
      <c r="AF103" s="142">
        <v>2.271245785256204E-2</v>
      </c>
      <c r="AG103" s="150">
        <v>2.271245785256204E-2</v>
      </c>
      <c r="AH103" s="142">
        <v>2.4108884490459476E-2</v>
      </c>
      <c r="AI103" s="150">
        <v>0.13555120936665291</v>
      </c>
      <c r="AJ103" s="151">
        <v>2.3657152897359444E-2</v>
      </c>
      <c r="AK103" s="150">
        <v>-4.4580336809718797E-2</v>
      </c>
      <c r="AL103" s="150">
        <v>0.1317236347358948</v>
      </c>
      <c r="AM103" s="142">
        <v>6.8844749511877912E-2</v>
      </c>
      <c r="AN103" s="142">
        <v>6.8844749511877912E-2</v>
      </c>
      <c r="AO103" s="142">
        <v>-3.6925187548202572E-2</v>
      </c>
      <c r="AP103" s="142">
        <v>-4.3432064420491363E-2</v>
      </c>
      <c r="AQ103" s="142">
        <v>0.10873597097977342</v>
      </c>
      <c r="AR103" s="142">
        <v>3.3226089474254754E-2</v>
      </c>
      <c r="AS103" s="142">
        <v>6.3235391053340667E-2</v>
      </c>
      <c r="AT103" s="142">
        <v>9.0912678882675041E-2</v>
      </c>
      <c r="AU103" s="142">
        <v>3.3226089474254754E-2</v>
      </c>
      <c r="AV103" s="142">
        <v>0.15162702281583701</v>
      </c>
      <c r="AW103" s="142">
        <v>-4.5424915705122783E-2</v>
      </c>
      <c r="AX103" s="142">
        <v>6.3969018641285819E-2</v>
      </c>
      <c r="AY103" s="142">
        <v>6.336981238259895E-2</v>
      </c>
      <c r="AZ103" s="142">
        <v>0.18046583603412283</v>
      </c>
      <c r="BA103" s="142">
        <v>-1.357098282582956E-2</v>
      </c>
      <c r="BB103" s="142">
        <v>-7.888083415755956E-2</v>
      </c>
    </row>
    <row r="104" spans="1:54" ht="20.100000000000001" customHeight="1" x14ac:dyDescent="0.25">
      <c r="A104" s="1" t="s">
        <v>91</v>
      </c>
      <c r="B104" s="223" t="str">
        <f>CONCATENATE("Valor previsto = ",TEXT(C94,"#.###,00")," + [",TEXT(C95,"#.###,00")," · (",B95,")] + [",TEXT(C96,"#.###,00")," · (",B96,")] + [",TEXT(C97,"#.###,00")," . (",B97,")] + [",TEXT(C98,"#.###,00")," . (",B98,")] + [",TEXT(C99,"#.###,00")," . (",B99,")]  + [",TEXT(C100,"#.###,00")," . (",B100,")] + [",TEXT(C101,"#.###,00")," . (",B101,")]")</f>
        <v>Valor previsto = -984.837,98 + [8.725,14 · (Área privativa)] + [100.102,59 · (Quartos)] + [-228.951,73 . (Suítes)] + [613.213,26 . (Vagas na garagem)] + [227.756,89 . (Piscina)]  + [-238.355,70 . (Espaço social)] + [-146.549,52 . (Academia)]</v>
      </c>
      <c r="C104" s="223"/>
      <c r="D104" s="223"/>
      <c r="E104" s="223"/>
      <c r="F104" s="223"/>
      <c r="G104" s="223"/>
      <c r="H104" s="223"/>
      <c r="I104" s="223"/>
      <c r="V104" s="142">
        <v>-0.16110824562229564</v>
      </c>
      <c r="W104" s="142">
        <v>4.3328597755225946E-4</v>
      </c>
      <c r="X104" s="142">
        <v>1.8345067250186298E-2</v>
      </c>
      <c r="Y104" s="142">
        <v>2.4255667171951455E-2</v>
      </c>
      <c r="Z104" s="142">
        <v>1.0644170455211932E-2</v>
      </c>
      <c r="AA104" s="142">
        <v>-0.36097030830270954</v>
      </c>
      <c r="AB104" s="142">
        <v>0.26387005534286279</v>
      </c>
      <c r="AC104" s="142">
        <v>0.11621451660097201</v>
      </c>
      <c r="AE104" s="142">
        <v>-3.7810185973049366E-2</v>
      </c>
      <c r="AF104" s="142">
        <v>0.26832556861536522</v>
      </c>
      <c r="AG104" s="150">
        <v>0.26832556861536522</v>
      </c>
      <c r="AH104" s="142">
        <v>3.7810185973051316E-2</v>
      </c>
      <c r="AI104" s="150">
        <v>-6.3622926762318066E-2</v>
      </c>
      <c r="AJ104" s="151">
        <v>2.4436348868732222E-2</v>
      </c>
      <c r="AK104" s="150">
        <v>-6.3186079665031591E-3</v>
      </c>
      <c r="AL104" s="150">
        <v>-6.7955786537840623E-2</v>
      </c>
      <c r="AM104" s="142">
        <v>-9.2644739687344324E-2</v>
      </c>
      <c r="AN104" s="142">
        <v>-9.2644739687344324E-2</v>
      </c>
      <c r="AO104" s="142">
        <v>2.347111584542011E-3</v>
      </c>
      <c r="AP104" s="142">
        <v>-5.0187500338463586E-3</v>
      </c>
      <c r="AQ104" s="142">
        <v>7.4255888716266955E-2</v>
      </c>
      <c r="AR104" s="142">
        <v>3.526849830753867E-2</v>
      </c>
      <c r="AS104" s="142">
        <v>-6.2600951043247033E-2</v>
      </c>
      <c r="AT104" s="142">
        <v>-0.10405723129669447</v>
      </c>
      <c r="AU104" s="142">
        <v>3.526849830753867E-2</v>
      </c>
      <c r="AV104" s="142">
        <v>-4.5424915705123137E-2</v>
      </c>
      <c r="AW104" s="142">
        <v>0.46334886276927023</v>
      </c>
      <c r="AX104" s="142">
        <v>0.12750079359361663</v>
      </c>
      <c r="AY104" s="142">
        <v>-3.1314457429493125E-2</v>
      </c>
      <c r="AZ104" s="142">
        <v>2.3614610918677503E-2</v>
      </c>
      <c r="BA104" s="142">
        <v>0.15374325924070992</v>
      </c>
      <c r="BB104" s="142">
        <v>9.5168096612138736E-2</v>
      </c>
    </row>
    <row r="105" spans="1:54" ht="20.100000000000001" customHeight="1" x14ac:dyDescent="0.25">
      <c r="A105" s="2"/>
      <c r="B105" s="2"/>
      <c r="C105" s="2"/>
      <c r="D105" s="2"/>
      <c r="E105" s="2"/>
      <c r="F105" s="2"/>
      <c r="G105" s="2"/>
      <c r="H105" s="2"/>
      <c r="I105" s="2"/>
      <c r="V105" s="142">
        <v>-0.32861828363109535</v>
      </c>
      <c r="W105" s="142">
        <v>-1.9563238238308094E-3</v>
      </c>
      <c r="X105" s="142">
        <v>0.1020065555783299</v>
      </c>
      <c r="Y105" s="142">
        <v>0.18008814126890804</v>
      </c>
      <c r="Z105" s="142">
        <v>-9.984705236930097E-2</v>
      </c>
      <c r="AA105" s="142">
        <v>5.1316436832218607E-2</v>
      </c>
      <c r="AB105" s="142">
        <v>-1.7739518259820251E-2</v>
      </c>
      <c r="AC105" s="142">
        <v>0.1244266515185056</v>
      </c>
      <c r="AE105" s="142">
        <v>-9.2994462431470915E-2</v>
      </c>
      <c r="AF105" s="142">
        <v>-6.3750396796807857E-2</v>
      </c>
      <c r="AG105" s="150">
        <v>-6.3750396796807857E-2</v>
      </c>
      <c r="AH105" s="142">
        <v>9.2994462431473468E-2</v>
      </c>
      <c r="AI105" s="150">
        <v>0.14613461924217988</v>
      </c>
      <c r="AJ105" s="151">
        <v>0.10808004390625472</v>
      </c>
      <c r="AK105" s="150">
        <v>-4.2663240005191172E-2</v>
      </c>
      <c r="AL105" s="150">
        <v>0.16569785748048796</v>
      </c>
      <c r="AM105" s="142">
        <v>-1.2433959964589243E-2</v>
      </c>
      <c r="AN105" s="142">
        <v>-1.2433959964589243E-2</v>
      </c>
      <c r="AO105" s="142">
        <v>-8.1789716481807329E-2</v>
      </c>
      <c r="AP105" s="142">
        <v>-4.8532211476683629E-2</v>
      </c>
      <c r="AQ105" s="142">
        <v>0.172745079569145</v>
      </c>
      <c r="AR105" s="142">
        <v>5.9171948310484584E-2</v>
      </c>
      <c r="AS105" s="142">
        <v>3.6751852370308861E-2</v>
      </c>
      <c r="AT105" s="142">
        <v>-0.14574169672421208</v>
      </c>
      <c r="AU105" s="142">
        <v>5.9171948310484584E-2</v>
      </c>
      <c r="AV105" s="142">
        <v>6.3969018641285957E-2</v>
      </c>
      <c r="AW105" s="142">
        <v>0.12750079359361693</v>
      </c>
      <c r="AX105" s="142">
        <v>0.35499272404708193</v>
      </c>
      <c r="AY105" s="142">
        <v>-5.1528624318661571E-2</v>
      </c>
      <c r="AZ105" s="142">
        <v>-6.2914313168588865E-2</v>
      </c>
      <c r="BA105" s="142">
        <v>0.18471801401987195</v>
      </c>
      <c r="BB105" s="142">
        <v>0.10660461620674985</v>
      </c>
    </row>
    <row r="106" spans="1:54" ht="20.100000000000001" customHeight="1" x14ac:dyDescent="0.25">
      <c r="A106" s="2"/>
      <c r="B106" s="2"/>
      <c r="C106" s="2"/>
      <c r="D106" s="2"/>
      <c r="E106" s="2"/>
      <c r="F106" s="2"/>
      <c r="G106" s="2"/>
      <c r="H106" s="2"/>
      <c r="I106" s="22"/>
      <c r="V106" s="142">
        <v>7.3132805368612885E-2</v>
      </c>
      <c r="W106" s="142">
        <v>1.3318970697454838E-3</v>
      </c>
      <c r="X106" s="142">
        <v>-0.1533030082928131</v>
      </c>
      <c r="Y106" s="142">
        <v>-0.10553486896911843</v>
      </c>
      <c r="Z106" s="142">
        <v>0.31332255916833107</v>
      </c>
      <c r="AA106" s="142">
        <v>8.26569079404601E-2</v>
      </c>
      <c r="AB106" s="142">
        <v>-0.13834025672992734</v>
      </c>
      <c r="AC106" s="142">
        <v>-0.18003829516562372</v>
      </c>
      <c r="AE106" s="142">
        <v>-7.6432454940211558E-2</v>
      </c>
      <c r="AF106" s="142">
        <v>1.5657228714747007E-2</v>
      </c>
      <c r="AG106" s="150">
        <v>1.5657228714747007E-2</v>
      </c>
      <c r="AH106" s="142">
        <v>7.6432454940211114E-2</v>
      </c>
      <c r="AI106" s="150">
        <v>7.4301354532890773E-3</v>
      </c>
      <c r="AJ106" s="151">
        <v>-7.9060364370925701E-2</v>
      </c>
      <c r="AK106" s="150">
        <v>6.4960485520104971E-3</v>
      </c>
      <c r="AL106" s="150">
        <v>-5.8888352441658354E-3</v>
      </c>
      <c r="AM106" s="142">
        <v>9.8314136655207107E-2</v>
      </c>
      <c r="AN106" s="142">
        <v>9.8314136655207107E-2</v>
      </c>
      <c r="AO106" s="142">
        <v>3.3133989946920211E-2</v>
      </c>
      <c r="AP106" s="142">
        <v>1.0491739761246982E-2</v>
      </c>
      <c r="AQ106" s="142">
        <v>-0.10601330622506053</v>
      </c>
      <c r="AR106" s="142">
        <v>-4.5762937627288586E-2</v>
      </c>
      <c r="AS106" s="142">
        <v>-1.9027650754477987E-2</v>
      </c>
      <c r="AT106" s="142">
        <v>0.27292749806394795</v>
      </c>
      <c r="AU106" s="142">
        <v>-4.5762937627288586E-2</v>
      </c>
      <c r="AV106" s="142">
        <v>6.3369812382599311E-2</v>
      </c>
      <c r="AW106" s="142">
        <v>-3.1314457429493653E-2</v>
      </c>
      <c r="AX106" s="142">
        <v>-5.1528624318660982E-2</v>
      </c>
      <c r="AY106" s="142">
        <v>0.38734754810889427</v>
      </c>
      <c r="AZ106" s="142">
        <v>6.5898761250007931E-2</v>
      </c>
      <c r="BA106" s="142">
        <v>0.30974222936050755</v>
      </c>
      <c r="BB106" s="142">
        <v>-4.213800219646513E-4</v>
      </c>
    </row>
    <row r="107" spans="1:54" ht="20.100000000000001" customHeight="1" x14ac:dyDescent="0.25">
      <c r="A107" s="178" t="s">
        <v>376</v>
      </c>
      <c r="B107" s="178"/>
      <c r="C107" s="178"/>
      <c r="D107" s="178"/>
      <c r="E107" s="178"/>
      <c r="F107" s="178"/>
      <c r="G107" s="2"/>
      <c r="H107" s="2"/>
      <c r="I107" s="22"/>
      <c r="V107" s="142">
        <v>-0.17668028371019739</v>
      </c>
      <c r="W107" s="142">
        <v>5.4667071682495518E-3</v>
      </c>
      <c r="X107" s="142">
        <v>1.296905649527761E-2</v>
      </c>
      <c r="Y107" s="142">
        <v>-7.47898378662121E-2</v>
      </c>
      <c r="Z107" s="142">
        <v>-0.1583007321301122</v>
      </c>
      <c r="AA107" s="142">
        <v>-2.267250055755321E-2</v>
      </c>
      <c r="AB107" s="142">
        <v>7.8276474942217011E-2</v>
      </c>
      <c r="AC107" s="142">
        <v>-6.6992293047660564E-2</v>
      </c>
      <c r="AE107" s="142">
        <v>5.0072767734526652E-2</v>
      </c>
      <c r="AF107" s="142">
        <v>-1.1807305459338224E-2</v>
      </c>
      <c r="AG107" s="150">
        <v>-1.1807305459338224E-2</v>
      </c>
      <c r="AH107" s="142">
        <v>-5.0072767734526846E-2</v>
      </c>
      <c r="AI107" s="142">
        <v>-4.9135865032358533E-2</v>
      </c>
      <c r="AJ107" s="142">
        <v>-9.0538684728052918E-2</v>
      </c>
      <c r="AK107" s="142">
        <v>-9.7749454385584147E-2</v>
      </c>
      <c r="AL107" s="142">
        <v>-0.10380293671485405</v>
      </c>
      <c r="AM107" s="142">
        <v>-3.4479806016891434E-2</v>
      </c>
      <c r="AN107" s="142">
        <v>-3.4479806016891434E-2</v>
      </c>
      <c r="AO107" s="142">
        <v>1.1584688979406968E-2</v>
      </c>
      <c r="AP107" s="142">
        <v>-8.134933288083547E-2</v>
      </c>
      <c r="AQ107" s="142">
        <v>0.15720720033245844</v>
      </c>
      <c r="AR107" s="142">
        <v>4.6128994478185872E-2</v>
      </c>
      <c r="AS107" s="142">
        <v>0.12609034402112401</v>
      </c>
      <c r="AT107" s="142">
        <v>4.0018452179823694E-2</v>
      </c>
      <c r="AU107" s="142">
        <v>4.6128994478185872E-2</v>
      </c>
      <c r="AV107" s="142">
        <v>0.18046583603412258</v>
      </c>
      <c r="AW107" s="142">
        <v>2.3614610918677961E-2</v>
      </c>
      <c r="AX107" s="142">
        <v>-6.291431316858824E-2</v>
      </c>
      <c r="AY107" s="142">
        <v>6.5898761250006821E-2</v>
      </c>
      <c r="AZ107" s="142">
        <v>0.83303963121459768</v>
      </c>
      <c r="BA107" s="142">
        <v>-2.4413587241716647E-2</v>
      </c>
      <c r="BB107" s="142">
        <v>7.2300883217865833E-2</v>
      </c>
    </row>
    <row r="108" spans="1:54" ht="20.100000000000001" customHeight="1" x14ac:dyDescent="0.25">
      <c r="A108" s="2"/>
      <c r="B108" s="2"/>
      <c r="C108" s="2"/>
      <c r="D108" s="2"/>
      <c r="E108" s="2"/>
      <c r="F108" s="2"/>
      <c r="G108" s="2"/>
      <c r="H108" s="2"/>
      <c r="I108" s="2"/>
      <c r="N108" s="152"/>
      <c r="O108" s="152"/>
      <c r="P108" s="152"/>
      <c r="Q108" s="152"/>
      <c r="R108" s="152"/>
      <c r="S108" s="152"/>
      <c r="T108" s="152"/>
      <c r="U108" s="152"/>
      <c r="V108" s="142">
        <v>-0.21815061014672005</v>
      </c>
      <c r="W108" s="142">
        <v>6.3384101990905835E-4</v>
      </c>
      <c r="X108" s="142">
        <v>-8.5002003745246843E-2</v>
      </c>
      <c r="Y108" s="142">
        <v>-3.2527921284702374E-2</v>
      </c>
      <c r="Z108" s="142">
        <v>0.31824248402706401</v>
      </c>
      <c r="AA108" s="142">
        <v>6.2234994024047599E-2</v>
      </c>
      <c r="AB108" s="142">
        <v>-0.23472518959406855</v>
      </c>
      <c r="AC108" s="142">
        <v>-7.4942903106852699E-3</v>
      </c>
      <c r="AE108" s="142">
        <v>-0.13863630010710148</v>
      </c>
      <c r="AF108" s="142">
        <v>-7.6871629620354348E-2</v>
      </c>
      <c r="AG108" s="142">
        <v>-7.6871629620354348E-2</v>
      </c>
      <c r="AH108" s="142">
        <v>0.13863630010710204</v>
      </c>
      <c r="AI108" s="142">
        <v>-4.019230566200957E-2</v>
      </c>
      <c r="AJ108" s="142">
        <v>-2.0863243867173947E-2</v>
      </c>
      <c r="AK108" s="142">
        <v>2.1570621188925776E-3</v>
      </c>
      <c r="AL108" s="142">
        <v>-4.6530715861100108E-2</v>
      </c>
      <c r="AM108" s="142">
        <v>-1.4636635596306763E-2</v>
      </c>
      <c r="AN108" s="142">
        <v>-1.4636635596306763E-2</v>
      </c>
      <c r="AO108" s="142">
        <v>1.4833882517073765E-2</v>
      </c>
      <c r="AP108" s="142">
        <v>4.0585851786197058E-3</v>
      </c>
      <c r="AQ108" s="142">
        <v>-1.599454497724187E-2</v>
      </c>
      <c r="AR108" s="142">
        <v>-5.0172183694474348E-3</v>
      </c>
      <c r="AS108" s="142">
        <v>-8.2524931804009077E-2</v>
      </c>
      <c r="AT108" s="142">
        <v>8.0506824467484944E-2</v>
      </c>
      <c r="AU108" s="142">
        <v>-5.0172183694474348E-3</v>
      </c>
      <c r="AV108" s="142">
        <v>-1.3570982825829053E-2</v>
      </c>
      <c r="AW108" s="142">
        <v>0.15374325924070961</v>
      </c>
      <c r="AX108" s="142">
        <v>0.18471801401987289</v>
      </c>
      <c r="AY108" s="142">
        <v>0.30974222936050744</v>
      </c>
      <c r="AZ108" s="142">
        <v>-2.4413587241716078E-2</v>
      </c>
      <c r="BA108" s="142">
        <v>0.52577877476366319</v>
      </c>
      <c r="BB108" s="142">
        <v>0.16160264774448554</v>
      </c>
    </row>
    <row r="109" spans="1:54" ht="20.100000000000001" customHeight="1" x14ac:dyDescent="0.25">
      <c r="A109" s="23" t="s">
        <v>404</v>
      </c>
      <c r="B109" s="24" t="str">
        <f>B10</f>
        <v>Área privativa</v>
      </c>
      <c r="C109" s="17" t="s">
        <v>375</v>
      </c>
      <c r="D109" s="126">
        <f>C95</f>
        <v>8725.1435488948719</v>
      </c>
      <c r="F109" s="2"/>
      <c r="G109" s="2"/>
      <c r="H109" s="2"/>
      <c r="I109" s="22"/>
      <c r="N109" s="152"/>
      <c r="O109" s="152"/>
      <c r="P109" s="152"/>
      <c r="Q109" s="152"/>
      <c r="R109" s="152"/>
      <c r="S109" s="152"/>
      <c r="T109" s="152"/>
      <c r="U109" s="152"/>
      <c r="V109" s="142">
        <v>-0.61741343511461999</v>
      </c>
      <c r="W109" s="142">
        <v>-8.3790794992356444E-4</v>
      </c>
      <c r="X109" s="142">
        <v>0.2492169475164798</v>
      </c>
      <c r="Y109" s="142">
        <v>-8.8771160422316683E-2</v>
      </c>
      <c r="Z109" s="142">
        <v>8.5162717734984017E-2</v>
      </c>
      <c r="AA109" s="142">
        <v>0.10188349591677544</v>
      </c>
      <c r="AB109" s="142">
        <v>-9.1841223073409167E-2</v>
      </c>
      <c r="AC109" s="142">
        <v>-5.3419790865449013E-2</v>
      </c>
      <c r="AE109" s="142">
        <v>6.2110052603372282E-2</v>
      </c>
      <c r="AF109" s="142">
        <v>-4.7584048306070215E-2</v>
      </c>
      <c r="AG109" s="142">
        <v>-4.7584048306070215E-2</v>
      </c>
      <c r="AH109" s="142">
        <v>-6.211005260337249E-2</v>
      </c>
      <c r="AI109" s="142">
        <v>-4.3688700260770666E-2</v>
      </c>
      <c r="AJ109" s="142">
        <v>-7.9615915459088638E-4</v>
      </c>
      <c r="AK109" s="142">
        <v>0.1005436205165792</v>
      </c>
      <c r="AL109" s="142">
        <v>-3.5309620761535002E-2</v>
      </c>
      <c r="AM109" s="142">
        <v>5.4299447610705237E-2</v>
      </c>
      <c r="AN109" s="142">
        <v>5.4299447610705237E-2</v>
      </c>
      <c r="AO109" s="142">
        <v>8.3785461518107979E-2</v>
      </c>
      <c r="AP109" s="142">
        <v>9.802989666680853E-2</v>
      </c>
      <c r="AQ109" s="142">
        <v>-0.13900388862239788</v>
      </c>
      <c r="AR109" s="142">
        <v>-2.1743857902680006E-2</v>
      </c>
      <c r="AS109" s="142">
        <v>0.28089288047924876</v>
      </c>
      <c r="AT109" s="142">
        <v>-0.2083240271045515</v>
      </c>
      <c r="AU109" s="142">
        <v>-2.1743857902680006E-2</v>
      </c>
      <c r="AV109" s="142">
        <v>-7.8880834157560323E-2</v>
      </c>
      <c r="AW109" s="142">
        <v>9.5168096612137737E-2</v>
      </c>
      <c r="AX109" s="142">
        <v>0.10660461620674924</v>
      </c>
      <c r="AY109" s="142">
        <v>-4.2138002196485946E-4</v>
      </c>
      <c r="AZ109" s="142">
        <v>7.2300883217862405E-2</v>
      </c>
      <c r="BA109" s="142">
        <v>0.16160264774448493</v>
      </c>
      <c r="BB109" s="142">
        <v>0.53755342431748032</v>
      </c>
    </row>
    <row r="110" spans="1:54" ht="20.100000000000001" customHeight="1" x14ac:dyDescent="0.25">
      <c r="A110" s="23" t="s">
        <v>405</v>
      </c>
      <c r="B110" s="24" t="str">
        <f>C10</f>
        <v>Quartos</v>
      </c>
      <c r="C110" s="17" t="s">
        <v>375</v>
      </c>
      <c r="D110" s="126">
        <f t="shared" ref="D110:D115" si="27">C96</f>
        <v>100102.5885238974</v>
      </c>
      <c r="F110" s="2"/>
      <c r="G110" s="2"/>
      <c r="H110" s="2"/>
      <c r="N110" s="152"/>
      <c r="O110" s="152"/>
      <c r="P110" s="152"/>
      <c r="Q110" s="152"/>
      <c r="R110" s="152"/>
      <c r="S110" s="152"/>
      <c r="T110" s="152"/>
      <c r="U110" s="152"/>
      <c r="AL110" s="153"/>
      <c r="AP110" s="154"/>
    </row>
    <row r="111" spans="1:54" ht="20.100000000000001" customHeight="1" x14ac:dyDescent="0.25">
      <c r="A111" s="21" t="s">
        <v>406</v>
      </c>
      <c r="B111" s="24" t="str">
        <f>D10</f>
        <v>Suítes</v>
      </c>
      <c r="C111" s="17" t="s">
        <v>375</v>
      </c>
      <c r="D111" s="126">
        <f t="shared" si="27"/>
        <v>-228951.72545307432</v>
      </c>
      <c r="F111" s="2"/>
      <c r="G111" s="2"/>
      <c r="H111" s="2"/>
      <c r="I111" s="22"/>
      <c r="N111" s="152"/>
      <c r="O111" s="152"/>
      <c r="P111" s="152"/>
      <c r="Q111" s="152"/>
      <c r="R111" s="152"/>
      <c r="S111" s="152"/>
      <c r="T111" s="152"/>
      <c r="U111" s="152"/>
    </row>
    <row r="112" spans="1:54" ht="20.100000000000001" customHeight="1" x14ac:dyDescent="0.25">
      <c r="A112" s="21" t="s">
        <v>407</v>
      </c>
      <c r="B112" s="24" t="str">
        <f>E10</f>
        <v>Vagas na garagem</v>
      </c>
      <c r="C112" s="17" t="s">
        <v>375</v>
      </c>
      <c r="D112" s="126">
        <f t="shared" si="27"/>
        <v>613213.2573554134</v>
      </c>
      <c r="F112" s="2"/>
      <c r="G112" s="2"/>
      <c r="I112" s="8"/>
      <c r="N112" s="152"/>
      <c r="O112" s="152"/>
      <c r="P112" s="152"/>
      <c r="Q112" s="152"/>
      <c r="R112" s="152"/>
      <c r="S112" s="152"/>
      <c r="T112" s="152"/>
      <c r="U112" s="152"/>
    </row>
    <row r="113" spans="1:24" ht="20.100000000000001" customHeight="1" x14ac:dyDescent="0.25">
      <c r="A113" s="21" t="s">
        <v>408</v>
      </c>
      <c r="B113" s="24" t="str">
        <f>F10</f>
        <v>Piscina</v>
      </c>
      <c r="C113" s="17" t="s">
        <v>375</v>
      </c>
      <c r="D113" s="126">
        <f t="shared" si="27"/>
        <v>227756.89229352423</v>
      </c>
      <c r="F113" s="2"/>
      <c r="G113" s="2"/>
      <c r="H113" s="22"/>
      <c r="I113" s="25"/>
    </row>
    <row r="114" spans="1:24" ht="20.100000000000001" customHeight="1" x14ac:dyDescent="0.25">
      <c r="A114" s="21" t="s">
        <v>409</v>
      </c>
      <c r="B114" s="24" t="str">
        <f>G10</f>
        <v>Espaço social</v>
      </c>
      <c r="C114" s="17" t="s">
        <v>375</v>
      </c>
      <c r="D114" s="126">
        <f t="shared" si="27"/>
        <v>-238355.69724637491</v>
      </c>
      <c r="F114" s="2"/>
      <c r="G114" s="2"/>
      <c r="H114" s="22"/>
      <c r="I114" s="25"/>
      <c r="V114" s="142" t="s">
        <v>418</v>
      </c>
      <c r="W114" s="142" t="s">
        <v>420</v>
      </c>
      <c r="X114" s="142" t="s">
        <v>419</v>
      </c>
    </row>
    <row r="115" spans="1:24" ht="20.100000000000001" customHeight="1" x14ac:dyDescent="0.25">
      <c r="A115" s="21" t="s">
        <v>410</v>
      </c>
      <c r="B115" s="24" t="str">
        <f>H10</f>
        <v>Academia</v>
      </c>
      <c r="C115" s="17" t="s">
        <v>375</v>
      </c>
      <c r="D115" s="126">
        <f t="shared" si="27"/>
        <v>-146549.52281165821</v>
      </c>
      <c r="F115" s="2"/>
      <c r="G115" s="2"/>
      <c r="H115" s="2"/>
      <c r="I115" s="26"/>
      <c r="V115" s="142">
        <f>AE86</f>
        <v>0.57760034904443502</v>
      </c>
      <c r="W115" s="142">
        <f>($B$77-1)*(V115-(1/$B$77))</f>
        <v>12.326474694688674</v>
      </c>
      <c r="X115" s="142">
        <f>((D192^2)/($B$79*$D$89))*(V115/((1-V115)^2))</f>
        <v>0.44011196048723661</v>
      </c>
    </row>
    <row r="116" spans="1:24" ht="20.100000000000001" customHeight="1" x14ac:dyDescent="0.25">
      <c r="G116" s="22"/>
      <c r="H116" s="22"/>
      <c r="I116" s="26"/>
      <c r="V116" s="142">
        <f>AF87</f>
        <v>0.36583721569231803</v>
      </c>
      <c r="W116" s="142">
        <f t="shared" ref="W116:W138" si="28">($B$77-1)*(V116-(1/$B$77))</f>
        <v>7.455922627589981</v>
      </c>
      <c r="X116" s="142">
        <f t="shared" ref="X116:X138" si="29">((D193^2)/($B$79*$D$89))*(V116/((1-V116)^2))</f>
        <v>9.6977334393794665E-4</v>
      </c>
    </row>
    <row r="117" spans="1:24" ht="20.100000000000001" customHeight="1" x14ac:dyDescent="0.25">
      <c r="A117" s="226" t="s">
        <v>92</v>
      </c>
      <c r="B117" s="226"/>
      <c r="C117" s="226"/>
      <c r="D117" s="226"/>
      <c r="E117" s="226"/>
      <c r="F117" s="226"/>
      <c r="I117" s="26"/>
      <c r="V117" s="142">
        <f>AG88</f>
        <v>0.36583721569231803</v>
      </c>
      <c r="W117" s="142">
        <f t="shared" si="28"/>
        <v>7.455922627589981</v>
      </c>
      <c r="X117" s="142">
        <f t="shared" si="29"/>
        <v>9.6977334393794665E-4</v>
      </c>
    </row>
    <row r="118" spans="1:24" ht="20.100000000000001" customHeight="1" x14ac:dyDescent="0.25">
      <c r="G118" s="22"/>
      <c r="H118" s="22"/>
      <c r="I118" s="26"/>
      <c r="V118" s="142">
        <f>AH89</f>
        <v>0.57760034904443514</v>
      </c>
      <c r="W118" s="142">
        <f t="shared" si="28"/>
        <v>12.326474694688676</v>
      </c>
      <c r="X118" s="142">
        <f t="shared" si="29"/>
        <v>0.44011196048755086</v>
      </c>
    </row>
    <row r="119" spans="1:24" ht="20.100000000000001" customHeight="1" x14ac:dyDescent="0.25">
      <c r="A119" s="179" t="s">
        <v>144</v>
      </c>
      <c r="B119" s="179"/>
      <c r="C119" s="179"/>
      <c r="D119" s="179"/>
      <c r="E119" s="179"/>
      <c r="F119" s="179"/>
      <c r="G119" s="179"/>
      <c r="H119" s="179"/>
      <c r="I119" s="179"/>
      <c r="V119" s="142">
        <f>AI90</f>
        <v>0.2228599858528916</v>
      </c>
      <c r="W119" s="142">
        <f t="shared" si="28"/>
        <v>4.1674463412831741</v>
      </c>
      <c r="X119" s="142">
        <f t="shared" si="29"/>
        <v>5.7830990842833484E-3</v>
      </c>
    </row>
    <row r="120" spans="1:24" ht="20.100000000000001" customHeight="1" x14ac:dyDescent="0.25">
      <c r="A120" s="179"/>
      <c r="B120" s="179"/>
      <c r="C120" s="179"/>
      <c r="D120" s="179"/>
      <c r="E120" s="179"/>
      <c r="F120" s="179"/>
      <c r="G120" s="179"/>
      <c r="H120" s="179"/>
      <c r="I120" s="179"/>
      <c r="V120" s="142">
        <f>AJ91</f>
        <v>0.1542257171156988</v>
      </c>
      <c r="W120" s="142">
        <f t="shared" si="28"/>
        <v>2.5888581603277392</v>
      </c>
      <c r="X120" s="142">
        <f t="shared" si="29"/>
        <v>5.5072486289517648E-4</v>
      </c>
    </row>
    <row r="121" spans="1:24" ht="20.100000000000001" customHeight="1" x14ac:dyDescent="0.25">
      <c r="A121" s="179"/>
      <c r="B121" s="179"/>
      <c r="C121" s="179"/>
      <c r="D121" s="179"/>
      <c r="E121" s="179"/>
      <c r="F121" s="179"/>
      <c r="G121" s="179"/>
      <c r="H121" s="179"/>
      <c r="I121" s="179"/>
      <c r="V121" s="142">
        <f>AK92</f>
        <v>0.20171047801221925</v>
      </c>
      <c r="W121" s="142">
        <f t="shared" si="28"/>
        <v>3.6810076609477096</v>
      </c>
      <c r="X121" s="142">
        <f t="shared" si="29"/>
        <v>1.7115937175751075E-2</v>
      </c>
    </row>
    <row r="122" spans="1:24" ht="20.100000000000001" customHeight="1" x14ac:dyDescent="0.25">
      <c r="A122" s="179"/>
      <c r="B122" s="179"/>
      <c r="C122" s="179"/>
      <c r="D122" s="179"/>
      <c r="E122" s="179"/>
      <c r="F122" s="179"/>
      <c r="G122" s="179"/>
      <c r="H122" s="179"/>
      <c r="I122" s="179"/>
      <c r="V122" s="142">
        <f>AL93</f>
        <v>0.27029639812158868</v>
      </c>
      <c r="W122" s="142">
        <f t="shared" si="28"/>
        <v>5.2584838234632061</v>
      </c>
      <c r="X122" s="142">
        <f t="shared" si="29"/>
        <v>2.0256126757281182E-2</v>
      </c>
    </row>
    <row r="123" spans="1:24" ht="20.100000000000001" customHeight="1" x14ac:dyDescent="0.25">
      <c r="G123" s="26"/>
      <c r="H123" s="26"/>
      <c r="I123" s="26"/>
      <c r="V123" s="142">
        <f>AM94</f>
        <v>0.14482457027104007</v>
      </c>
      <c r="W123" s="142">
        <f t="shared" si="28"/>
        <v>2.3726317829005885</v>
      </c>
      <c r="X123" s="142">
        <f t="shared" si="29"/>
        <v>7.4015664865321081E-3</v>
      </c>
    </row>
    <row r="124" spans="1:24" ht="20.100000000000001" customHeight="1" x14ac:dyDescent="0.25">
      <c r="A124" s="235" t="s">
        <v>48</v>
      </c>
      <c r="B124" s="224" t="s">
        <v>0</v>
      </c>
      <c r="C124" s="224" t="s">
        <v>32</v>
      </c>
      <c r="D124" s="224" t="s">
        <v>49</v>
      </c>
      <c r="E124" s="224"/>
      <c r="F124" s="224"/>
      <c r="G124" s="26"/>
      <c r="H124" s="26"/>
      <c r="I124" s="26"/>
      <c r="V124" s="142">
        <f>AN95</f>
        <v>0.14482457027104007</v>
      </c>
      <c r="W124" s="142">
        <f t="shared" si="28"/>
        <v>2.3726317829005885</v>
      </c>
      <c r="X124" s="142">
        <f t="shared" si="29"/>
        <v>7.4015664865321081E-3</v>
      </c>
    </row>
    <row r="125" spans="1:24" ht="20.100000000000001" customHeight="1" x14ac:dyDescent="0.25">
      <c r="A125" s="235"/>
      <c r="B125" s="224"/>
      <c r="C125" s="224"/>
      <c r="D125" s="27" t="s">
        <v>50</v>
      </c>
      <c r="E125" s="27" t="s">
        <v>51</v>
      </c>
      <c r="F125" s="27" t="s">
        <v>52</v>
      </c>
      <c r="G125" s="26"/>
      <c r="H125" s="26"/>
      <c r="I125" s="26"/>
      <c r="V125" s="142">
        <f>AO96</f>
        <v>0.21621643391658557</v>
      </c>
      <c r="W125" s="142">
        <f t="shared" si="28"/>
        <v>4.0146446467481347</v>
      </c>
      <c r="X125" s="142">
        <f t="shared" si="29"/>
        <v>5.2575073204028572E-2</v>
      </c>
    </row>
    <row r="126" spans="1:24" ht="20.100000000000001" customHeight="1" x14ac:dyDescent="0.25">
      <c r="A126" s="235"/>
      <c r="B126" s="197">
        <v>1</v>
      </c>
      <c r="C126" s="193" t="s">
        <v>33</v>
      </c>
      <c r="D126" s="193" t="s">
        <v>34</v>
      </c>
      <c r="E126" s="193" t="s">
        <v>35</v>
      </c>
      <c r="F126" s="193" t="s">
        <v>36</v>
      </c>
      <c r="G126" s="26"/>
      <c r="H126" s="26"/>
      <c r="I126" s="26"/>
      <c r="V126" s="142">
        <f>AP97</f>
        <v>0.20089736114463932</v>
      </c>
      <c r="W126" s="142">
        <f t="shared" si="28"/>
        <v>3.6623059729933711</v>
      </c>
      <c r="X126" s="142">
        <f t="shared" si="29"/>
        <v>2.8787871810612951E-3</v>
      </c>
    </row>
    <row r="127" spans="1:24" ht="20.100000000000001" customHeight="1" x14ac:dyDescent="0.25">
      <c r="A127" s="235"/>
      <c r="B127" s="197"/>
      <c r="C127" s="193"/>
      <c r="D127" s="193"/>
      <c r="E127" s="193"/>
      <c r="F127" s="193"/>
      <c r="G127" s="26"/>
      <c r="H127" s="26"/>
      <c r="I127" s="26"/>
      <c r="V127" s="142">
        <f>AQ98</f>
        <v>0.33169143559457881</v>
      </c>
      <c r="W127" s="142">
        <f t="shared" si="28"/>
        <v>6.6705696853419791</v>
      </c>
      <c r="X127" s="142">
        <f t="shared" si="29"/>
        <v>3.1895552122910689E-2</v>
      </c>
    </row>
    <row r="128" spans="1:24" ht="20.100000000000001" customHeight="1" x14ac:dyDescent="0.25">
      <c r="A128" s="235"/>
      <c r="B128" s="197">
        <v>2</v>
      </c>
      <c r="C128" s="193" t="s">
        <v>37</v>
      </c>
      <c r="D128" s="193" t="s">
        <v>38</v>
      </c>
      <c r="E128" s="193" t="s">
        <v>39</v>
      </c>
      <c r="F128" s="193" t="s">
        <v>40</v>
      </c>
      <c r="G128" s="26"/>
      <c r="H128" s="26"/>
      <c r="I128" s="26"/>
      <c r="V128" s="142">
        <f>AR99</f>
        <v>0.14402401168397405</v>
      </c>
      <c r="W128" s="142">
        <f t="shared" si="28"/>
        <v>2.35421893539807</v>
      </c>
      <c r="X128" s="142">
        <f t="shared" si="29"/>
        <v>1.3297893688663941E-4</v>
      </c>
    </row>
    <row r="129" spans="1:24" ht="20.100000000000001" customHeight="1" x14ac:dyDescent="0.25">
      <c r="A129" s="235"/>
      <c r="B129" s="197"/>
      <c r="C129" s="193"/>
      <c r="D129" s="193"/>
      <c r="E129" s="193"/>
      <c r="F129" s="193"/>
      <c r="G129" s="26"/>
      <c r="H129" s="26"/>
      <c r="I129" s="26"/>
      <c r="V129" s="142">
        <f>AS100</f>
        <v>0.32513076995073598</v>
      </c>
      <c r="W129" s="142">
        <f t="shared" si="28"/>
        <v>6.5196743755335937</v>
      </c>
      <c r="X129" s="142">
        <f t="shared" si="29"/>
        <v>0.18935862438168843</v>
      </c>
    </row>
    <row r="130" spans="1:24" ht="20.100000000000001" customHeight="1" x14ac:dyDescent="0.25">
      <c r="A130" s="235"/>
      <c r="B130" s="197"/>
      <c r="C130" s="193"/>
      <c r="D130" s="193"/>
      <c r="E130" s="193"/>
      <c r="F130" s="193"/>
      <c r="G130" s="26"/>
      <c r="H130" s="26"/>
      <c r="I130" s="26"/>
      <c r="V130" s="142">
        <f>AT101</f>
        <v>0.35871113887070466</v>
      </c>
      <c r="W130" s="142">
        <f t="shared" si="28"/>
        <v>7.2920228606928736</v>
      </c>
      <c r="X130" s="142">
        <f t="shared" si="29"/>
        <v>0.11661040640007189</v>
      </c>
    </row>
    <row r="131" spans="1:24" ht="20.100000000000001" customHeight="1" x14ac:dyDescent="0.25">
      <c r="A131" s="235"/>
      <c r="B131" s="197">
        <v>3</v>
      </c>
      <c r="C131" s="193" t="s">
        <v>41</v>
      </c>
      <c r="D131" s="193" t="s">
        <v>42</v>
      </c>
      <c r="E131" s="193" t="s">
        <v>43</v>
      </c>
      <c r="F131" s="193" t="s">
        <v>44</v>
      </c>
      <c r="G131" s="26"/>
      <c r="H131" s="26"/>
      <c r="I131" s="26"/>
      <c r="V131" s="142">
        <f>AU102</f>
        <v>0.14402401168397405</v>
      </c>
      <c r="W131" s="142">
        <f t="shared" si="28"/>
        <v>2.35421893539807</v>
      </c>
      <c r="X131" s="142">
        <f t="shared" si="29"/>
        <v>2.3524745762418628E-2</v>
      </c>
    </row>
    <row r="132" spans="1:24" ht="20.100000000000001" customHeight="1" x14ac:dyDescent="0.25">
      <c r="A132" s="235"/>
      <c r="B132" s="197"/>
      <c r="C132" s="193"/>
      <c r="D132" s="193"/>
      <c r="E132" s="193"/>
      <c r="F132" s="193"/>
      <c r="G132" s="26"/>
      <c r="H132" s="26"/>
      <c r="I132" s="26"/>
      <c r="V132" s="142">
        <f>AV103</f>
        <v>0.15162702281583701</v>
      </c>
      <c r="W132" s="142">
        <f t="shared" si="28"/>
        <v>2.529088191430918</v>
      </c>
      <c r="X132" s="142">
        <f t="shared" si="29"/>
        <v>1.3601164654981809E-2</v>
      </c>
    </row>
    <row r="133" spans="1:24" ht="20.100000000000001" customHeight="1" x14ac:dyDescent="0.25">
      <c r="A133" s="235"/>
      <c r="B133" s="197"/>
      <c r="C133" s="193"/>
      <c r="D133" s="193"/>
      <c r="E133" s="193"/>
      <c r="F133" s="193"/>
      <c r="G133" s="26"/>
      <c r="H133" s="26"/>
      <c r="I133" s="26"/>
      <c r="V133" s="142">
        <f>AW104</f>
        <v>0.46334886276927023</v>
      </c>
      <c r="W133" s="142">
        <f t="shared" si="28"/>
        <v>9.6986905103598815</v>
      </c>
      <c r="X133" s="142">
        <f t="shared" si="29"/>
        <v>6.860690820519824E-3</v>
      </c>
    </row>
    <row r="134" spans="1:24" ht="20.100000000000001" customHeight="1" x14ac:dyDescent="0.25">
      <c r="A134" s="235"/>
      <c r="B134" s="197"/>
      <c r="C134" s="193"/>
      <c r="D134" s="193"/>
      <c r="E134" s="193"/>
      <c r="F134" s="193"/>
      <c r="G134" s="26"/>
      <c r="H134" s="26"/>
      <c r="I134" s="26"/>
      <c r="V134" s="142">
        <f>AX105</f>
        <v>0.35499272404708193</v>
      </c>
      <c r="W134" s="142">
        <f t="shared" si="28"/>
        <v>7.2064993197495504</v>
      </c>
      <c r="X134" s="142">
        <f t="shared" si="29"/>
        <v>9.9611851164185472E-2</v>
      </c>
    </row>
    <row r="135" spans="1:24" ht="20.100000000000001" customHeight="1" x14ac:dyDescent="0.25">
      <c r="A135" s="235"/>
      <c r="B135" s="197"/>
      <c r="C135" s="193"/>
      <c r="D135" s="193"/>
      <c r="E135" s="193"/>
      <c r="F135" s="193"/>
      <c r="G135" s="26"/>
      <c r="H135" s="26"/>
      <c r="I135" s="26"/>
      <c r="V135" s="142">
        <f>AY106</f>
        <v>0.38734754810889427</v>
      </c>
      <c r="W135" s="142">
        <f t="shared" si="28"/>
        <v>7.9506602731712341</v>
      </c>
      <c r="X135" s="142">
        <f t="shared" si="29"/>
        <v>0.14269106980214097</v>
      </c>
    </row>
    <row r="136" spans="1:24" ht="20.100000000000001" customHeight="1" x14ac:dyDescent="0.25">
      <c r="A136" s="235"/>
      <c r="B136" s="197">
        <v>4</v>
      </c>
      <c r="C136" s="193" t="s">
        <v>45</v>
      </c>
      <c r="D136" s="193" t="s">
        <v>46</v>
      </c>
      <c r="E136" s="193" t="s">
        <v>53</v>
      </c>
      <c r="F136" s="193" t="s">
        <v>393</v>
      </c>
      <c r="G136" s="26"/>
      <c r="H136" s="26"/>
      <c r="I136" s="26"/>
      <c r="V136" s="142">
        <f>AZ107</f>
        <v>0.83303963121459768</v>
      </c>
      <c r="W136" s="142">
        <f t="shared" si="28"/>
        <v>18.201578184602415</v>
      </c>
      <c r="X136" s="142">
        <f t="shared" si="29"/>
        <v>0.29379497954877581</v>
      </c>
    </row>
    <row r="137" spans="1:24" ht="20.100000000000001" customHeight="1" x14ac:dyDescent="0.25">
      <c r="A137" s="235"/>
      <c r="B137" s="197"/>
      <c r="C137" s="193"/>
      <c r="D137" s="193"/>
      <c r="E137" s="193"/>
      <c r="F137" s="193"/>
      <c r="G137" s="26"/>
      <c r="H137" s="26"/>
      <c r="I137" s="28"/>
      <c r="V137" s="142">
        <f>BA108</f>
        <v>0.52577877476366319</v>
      </c>
      <c r="W137" s="142">
        <f t="shared" si="28"/>
        <v>11.13457848623092</v>
      </c>
      <c r="X137" s="142">
        <f t="shared" si="29"/>
        <v>0.50412010691902576</v>
      </c>
    </row>
    <row r="138" spans="1:24" ht="20.100000000000001" customHeight="1" x14ac:dyDescent="0.25">
      <c r="A138" s="235"/>
      <c r="B138" s="197"/>
      <c r="C138" s="193"/>
      <c r="D138" s="193"/>
      <c r="E138" s="193"/>
      <c r="F138" s="193"/>
      <c r="G138" s="26"/>
      <c r="H138" s="26"/>
      <c r="I138" s="28"/>
      <c r="V138" s="142">
        <f>BB109</f>
        <v>0.53755342431748032</v>
      </c>
      <c r="W138" s="142">
        <f t="shared" si="28"/>
        <v>11.405395425968713</v>
      </c>
      <c r="X138" s="142">
        <f t="shared" si="29"/>
        <v>0.67602204378212438</v>
      </c>
    </row>
    <row r="139" spans="1:24" ht="20.100000000000001" customHeight="1" x14ac:dyDescent="0.25">
      <c r="A139" s="235"/>
      <c r="B139" s="197"/>
      <c r="C139" s="193"/>
      <c r="D139" s="193"/>
      <c r="E139" s="193"/>
      <c r="F139" s="193"/>
      <c r="G139" s="26"/>
      <c r="H139" s="26"/>
      <c r="I139" s="28"/>
      <c r="V139" s="155"/>
    </row>
    <row r="140" spans="1:24" ht="20.100000000000001" customHeight="1" x14ac:dyDescent="0.25">
      <c r="A140" s="235"/>
      <c r="B140" s="197"/>
      <c r="C140" s="193"/>
      <c r="D140" s="193"/>
      <c r="E140" s="193"/>
      <c r="F140" s="193"/>
      <c r="G140" s="26"/>
      <c r="H140" s="26"/>
      <c r="I140" s="28"/>
      <c r="V140" s="155"/>
    </row>
    <row r="141" spans="1:24" ht="20.100000000000001" customHeight="1" x14ac:dyDescent="0.25">
      <c r="A141" s="235"/>
      <c r="B141" s="197"/>
      <c r="C141" s="193"/>
      <c r="D141" s="193"/>
      <c r="E141" s="193"/>
      <c r="F141" s="193"/>
      <c r="G141" s="26"/>
      <c r="H141" s="26"/>
      <c r="I141" s="28"/>
      <c r="V141" s="155"/>
    </row>
    <row r="142" spans="1:24" ht="20.100000000000001" customHeight="1" x14ac:dyDescent="0.25">
      <c r="A142" s="235"/>
      <c r="B142" s="197"/>
      <c r="C142" s="193"/>
      <c r="D142" s="193"/>
      <c r="E142" s="193"/>
      <c r="F142" s="193"/>
      <c r="G142" s="26"/>
      <c r="H142" s="26"/>
      <c r="I142" s="28"/>
      <c r="V142" s="155"/>
    </row>
    <row r="143" spans="1:24" ht="20.100000000000001" customHeight="1" x14ac:dyDescent="0.25">
      <c r="A143" s="235"/>
      <c r="B143" s="197"/>
      <c r="C143" s="193"/>
      <c r="D143" s="193"/>
      <c r="E143" s="193"/>
      <c r="F143" s="193"/>
      <c r="G143" s="26"/>
      <c r="H143" s="26"/>
      <c r="I143" s="28"/>
    </row>
    <row r="144" spans="1:24" ht="20.100000000000001" customHeight="1" x14ac:dyDescent="0.25">
      <c r="A144" s="235"/>
      <c r="B144" s="197"/>
      <c r="C144" s="193"/>
      <c r="D144" s="193"/>
      <c r="E144" s="193"/>
      <c r="F144" s="193"/>
      <c r="G144" s="29"/>
      <c r="H144" s="29"/>
      <c r="I144" s="28"/>
    </row>
    <row r="145" spans="1:52" ht="20.100000000000001" customHeight="1" x14ac:dyDescent="0.25">
      <c r="A145" s="235"/>
      <c r="B145" s="197"/>
      <c r="C145" s="193"/>
      <c r="D145" s="193"/>
      <c r="E145" s="193"/>
      <c r="F145" s="193"/>
      <c r="G145" s="29"/>
      <c r="H145" s="29"/>
      <c r="I145" s="28"/>
    </row>
    <row r="146" spans="1:52" ht="20.100000000000001" customHeight="1" x14ac:dyDescent="0.25">
      <c r="A146" s="235"/>
      <c r="B146" s="197"/>
      <c r="C146" s="193"/>
      <c r="D146" s="193"/>
      <c r="E146" s="193"/>
      <c r="F146" s="193"/>
      <c r="G146" s="29"/>
      <c r="H146" s="29"/>
      <c r="I146" s="28"/>
    </row>
    <row r="147" spans="1:52" ht="20.100000000000001" customHeight="1" x14ac:dyDescent="0.25">
      <c r="A147" s="235"/>
      <c r="B147" s="197"/>
      <c r="C147" s="193"/>
      <c r="D147" s="193"/>
      <c r="E147" s="193"/>
      <c r="F147" s="193"/>
      <c r="G147" s="29"/>
      <c r="H147" s="29"/>
    </row>
    <row r="148" spans="1:52" ht="20.100000000000001" customHeight="1" x14ac:dyDescent="0.25">
      <c r="A148" s="235"/>
      <c r="B148" s="197">
        <v>5</v>
      </c>
      <c r="C148" s="193" t="s">
        <v>54</v>
      </c>
      <c r="D148" s="196">
        <v>0.1</v>
      </c>
      <c r="E148" s="196">
        <v>0.2</v>
      </c>
      <c r="F148" s="196">
        <v>0.3</v>
      </c>
      <c r="G148" s="29"/>
      <c r="H148" s="29"/>
    </row>
    <row r="149" spans="1:52" ht="20.100000000000001" customHeight="1" x14ac:dyDescent="0.25">
      <c r="A149" s="235"/>
      <c r="B149" s="197"/>
      <c r="C149" s="193"/>
      <c r="D149" s="196"/>
      <c r="E149" s="196"/>
      <c r="F149" s="196"/>
      <c r="G149" s="29"/>
      <c r="H149" s="29"/>
      <c r="I149" s="14"/>
      <c r="AF149" s="142">
        <v>1</v>
      </c>
      <c r="AG149" s="142">
        <v>1</v>
      </c>
      <c r="AH149" s="142">
        <v>1</v>
      </c>
      <c r="AI149" s="142">
        <v>1</v>
      </c>
      <c r="AJ149" s="142">
        <v>1</v>
      </c>
      <c r="AK149" s="142">
        <v>1</v>
      </c>
      <c r="AL149" s="142">
        <v>1</v>
      </c>
      <c r="AM149" s="142">
        <v>1</v>
      </c>
      <c r="AN149" s="142">
        <v>1</v>
      </c>
      <c r="AO149" s="142">
        <v>1</v>
      </c>
      <c r="AP149" s="142">
        <v>1</v>
      </c>
      <c r="AQ149" s="142">
        <v>1</v>
      </c>
      <c r="AR149" s="142">
        <v>1</v>
      </c>
      <c r="AS149" s="142">
        <v>1</v>
      </c>
      <c r="AT149" s="142">
        <v>1</v>
      </c>
      <c r="AU149" s="142">
        <v>1</v>
      </c>
      <c r="AV149" s="142">
        <v>1</v>
      </c>
      <c r="AW149" s="142">
        <v>1</v>
      </c>
      <c r="AX149" s="142">
        <v>1</v>
      </c>
      <c r="AY149" s="142">
        <v>1</v>
      </c>
      <c r="AZ149" s="142">
        <v>1</v>
      </c>
    </row>
    <row r="150" spans="1:52" ht="20.100000000000001" customHeight="1" x14ac:dyDescent="0.25">
      <c r="A150" s="235"/>
      <c r="B150" s="197"/>
      <c r="C150" s="193"/>
      <c r="D150" s="196"/>
      <c r="E150" s="196"/>
      <c r="F150" s="196"/>
      <c r="G150" s="29"/>
      <c r="H150" s="29"/>
      <c r="AF150" s="142">
        <f>AB154</f>
        <v>0</v>
      </c>
      <c r="AG150" s="142">
        <f>AB155</f>
        <v>0</v>
      </c>
      <c r="AH150" s="142">
        <f>AB156</f>
        <v>0</v>
      </c>
      <c r="AI150" s="142">
        <f>AB157</f>
        <v>0</v>
      </c>
      <c r="AJ150" s="142">
        <f>AB158</f>
        <v>0</v>
      </c>
      <c r="AK150" s="142">
        <f>AB159</f>
        <v>0</v>
      </c>
      <c r="AL150" s="142">
        <f>AB160</f>
        <v>0</v>
      </c>
      <c r="AM150" s="142">
        <f>AB161</f>
        <v>0</v>
      </c>
      <c r="AN150" s="142">
        <f>AB162</f>
        <v>0</v>
      </c>
      <c r="AO150" s="142">
        <f>AB163</f>
        <v>0</v>
      </c>
      <c r="AP150" s="142">
        <f>AB164</f>
        <v>0</v>
      </c>
      <c r="AQ150" s="142">
        <f>AB165</f>
        <v>0</v>
      </c>
      <c r="AR150" s="142">
        <f>AB166</f>
        <v>0</v>
      </c>
      <c r="AS150" s="142">
        <f>AB167</f>
        <v>0</v>
      </c>
      <c r="AT150" s="142">
        <f>AB168</f>
        <v>0</v>
      </c>
      <c r="AU150" s="142">
        <f>AB169</f>
        <v>0</v>
      </c>
      <c r="AV150" s="142">
        <f>AB170</f>
        <v>0</v>
      </c>
      <c r="AW150" s="142">
        <f>AB171</f>
        <v>0</v>
      </c>
      <c r="AX150" s="142">
        <f>AB172</f>
        <v>0</v>
      </c>
      <c r="AY150" s="142">
        <f>AB173</f>
        <v>0</v>
      </c>
      <c r="AZ150" s="142">
        <f>AB174</f>
        <v>0</v>
      </c>
    </row>
    <row r="151" spans="1:52" ht="20.100000000000001" customHeight="1" x14ac:dyDescent="0.25">
      <c r="A151" s="235"/>
      <c r="B151" s="197"/>
      <c r="C151" s="193"/>
      <c r="D151" s="196"/>
      <c r="E151" s="196"/>
      <c r="F151" s="196"/>
      <c r="G151" s="29"/>
      <c r="H151" s="29"/>
      <c r="I151" s="30"/>
    </row>
    <row r="152" spans="1:52" s="156" customFormat="1" ht="39.950000000000003" customHeight="1" x14ac:dyDescent="0.25">
      <c r="A152" s="235"/>
      <c r="B152" s="197"/>
      <c r="C152" s="193"/>
      <c r="D152" s="196"/>
      <c r="E152" s="196"/>
      <c r="F152" s="196"/>
      <c r="G152" s="29"/>
      <c r="H152" s="29"/>
      <c r="I152" s="30"/>
      <c r="J152" s="1"/>
      <c r="V152" s="142"/>
      <c r="W152" s="142"/>
      <c r="X152" s="142"/>
      <c r="Y152" s="142"/>
      <c r="Z152" s="142"/>
      <c r="AA152" s="142"/>
      <c r="AB152" s="142"/>
      <c r="AC152" s="142"/>
      <c r="AD152" s="142"/>
      <c r="AE152" s="142"/>
    </row>
    <row r="153" spans="1:52" ht="20.100000000000001" customHeight="1" x14ac:dyDescent="0.25">
      <c r="A153" s="235"/>
      <c r="B153" s="197">
        <v>6</v>
      </c>
      <c r="C153" s="193" t="s">
        <v>47</v>
      </c>
      <c r="D153" s="196">
        <v>0.01</v>
      </c>
      <c r="E153" s="196">
        <v>0.02</v>
      </c>
      <c r="F153" s="196">
        <v>0.05</v>
      </c>
      <c r="G153" s="29"/>
      <c r="H153" s="29"/>
    </row>
    <row r="154" spans="1:52" ht="20.100000000000001" customHeight="1" x14ac:dyDescent="0.25">
      <c r="A154" s="235"/>
      <c r="B154" s="197"/>
      <c r="C154" s="193"/>
      <c r="D154" s="196"/>
      <c r="E154" s="196"/>
      <c r="F154" s="196"/>
    </row>
    <row r="155" spans="1:52" ht="20.100000000000001" customHeight="1" x14ac:dyDescent="0.25">
      <c r="A155" s="235"/>
      <c r="B155" s="197"/>
      <c r="C155" s="193"/>
      <c r="D155" s="196"/>
      <c r="E155" s="196"/>
      <c r="F155" s="196"/>
      <c r="I155" s="10"/>
    </row>
    <row r="156" spans="1:52" ht="20.100000000000001" customHeight="1" x14ac:dyDescent="0.25">
      <c r="A156" s="235"/>
      <c r="B156" s="197"/>
      <c r="C156" s="193"/>
      <c r="D156" s="196"/>
      <c r="E156" s="196"/>
      <c r="F156" s="196"/>
    </row>
    <row r="157" spans="1:52" ht="20.100000000000001" customHeight="1" x14ac:dyDescent="0.25">
      <c r="A157" s="235"/>
      <c r="B157" s="197"/>
      <c r="C157" s="193"/>
      <c r="D157" s="196"/>
      <c r="E157" s="196"/>
      <c r="F157" s="196"/>
    </row>
    <row r="160" spans="1:52" ht="20.100000000000001" customHeight="1" x14ac:dyDescent="0.25">
      <c r="A160" s="195" t="s">
        <v>10</v>
      </c>
      <c r="B160" s="195"/>
      <c r="C160" s="195"/>
      <c r="D160" s="195"/>
      <c r="E160" s="195"/>
      <c r="F160" s="195"/>
      <c r="G160" s="195"/>
      <c r="H160" s="195"/>
      <c r="I160" s="195"/>
    </row>
    <row r="162" spans="1:4" ht="39.950000000000003" customHeight="1" x14ac:dyDescent="0.25">
      <c r="A162" s="81" t="str">
        <f>A10</f>
        <v>Itens da amostra</v>
      </c>
      <c r="B162" s="8" t="s">
        <v>103</v>
      </c>
      <c r="C162" s="8" t="s">
        <v>97</v>
      </c>
      <c r="D162" s="8" t="s">
        <v>3</v>
      </c>
    </row>
    <row r="163" spans="1:4" ht="20.100000000000001" customHeight="1" x14ac:dyDescent="0.25">
      <c r="A163" s="138">
        <f t="shared" ref="A163:A186" si="30">A11</f>
        <v>1</v>
      </c>
      <c r="B163" s="94">
        <f t="shared" ref="B163:B186" si="31">$C$94+B11*$C$95+C11*$C$96+D11*$C$97+E11*$C$98+F11*$C$99+G11*$C$100+H11*$C$101</f>
        <v>371567.36934639682</v>
      </c>
      <c r="C163" s="94">
        <f>AVERAGE($I$11:$I$34)</f>
        <v>1135927.4583333333</v>
      </c>
      <c r="D163" s="94">
        <f>B163-C163</f>
        <v>-764360.08898693649</v>
      </c>
    </row>
    <row r="164" spans="1:4" ht="20.100000000000001" customHeight="1" x14ac:dyDescent="0.25">
      <c r="A164" s="138">
        <f t="shared" si="30"/>
        <v>2</v>
      </c>
      <c r="B164" s="94">
        <f t="shared" si="31"/>
        <v>665800.64433357387</v>
      </c>
      <c r="C164" s="94">
        <f t="shared" ref="C164:C186" si="32">AVERAGE($I$11:$I$34)</f>
        <v>1135927.4583333333</v>
      </c>
      <c r="D164" s="94">
        <f t="shared" ref="D164:D186" si="33">B164-C164</f>
        <v>-470126.81399975938</v>
      </c>
    </row>
    <row r="165" spans="1:4" ht="20.100000000000001" customHeight="1" x14ac:dyDescent="0.25">
      <c r="A165" s="138">
        <f t="shared" si="30"/>
        <v>3</v>
      </c>
      <c r="B165" s="94">
        <f t="shared" si="31"/>
        <v>665800.64433357387</v>
      </c>
      <c r="C165" s="94">
        <f t="shared" si="32"/>
        <v>1135927.4583333333</v>
      </c>
      <c r="D165" s="94">
        <f t="shared" si="33"/>
        <v>-470126.81399975938</v>
      </c>
    </row>
    <row r="166" spans="1:4" ht="20.100000000000001" customHeight="1" x14ac:dyDescent="0.25">
      <c r="A166" s="138">
        <f t="shared" si="30"/>
        <v>4</v>
      </c>
      <c r="B166" s="94">
        <f t="shared" si="31"/>
        <v>858432.6306536668</v>
      </c>
      <c r="C166" s="94">
        <f t="shared" si="32"/>
        <v>1135927.4583333333</v>
      </c>
      <c r="D166" s="94">
        <f t="shared" si="33"/>
        <v>-277494.82767966646</v>
      </c>
    </row>
    <row r="167" spans="1:4" ht="20.100000000000001" customHeight="1" x14ac:dyDescent="0.25">
      <c r="A167" s="138">
        <f t="shared" si="30"/>
        <v>5</v>
      </c>
      <c r="B167" s="94">
        <f t="shared" si="31"/>
        <v>760582.39021186728</v>
      </c>
      <c r="C167" s="94">
        <f t="shared" si="32"/>
        <v>1135927.4583333333</v>
      </c>
      <c r="D167" s="94">
        <f t="shared" si="33"/>
        <v>-375345.06812146597</v>
      </c>
    </row>
    <row r="168" spans="1:4" ht="20.100000000000001" customHeight="1" x14ac:dyDescent="0.25">
      <c r="A168" s="138">
        <f t="shared" si="30"/>
        <v>6</v>
      </c>
      <c r="B168" s="94">
        <f t="shared" si="31"/>
        <v>764458.3009132297</v>
      </c>
      <c r="C168" s="94">
        <f t="shared" si="32"/>
        <v>1135927.4583333333</v>
      </c>
      <c r="D168" s="94">
        <f t="shared" si="33"/>
        <v>-371469.15742010355</v>
      </c>
    </row>
    <row r="169" spans="1:4" ht="20.100000000000001" customHeight="1" x14ac:dyDescent="0.25">
      <c r="A169" s="138">
        <f t="shared" si="30"/>
        <v>7</v>
      </c>
      <c r="B169" s="94">
        <f t="shared" si="31"/>
        <v>862532.87313288089</v>
      </c>
      <c r="C169" s="94">
        <f t="shared" si="32"/>
        <v>1135927.4583333333</v>
      </c>
      <c r="D169" s="94">
        <f t="shared" si="33"/>
        <v>-273394.58520045236</v>
      </c>
    </row>
    <row r="170" spans="1:4" ht="20.100000000000001" customHeight="1" x14ac:dyDescent="0.25">
      <c r="A170" s="138">
        <f t="shared" si="30"/>
        <v>8</v>
      </c>
      <c r="B170" s="94">
        <f t="shared" si="31"/>
        <v>673330.95472291869</v>
      </c>
      <c r="C170" s="94">
        <f t="shared" si="32"/>
        <v>1135927.4583333333</v>
      </c>
      <c r="D170" s="94">
        <f t="shared" si="33"/>
        <v>-462596.50361041457</v>
      </c>
    </row>
    <row r="171" spans="1:4" ht="20.100000000000001" customHeight="1" x14ac:dyDescent="0.25">
      <c r="A171" s="138">
        <f t="shared" si="30"/>
        <v>9</v>
      </c>
      <c r="B171" s="94">
        <f t="shared" si="31"/>
        <v>893557.5366270981</v>
      </c>
      <c r="C171" s="94">
        <f t="shared" si="32"/>
        <v>1135927.4583333333</v>
      </c>
      <c r="D171" s="94">
        <f t="shared" si="33"/>
        <v>-242369.92170623515</v>
      </c>
    </row>
    <row r="172" spans="1:4" ht="20.100000000000001" customHeight="1" x14ac:dyDescent="0.25">
      <c r="A172" s="138">
        <f t="shared" si="30"/>
        <v>10</v>
      </c>
      <c r="B172" s="94">
        <f t="shared" si="31"/>
        <v>893557.5366270981</v>
      </c>
      <c r="C172" s="94">
        <f t="shared" si="32"/>
        <v>1135927.4583333333</v>
      </c>
      <c r="D172" s="94">
        <f t="shared" si="33"/>
        <v>-242369.92170623515</v>
      </c>
    </row>
    <row r="173" spans="1:4" ht="20.100000000000001" customHeight="1" x14ac:dyDescent="0.25">
      <c r="A173" s="138">
        <f t="shared" si="30"/>
        <v>11</v>
      </c>
      <c r="B173" s="94">
        <f t="shared" si="31"/>
        <v>1037035.7441107784</v>
      </c>
      <c r="C173" s="94">
        <f t="shared" si="32"/>
        <v>1135927.4583333333</v>
      </c>
      <c r="D173" s="94">
        <f t="shared" si="33"/>
        <v>-98891.714222554816</v>
      </c>
    </row>
    <row r="174" spans="1:4" ht="20.100000000000001" customHeight="1" x14ac:dyDescent="0.25">
      <c r="A174" s="138">
        <f t="shared" si="30"/>
        <v>12</v>
      </c>
      <c r="B174" s="94">
        <f t="shared" si="31"/>
        <v>888708.30377956538</v>
      </c>
      <c r="C174" s="94">
        <f t="shared" si="32"/>
        <v>1135927.4583333333</v>
      </c>
      <c r="D174" s="94">
        <f t="shared" si="33"/>
        <v>-247219.15455376788</v>
      </c>
    </row>
    <row r="175" spans="1:4" ht="20.100000000000001" customHeight="1" x14ac:dyDescent="0.25">
      <c r="A175" s="138">
        <f t="shared" si="30"/>
        <v>13</v>
      </c>
      <c r="B175" s="94">
        <f t="shared" si="31"/>
        <v>1050290.0448449529</v>
      </c>
      <c r="C175" s="94">
        <f t="shared" si="32"/>
        <v>1135927.4583333333</v>
      </c>
      <c r="D175" s="94">
        <f t="shared" si="33"/>
        <v>-85637.413488380378</v>
      </c>
    </row>
    <row r="176" spans="1:4" ht="20.100000000000001" customHeight="1" x14ac:dyDescent="0.25">
      <c r="A176" s="138">
        <f t="shared" si="30"/>
        <v>14</v>
      </c>
      <c r="B176" s="94">
        <f t="shared" si="31"/>
        <v>982586.88963560155</v>
      </c>
      <c r="C176" s="94">
        <f t="shared" si="32"/>
        <v>1135927.4583333333</v>
      </c>
      <c r="D176" s="94">
        <f t="shared" si="33"/>
        <v>-153340.56869773171</v>
      </c>
    </row>
    <row r="177" spans="1:9" ht="20.100000000000001" customHeight="1" x14ac:dyDescent="0.25">
      <c r="A177" s="138">
        <f t="shared" si="30"/>
        <v>15</v>
      </c>
      <c r="B177" s="94">
        <f t="shared" si="31"/>
        <v>1229239.0009711571</v>
      </c>
      <c r="C177" s="94">
        <f t="shared" si="32"/>
        <v>1135927.4583333333</v>
      </c>
      <c r="D177" s="94">
        <f t="shared" si="33"/>
        <v>93311.542637823848</v>
      </c>
    </row>
    <row r="178" spans="1:9" ht="20.100000000000001" customHeight="1" x14ac:dyDescent="0.25">
      <c r="A178" s="138">
        <f t="shared" si="30"/>
        <v>16</v>
      </c>
      <c r="B178" s="94">
        <f t="shared" si="31"/>
        <v>933057.24488551856</v>
      </c>
      <c r="C178" s="94">
        <f t="shared" si="32"/>
        <v>1135927.4583333333</v>
      </c>
      <c r="D178" s="94">
        <f t="shared" si="33"/>
        <v>-202870.21344781469</v>
      </c>
    </row>
    <row r="179" spans="1:9" ht="20.100000000000001" customHeight="1" x14ac:dyDescent="0.25">
      <c r="A179" s="138">
        <f t="shared" si="30"/>
        <v>17</v>
      </c>
      <c r="B179" s="94">
        <f t="shared" si="31"/>
        <v>982586.88963560155</v>
      </c>
      <c r="C179" s="94">
        <f t="shared" si="32"/>
        <v>1135927.4583333333</v>
      </c>
      <c r="D179" s="94">
        <f t="shared" si="33"/>
        <v>-153340.56869773171</v>
      </c>
    </row>
    <row r="180" spans="1:9" ht="20.100000000000001" customHeight="1" x14ac:dyDescent="0.25">
      <c r="A180" s="138">
        <f t="shared" si="30"/>
        <v>18</v>
      </c>
      <c r="B180" s="94">
        <f t="shared" si="31"/>
        <v>1127038.4192654518</v>
      </c>
      <c r="C180" s="94">
        <f t="shared" si="32"/>
        <v>1135927.4583333333</v>
      </c>
      <c r="D180" s="94">
        <f t="shared" si="33"/>
        <v>-8889.0390678814147</v>
      </c>
    </row>
    <row r="181" spans="1:9" ht="20.100000000000001" customHeight="1" x14ac:dyDescent="0.25">
      <c r="A181" s="138">
        <f t="shared" si="30"/>
        <v>19</v>
      </c>
      <c r="B181" s="94">
        <f t="shared" si="31"/>
        <v>1518398.7113329493</v>
      </c>
      <c r="C181" s="94">
        <f t="shared" si="32"/>
        <v>1135927.4583333333</v>
      </c>
      <c r="D181" s="94">
        <f t="shared" si="33"/>
        <v>382471.25299961609</v>
      </c>
    </row>
    <row r="182" spans="1:9" ht="20.100000000000001" customHeight="1" x14ac:dyDescent="0.25">
      <c r="A182" s="138">
        <f t="shared" si="30"/>
        <v>20</v>
      </c>
      <c r="B182" s="94">
        <f t="shared" si="31"/>
        <v>1534654.1652711891</v>
      </c>
      <c r="C182" s="94">
        <f t="shared" si="32"/>
        <v>1135927.4583333333</v>
      </c>
      <c r="D182" s="94">
        <f t="shared" si="33"/>
        <v>398726.70693785581</v>
      </c>
    </row>
    <row r="183" spans="1:9" ht="20.100000000000001" customHeight="1" x14ac:dyDescent="0.25">
      <c r="A183" s="138">
        <f t="shared" si="30"/>
        <v>21</v>
      </c>
      <c r="B183" s="94">
        <f t="shared" si="31"/>
        <v>1810052.8250120245</v>
      </c>
      <c r="C183" s="94">
        <f t="shared" si="32"/>
        <v>1135927.4583333333</v>
      </c>
      <c r="D183" s="94">
        <f t="shared" si="33"/>
        <v>674125.36667869124</v>
      </c>
    </row>
    <row r="184" spans="1:9" ht="20.100000000000001" customHeight="1" x14ac:dyDescent="0.25">
      <c r="A184" s="138">
        <f t="shared" si="30"/>
        <v>22</v>
      </c>
      <c r="B184" s="94">
        <f t="shared" si="31"/>
        <v>2247982.8030100488</v>
      </c>
      <c r="C184" s="94">
        <f t="shared" si="32"/>
        <v>1135927.4583333333</v>
      </c>
      <c r="D184" s="94">
        <f t="shared" si="33"/>
        <v>1112055.3446767156</v>
      </c>
    </row>
    <row r="185" spans="1:9" ht="20.100000000000001" customHeight="1" x14ac:dyDescent="0.25">
      <c r="A185" s="138">
        <f t="shared" si="30"/>
        <v>23</v>
      </c>
      <c r="B185" s="94">
        <f t="shared" si="31"/>
        <v>2461972.5903868182</v>
      </c>
      <c r="C185" s="94">
        <f t="shared" si="32"/>
        <v>1135927.4583333333</v>
      </c>
      <c r="D185" s="94">
        <f t="shared" si="33"/>
        <v>1326045.1320534849</v>
      </c>
    </row>
    <row r="186" spans="1:9" ht="20.100000000000001" customHeight="1" x14ac:dyDescent="0.25">
      <c r="A186" s="138">
        <f t="shared" si="30"/>
        <v>24</v>
      </c>
      <c r="B186" s="94">
        <f t="shared" si="31"/>
        <v>2049034.4869567603</v>
      </c>
      <c r="C186" s="94">
        <f t="shared" si="32"/>
        <v>1135927.4583333333</v>
      </c>
      <c r="D186" s="94">
        <f t="shared" si="33"/>
        <v>913107.02862342703</v>
      </c>
    </row>
    <row r="187" spans="1:9" ht="20.100000000000001" customHeight="1" x14ac:dyDescent="0.25">
      <c r="A187" s="12"/>
    </row>
    <row r="188" spans="1:9" ht="20.100000000000001" customHeight="1" x14ac:dyDescent="0.25">
      <c r="B188" s="177" t="s">
        <v>412</v>
      </c>
      <c r="C188" s="177"/>
      <c r="D188" s="102">
        <f>SUMSQ(D163:D186)</f>
        <v>6552127079271.1689</v>
      </c>
    </row>
    <row r="191" spans="1:9" ht="20.100000000000001" customHeight="1" x14ac:dyDescent="0.25">
      <c r="A191" s="81" t="str">
        <f>A10</f>
        <v>Itens da amostra</v>
      </c>
      <c r="B191" s="8" t="s">
        <v>102</v>
      </c>
      <c r="C191" s="8" t="str">
        <f>B162</f>
        <v>Valor previsto</v>
      </c>
      <c r="D191" s="8" t="s">
        <v>3</v>
      </c>
      <c r="H191" s="8" t="s">
        <v>114</v>
      </c>
      <c r="I191" s="8" t="s">
        <v>359</v>
      </c>
    </row>
    <row r="192" spans="1:9" ht="20.100000000000001" customHeight="1" x14ac:dyDescent="0.25">
      <c r="A192" s="138">
        <f t="shared" ref="A192:A215" si="34">A11</f>
        <v>1</v>
      </c>
      <c r="B192" s="94">
        <f>I11</f>
        <v>550000</v>
      </c>
      <c r="C192" s="94">
        <f t="shared" ref="C192:C215" si="35">B163</f>
        <v>371567.36934639682</v>
      </c>
      <c r="D192" s="94">
        <f>B192-C192</f>
        <v>178432.63065360318</v>
      </c>
      <c r="H192" s="113">
        <f>D192/$B$82</f>
        <v>1.0428849645426577</v>
      </c>
      <c r="I192" s="101">
        <f>D192/B192</f>
        <v>0.32442296482473304</v>
      </c>
    </row>
    <row r="193" spans="1:9" ht="20.100000000000001" customHeight="1" x14ac:dyDescent="0.25">
      <c r="A193" s="138">
        <f t="shared" si="34"/>
        <v>2</v>
      </c>
      <c r="B193" s="94">
        <f t="shared" ref="B193:B215" si="36">I12</f>
        <v>650000</v>
      </c>
      <c r="C193" s="94">
        <f t="shared" si="35"/>
        <v>665800.64433357387</v>
      </c>
      <c r="D193" s="94">
        <f t="shared" ref="D193:D215" si="37">B193-C193</f>
        <v>-15800.644333573873</v>
      </c>
      <c r="H193" s="113">
        <f t="shared" ref="H193:H215" si="38">D193/$B$82</f>
        <v>-9.2350005406578825E-2</v>
      </c>
      <c r="I193" s="101">
        <f t="shared" ref="I193:I215" si="39">D193/B193</f>
        <v>-2.430868359011365E-2</v>
      </c>
    </row>
    <row r="194" spans="1:9" ht="20.100000000000001" customHeight="1" x14ac:dyDescent="0.25">
      <c r="A194" s="138">
        <f t="shared" si="34"/>
        <v>3</v>
      </c>
      <c r="B194" s="94">
        <f t="shared" si="36"/>
        <v>650000</v>
      </c>
      <c r="C194" s="94">
        <f t="shared" si="35"/>
        <v>665800.64433357387</v>
      </c>
      <c r="D194" s="94">
        <f t="shared" si="37"/>
        <v>-15800.644333573873</v>
      </c>
      <c r="H194" s="113">
        <f t="shared" si="38"/>
        <v>-9.2350005406578825E-2</v>
      </c>
      <c r="I194" s="101">
        <f t="shared" si="39"/>
        <v>-2.430868359011365E-2</v>
      </c>
    </row>
    <row r="195" spans="1:9" ht="20.100000000000001" customHeight="1" x14ac:dyDescent="0.25">
      <c r="A195" s="138">
        <f t="shared" si="34"/>
        <v>4</v>
      </c>
      <c r="B195" s="94">
        <f t="shared" si="36"/>
        <v>680000</v>
      </c>
      <c r="C195" s="94">
        <f t="shared" si="35"/>
        <v>858432.6306536668</v>
      </c>
      <c r="D195" s="94">
        <f t="shared" si="37"/>
        <v>-178432.6306536668</v>
      </c>
      <c r="H195" s="113">
        <f t="shared" si="38"/>
        <v>-1.0428849645430296</v>
      </c>
      <c r="I195" s="101">
        <f t="shared" si="39"/>
        <v>-0.26240092743186294</v>
      </c>
    </row>
    <row r="196" spans="1:9" ht="20.100000000000001" customHeight="1" x14ac:dyDescent="0.25">
      <c r="A196" s="138">
        <f t="shared" si="34"/>
        <v>5</v>
      </c>
      <c r="B196" s="94">
        <f t="shared" si="36"/>
        <v>700000</v>
      </c>
      <c r="C196" s="94">
        <f t="shared" si="35"/>
        <v>760582.39021186728</v>
      </c>
      <c r="D196" s="94">
        <f t="shared" si="37"/>
        <v>-60582.390211867285</v>
      </c>
      <c r="H196" s="113">
        <f t="shared" si="38"/>
        <v>-0.35408581735628208</v>
      </c>
      <c r="I196" s="101">
        <f t="shared" si="39"/>
        <v>-8.654627173123898E-2</v>
      </c>
    </row>
    <row r="197" spans="1:9" ht="20.100000000000001" customHeight="1" x14ac:dyDescent="0.25">
      <c r="A197" s="138">
        <f t="shared" si="34"/>
        <v>6</v>
      </c>
      <c r="B197" s="94">
        <f t="shared" si="36"/>
        <v>740000</v>
      </c>
      <c r="C197" s="94">
        <f t="shared" si="35"/>
        <v>764458.3009132297</v>
      </c>
      <c r="D197" s="94">
        <f t="shared" si="37"/>
        <v>-24458.300913229701</v>
      </c>
      <c r="H197" s="113">
        <f t="shared" si="38"/>
        <v>-0.14295139956875444</v>
      </c>
      <c r="I197" s="101">
        <f t="shared" si="39"/>
        <v>-3.3051757990850944E-2</v>
      </c>
    </row>
    <row r="198" spans="1:9" ht="20.100000000000001" customHeight="1" x14ac:dyDescent="0.25">
      <c r="A198" s="138">
        <f t="shared" si="34"/>
        <v>7</v>
      </c>
      <c r="B198" s="94">
        <f t="shared" si="36"/>
        <v>750000</v>
      </c>
      <c r="C198" s="94">
        <f t="shared" si="35"/>
        <v>862532.87313288089</v>
      </c>
      <c r="D198" s="94">
        <f t="shared" si="37"/>
        <v>-112532.87313288089</v>
      </c>
      <c r="H198" s="113">
        <f t="shared" si="38"/>
        <v>-0.65772073738519421</v>
      </c>
      <c r="I198" s="101">
        <f t="shared" si="39"/>
        <v>-0.15004383084384118</v>
      </c>
    </row>
    <row r="199" spans="1:9" ht="20.100000000000001" customHeight="1" x14ac:dyDescent="0.25">
      <c r="A199" s="138">
        <f t="shared" si="34"/>
        <v>8</v>
      </c>
      <c r="B199" s="94">
        <f t="shared" si="36"/>
        <v>770000</v>
      </c>
      <c r="C199" s="94">
        <f t="shared" si="35"/>
        <v>673330.95472291869</v>
      </c>
      <c r="D199" s="94">
        <f t="shared" si="37"/>
        <v>96669.045277081314</v>
      </c>
      <c r="H199" s="113">
        <f t="shared" si="38"/>
        <v>0.56500144332835756</v>
      </c>
      <c r="I199" s="101">
        <f t="shared" si="39"/>
        <v>0.12554421464556015</v>
      </c>
    </row>
    <row r="200" spans="1:9" ht="20.100000000000001" customHeight="1" x14ac:dyDescent="0.25">
      <c r="A200" s="138">
        <f t="shared" si="34"/>
        <v>9</v>
      </c>
      <c r="B200" s="94">
        <f t="shared" si="36"/>
        <v>800000</v>
      </c>
      <c r="C200" s="94">
        <f t="shared" si="35"/>
        <v>893557.5366270981</v>
      </c>
      <c r="D200" s="94">
        <f t="shared" si="37"/>
        <v>-93557.536627098103</v>
      </c>
      <c r="H200" s="113">
        <f t="shared" si="38"/>
        <v>-0.54681561276460022</v>
      </c>
      <c r="I200" s="101">
        <f t="shared" si="39"/>
        <v>-0.11694692078387263</v>
      </c>
    </row>
    <row r="201" spans="1:9" ht="20.100000000000001" customHeight="1" x14ac:dyDescent="0.25">
      <c r="A201" s="138">
        <f t="shared" si="34"/>
        <v>10</v>
      </c>
      <c r="B201" s="94">
        <f t="shared" si="36"/>
        <v>800000</v>
      </c>
      <c r="C201" s="94">
        <f t="shared" si="35"/>
        <v>893557.5366270981</v>
      </c>
      <c r="D201" s="94">
        <f t="shared" si="37"/>
        <v>-93557.536627098103</v>
      </c>
      <c r="H201" s="113">
        <f t="shared" si="38"/>
        <v>-0.54681561276460022</v>
      </c>
      <c r="I201" s="101">
        <f t="shared" si="39"/>
        <v>-0.11694692078387263</v>
      </c>
    </row>
    <row r="202" spans="1:9" ht="20.100000000000001" customHeight="1" x14ac:dyDescent="0.25">
      <c r="A202" s="138">
        <f t="shared" si="34"/>
        <v>11</v>
      </c>
      <c r="B202" s="94">
        <f t="shared" si="36"/>
        <v>850000</v>
      </c>
      <c r="C202" s="94">
        <f t="shared" si="35"/>
        <v>1037035.7441107784</v>
      </c>
      <c r="D202" s="94">
        <f t="shared" si="37"/>
        <v>-187035.74411077844</v>
      </c>
      <c r="H202" s="113">
        <f t="shared" si="38"/>
        <v>-1.0931675705877393</v>
      </c>
      <c r="I202" s="101">
        <f t="shared" si="39"/>
        <v>-0.22004205189503345</v>
      </c>
    </row>
    <row r="203" spans="1:9" ht="20.100000000000001" customHeight="1" x14ac:dyDescent="0.25">
      <c r="A203" s="138">
        <f t="shared" si="34"/>
        <v>12</v>
      </c>
      <c r="B203" s="94">
        <f t="shared" si="36"/>
        <v>935000</v>
      </c>
      <c r="C203" s="94">
        <f t="shared" si="35"/>
        <v>888708.30377956538</v>
      </c>
      <c r="D203" s="94">
        <f t="shared" si="37"/>
        <v>46291.69622043462</v>
      </c>
      <c r="H203" s="113">
        <f t="shared" si="38"/>
        <v>0.27056101675252953</v>
      </c>
      <c r="I203" s="101">
        <f t="shared" si="39"/>
        <v>4.9509835529876596E-2</v>
      </c>
    </row>
    <row r="204" spans="1:9" ht="20.100000000000001" customHeight="1" x14ac:dyDescent="0.25">
      <c r="A204" s="138">
        <f t="shared" si="34"/>
        <v>13</v>
      </c>
      <c r="B204" s="94">
        <f t="shared" si="36"/>
        <v>950000</v>
      </c>
      <c r="C204" s="94">
        <f t="shared" si="35"/>
        <v>1050290.0448449529</v>
      </c>
      <c r="D204" s="94">
        <f t="shared" si="37"/>
        <v>-100290.04484495288</v>
      </c>
      <c r="H204" s="113">
        <f t="shared" si="38"/>
        <v>-0.58616509479791268</v>
      </c>
      <c r="I204" s="101">
        <f t="shared" si="39"/>
        <v>-0.10556846825784513</v>
      </c>
    </row>
    <row r="205" spans="1:9" ht="20.100000000000001" customHeight="1" x14ac:dyDescent="0.25">
      <c r="A205" s="138">
        <f t="shared" si="34"/>
        <v>14</v>
      </c>
      <c r="B205" s="94">
        <f t="shared" si="36"/>
        <v>970000</v>
      </c>
      <c r="C205" s="94">
        <f t="shared" si="35"/>
        <v>982586.88963560155</v>
      </c>
      <c r="D205" s="94">
        <f t="shared" si="37"/>
        <v>-12586.889635601547</v>
      </c>
      <c r="H205" s="113">
        <f t="shared" si="38"/>
        <v>-7.3566577498988373E-2</v>
      </c>
      <c r="I205" s="101">
        <f t="shared" si="39"/>
        <v>-1.297617488206345E-2</v>
      </c>
    </row>
    <row r="206" spans="1:9" ht="20.100000000000001" customHeight="1" x14ac:dyDescent="0.25">
      <c r="A206" s="138">
        <f t="shared" si="34"/>
        <v>15</v>
      </c>
      <c r="B206" s="94">
        <f t="shared" si="36"/>
        <v>980000</v>
      </c>
      <c r="C206" s="94">
        <f t="shared" si="35"/>
        <v>1229239.0009711571</v>
      </c>
      <c r="D206" s="94">
        <f t="shared" si="37"/>
        <v>-249239.0009711571</v>
      </c>
      <c r="H206" s="113">
        <f t="shared" si="38"/>
        <v>-1.4567268651385754</v>
      </c>
      <c r="I206" s="101">
        <f t="shared" si="39"/>
        <v>-0.25432551119505825</v>
      </c>
    </row>
    <row r="207" spans="1:9" ht="20.100000000000001" customHeight="1" x14ac:dyDescent="0.25">
      <c r="A207" s="138">
        <f t="shared" si="34"/>
        <v>16</v>
      </c>
      <c r="B207" s="94">
        <f t="shared" si="36"/>
        <v>1110000</v>
      </c>
      <c r="C207" s="94">
        <f t="shared" si="35"/>
        <v>933057.24488551856</v>
      </c>
      <c r="D207" s="94">
        <f t="shared" si="37"/>
        <v>176942.75511448144</v>
      </c>
      <c r="H207" s="113">
        <f t="shared" si="38"/>
        <v>1.0341770909149561</v>
      </c>
      <c r="I207" s="101">
        <f t="shared" si="39"/>
        <v>0.15940788749052381</v>
      </c>
    </row>
    <row r="208" spans="1:9" ht="20.100000000000001" customHeight="1" x14ac:dyDescent="0.25">
      <c r="A208" s="138">
        <f t="shared" si="34"/>
        <v>17</v>
      </c>
      <c r="B208" s="94">
        <f t="shared" si="36"/>
        <v>1150000</v>
      </c>
      <c r="C208" s="94">
        <f t="shared" si="35"/>
        <v>982586.88963560155</v>
      </c>
      <c r="D208" s="94">
        <f t="shared" si="37"/>
        <v>167413.11036439845</v>
      </c>
      <c r="H208" s="113">
        <f t="shared" si="38"/>
        <v>0.97847918862606365</v>
      </c>
      <c r="I208" s="101">
        <f t="shared" si="39"/>
        <v>0.14557661770817257</v>
      </c>
    </row>
    <row r="209" spans="1:9" ht="20.100000000000001" customHeight="1" x14ac:dyDescent="0.25">
      <c r="A209" s="138">
        <f t="shared" si="34"/>
        <v>18</v>
      </c>
      <c r="B209" s="94">
        <f t="shared" si="36"/>
        <v>1250000</v>
      </c>
      <c r="C209" s="94">
        <f t="shared" si="35"/>
        <v>1127038.4192654518</v>
      </c>
      <c r="D209" s="94">
        <f t="shared" si="37"/>
        <v>122961.58073454816</v>
      </c>
      <c r="H209" s="113">
        <f t="shared" si="38"/>
        <v>0.71867339115458417</v>
      </c>
      <c r="I209" s="101">
        <f t="shared" si="39"/>
        <v>9.8369264587638533E-2</v>
      </c>
    </row>
    <row r="210" spans="1:9" ht="20.100000000000001" customHeight="1" x14ac:dyDescent="0.25">
      <c r="A210" s="138">
        <f t="shared" si="34"/>
        <v>19</v>
      </c>
      <c r="B210" s="94">
        <f t="shared" si="36"/>
        <v>1550000</v>
      </c>
      <c r="C210" s="94">
        <f t="shared" si="35"/>
        <v>1518398.7113329493</v>
      </c>
      <c r="D210" s="94">
        <f t="shared" si="37"/>
        <v>31601.288667050656</v>
      </c>
      <c r="H210" s="113">
        <f t="shared" si="38"/>
        <v>0.18470001081259016</v>
      </c>
      <c r="I210" s="101">
        <f t="shared" si="39"/>
        <v>2.0387928172290747E-2</v>
      </c>
    </row>
    <row r="211" spans="1:9" ht="20.100000000000001" customHeight="1" x14ac:dyDescent="0.25">
      <c r="A211" s="138">
        <f t="shared" si="34"/>
        <v>20</v>
      </c>
      <c r="B211" s="94">
        <f t="shared" si="36"/>
        <v>1700000</v>
      </c>
      <c r="C211" s="94">
        <f t="shared" si="35"/>
        <v>1534654.1652711891</v>
      </c>
      <c r="D211" s="94">
        <f t="shared" si="37"/>
        <v>165345.83472881094</v>
      </c>
      <c r="H211" s="113">
        <f t="shared" si="38"/>
        <v>0.96639658540476736</v>
      </c>
      <c r="I211" s="101">
        <f t="shared" si="39"/>
        <v>9.7262255722829968E-2</v>
      </c>
    </row>
    <row r="212" spans="1:9" ht="20.100000000000001" customHeight="1" x14ac:dyDescent="0.25">
      <c r="A212" s="138">
        <f>A31</f>
        <v>21</v>
      </c>
      <c r="B212" s="94">
        <f t="shared" si="36"/>
        <v>1990000</v>
      </c>
      <c r="C212" s="94">
        <f t="shared" si="35"/>
        <v>1810052.8250120245</v>
      </c>
      <c r="D212" s="94">
        <f t="shared" si="37"/>
        <v>179947.17498797551</v>
      </c>
      <c r="H212" s="113">
        <f t="shared" si="38"/>
        <v>1.0517370198459084</v>
      </c>
      <c r="I212" s="101">
        <f t="shared" si="39"/>
        <v>9.042571607435955E-2</v>
      </c>
    </row>
    <row r="213" spans="1:9" ht="20.100000000000001" customHeight="1" x14ac:dyDescent="0.25">
      <c r="A213" s="138">
        <f t="shared" si="34"/>
        <v>22</v>
      </c>
      <c r="B213" s="94">
        <f t="shared" si="36"/>
        <v>2200000</v>
      </c>
      <c r="C213" s="94">
        <f t="shared" si="35"/>
        <v>2247982.8030100488</v>
      </c>
      <c r="D213" s="94">
        <f t="shared" si="37"/>
        <v>-47982.80301004881</v>
      </c>
      <c r="H213" s="113">
        <f t="shared" si="38"/>
        <v>-0.28044502640852365</v>
      </c>
      <c r="I213" s="101">
        <f t="shared" si="39"/>
        <v>-2.181036500456764E-2</v>
      </c>
    </row>
    <row r="214" spans="1:9" ht="20.100000000000001" customHeight="1" x14ac:dyDescent="0.25">
      <c r="A214" s="138">
        <f t="shared" si="34"/>
        <v>23</v>
      </c>
      <c r="B214" s="94">
        <f t="shared" si="36"/>
        <v>2237259</v>
      </c>
      <c r="C214" s="94">
        <f t="shared" si="35"/>
        <v>2461972.5903868182</v>
      </c>
      <c r="D214" s="94">
        <f t="shared" si="37"/>
        <v>-224713.59038681816</v>
      </c>
      <c r="H214" s="113">
        <f t="shared" si="38"/>
        <v>-1.3133832297622847</v>
      </c>
      <c r="I214" s="101">
        <f t="shared" si="39"/>
        <v>-0.10044147342208397</v>
      </c>
    </row>
    <row r="215" spans="1:9" ht="20.100000000000001" customHeight="1" x14ac:dyDescent="0.25">
      <c r="A215" s="138">
        <f t="shared" si="34"/>
        <v>24</v>
      </c>
      <c r="B215" s="94">
        <f t="shared" si="36"/>
        <v>2300000</v>
      </c>
      <c r="C215" s="94">
        <f t="shared" si="35"/>
        <v>2049034.4869567603</v>
      </c>
      <c r="D215" s="94">
        <f t="shared" si="37"/>
        <v>250965.51304323971</v>
      </c>
      <c r="H215" s="113">
        <f t="shared" si="38"/>
        <v>1.4668178080030103</v>
      </c>
      <c r="I215" s="101">
        <f t="shared" si="39"/>
        <v>0.10911544045358249</v>
      </c>
    </row>
    <row r="216" spans="1:9" ht="20.100000000000001" customHeight="1" x14ac:dyDescent="0.25">
      <c r="A216" s="12"/>
    </row>
    <row r="217" spans="1:9" ht="20.100000000000001" customHeight="1" x14ac:dyDescent="0.25">
      <c r="B217" s="177" t="s">
        <v>414</v>
      </c>
      <c r="C217" s="177"/>
      <c r="D217" s="102">
        <f>SUMSQ(D192:D215)</f>
        <v>468377179514.79028</v>
      </c>
    </row>
    <row r="220" spans="1:9" ht="20.100000000000001" customHeight="1" x14ac:dyDescent="0.25">
      <c r="A220" s="138" t="str">
        <f t="shared" ref="A220:A244" si="40">A10</f>
        <v>Itens da amostra</v>
      </c>
      <c r="B220" s="8" t="s">
        <v>102</v>
      </c>
      <c r="C220" s="8" t="s">
        <v>97</v>
      </c>
      <c r="D220" s="13" t="s">
        <v>3</v>
      </c>
    </row>
    <row r="221" spans="1:9" ht="20.100000000000001" customHeight="1" x14ac:dyDescent="0.25">
      <c r="A221" s="138">
        <f t="shared" si="40"/>
        <v>1</v>
      </c>
      <c r="B221" s="94">
        <f>I11</f>
        <v>550000</v>
      </c>
      <c r="C221" s="94">
        <f>AVERAGE($I$11:$I$34)</f>
        <v>1135927.4583333333</v>
      </c>
      <c r="D221" s="94">
        <f>B221-C221</f>
        <v>-585927.45833333326</v>
      </c>
    </row>
    <row r="222" spans="1:9" ht="20.100000000000001" customHeight="1" x14ac:dyDescent="0.25">
      <c r="A222" s="138">
        <f t="shared" si="40"/>
        <v>2</v>
      </c>
      <c r="B222" s="94">
        <f t="shared" ref="B222:B244" si="41">I12</f>
        <v>650000</v>
      </c>
      <c r="C222" s="94">
        <f t="shared" ref="C222:C244" si="42">AVERAGE($I$11:$I$34)</f>
        <v>1135927.4583333333</v>
      </c>
      <c r="D222" s="94">
        <f t="shared" ref="D222:D244" si="43">B222-C222</f>
        <v>-485927.45833333326</v>
      </c>
    </row>
    <row r="223" spans="1:9" ht="20.100000000000001" customHeight="1" x14ac:dyDescent="0.25">
      <c r="A223" s="138">
        <f t="shared" si="40"/>
        <v>3</v>
      </c>
      <c r="B223" s="94">
        <f t="shared" si="41"/>
        <v>650000</v>
      </c>
      <c r="C223" s="94">
        <f t="shared" si="42"/>
        <v>1135927.4583333333</v>
      </c>
      <c r="D223" s="94">
        <f t="shared" si="43"/>
        <v>-485927.45833333326</v>
      </c>
    </row>
    <row r="224" spans="1:9" ht="20.100000000000001" customHeight="1" x14ac:dyDescent="0.25">
      <c r="A224" s="138">
        <f t="shared" si="40"/>
        <v>4</v>
      </c>
      <c r="B224" s="94">
        <f t="shared" si="41"/>
        <v>680000</v>
      </c>
      <c r="C224" s="94">
        <f t="shared" si="42"/>
        <v>1135927.4583333333</v>
      </c>
      <c r="D224" s="94">
        <f t="shared" si="43"/>
        <v>-455927.45833333326</v>
      </c>
    </row>
    <row r="225" spans="1:4" ht="20.100000000000001" customHeight="1" x14ac:dyDescent="0.25">
      <c r="A225" s="138">
        <f t="shared" si="40"/>
        <v>5</v>
      </c>
      <c r="B225" s="94">
        <f t="shared" si="41"/>
        <v>700000</v>
      </c>
      <c r="C225" s="94">
        <f t="shared" si="42"/>
        <v>1135927.4583333333</v>
      </c>
      <c r="D225" s="94">
        <f t="shared" si="43"/>
        <v>-435927.45833333326</v>
      </c>
    </row>
    <row r="226" spans="1:4" ht="20.100000000000001" customHeight="1" x14ac:dyDescent="0.25">
      <c r="A226" s="138">
        <f t="shared" si="40"/>
        <v>6</v>
      </c>
      <c r="B226" s="94">
        <f t="shared" si="41"/>
        <v>740000</v>
      </c>
      <c r="C226" s="94">
        <f t="shared" si="42"/>
        <v>1135927.4583333333</v>
      </c>
      <c r="D226" s="94">
        <f t="shared" si="43"/>
        <v>-395927.45833333326</v>
      </c>
    </row>
    <row r="227" spans="1:4" ht="20.100000000000001" customHeight="1" x14ac:dyDescent="0.25">
      <c r="A227" s="138">
        <f t="shared" si="40"/>
        <v>7</v>
      </c>
      <c r="B227" s="94">
        <f t="shared" si="41"/>
        <v>750000</v>
      </c>
      <c r="C227" s="94">
        <f t="shared" si="42"/>
        <v>1135927.4583333333</v>
      </c>
      <c r="D227" s="94">
        <f t="shared" si="43"/>
        <v>-385927.45833333326</v>
      </c>
    </row>
    <row r="228" spans="1:4" ht="20.100000000000001" customHeight="1" x14ac:dyDescent="0.25">
      <c r="A228" s="138">
        <f t="shared" si="40"/>
        <v>8</v>
      </c>
      <c r="B228" s="94">
        <f t="shared" si="41"/>
        <v>770000</v>
      </c>
      <c r="C228" s="94">
        <f t="shared" si="42"/>
        <v>1135927.4583333333</v>
      </c>
      <c r="D228" s="94">
        <f t="shared" si="43"/>
        <v>-365927.45833333326</v>
      </c>
    </row>
    <row r="229" spans="1:4" ht="20.100000000000001" customHeight="1" x14ac:dyDescent="0.25">
      <c r="A229" s="138">
        <f t="shared" si="40"/>
        <v>9</v>
      </c>
      <c r="B229" s="94">
        <f t="shared" si="41"/>
        <v>800000</v>
      </c>
      <c r="C229" s="94">
        <f t="shared" si="42"/>
        <v>1135927.4583333333</v>
      </c>
      <c r="D229" s="94">
        <f t="shared" si="43"/>
        <v>-335927.45833333326</v>
      </c>
    </row>
    <row r="230" spans="1:4" ht="20.100000000000001" customHeight="1" x14ac:dyDescent="0.25">
      <c r="A230" s="138">
        <f t="shared" si="40"/>
        <v>10</v>
      </c>
      <c r="B230" s="94">
        <f t="shared" si="41"/>
        <v>800000</v>
      </c>
      <c r="C230" s="94">
        <f t="shared" si="42"/>
        <v>1135927.4583333333</v>
      </c>
      <c r="D230" s="94">
        <f t="shared" si="43"/>
        <v>-335927.45833333326</v>
      </c>
    </row>
    <row r="231" spans="1:4" ht="20.100000000000001" customHeight="1" x14ac:dyDescent="0.25">
      <c r="A231" s="138">
        <f t="shared" si="40"/>
        <v>11</v>
      </c>
      <c r="B231" s="94">
        <f t="shared" si="41"/>
        <v>850000</v>
      </c>
      <c r="C231" s="94">
        <f t="shared" si="42"/>
        <v>1135927.4583333333</v>
      </c>
      <c r="D231" s="94">
        <f t="shared" si="43"/>
        <v>-285927.45833333326</v>
      </c>
    </row>
    <row r="232" spans="1:4" ht="20.100000000000001" customHeight="1" x14ac:dyDescent="0.25">
      <c r="A232" s="138">
        <f t="shared" si="40"/>
        <v>12</v>
      </c>
      <c r="B232" s="94">
        <f t="shared" si="41"/>
        <v>935000</v>
      </c>
      <c r="C232" s="94">
        <f t="shared" si="42"/>
        <v>1135927.4583333333</v>
      </c>
      <c r="D232" s="94">
        <f t="shared" si="43"/>
        <v>-200927.45833333326</v>
      </c>
    </row>
    <row r="233" spans="1:4" ht="20.100000000000001" customHeight="1" x14ac:dyDescent="0.25">
      <c r="A233" s="138">
        <f t="shared" si="40"/>
        <v>13</v>
      </c>
      <c r="B233" s="94">
        <f t="shared" si="41"/>
        <v>950000</v>
      </c>
      <c r="C233" s="94">
        <f t="shared" si="42"/>
        <v>1135927.4583333333</v>
      </c>
      <c r="D233" s="94">
        <f t="shared" si="43"/>
        <v>-185927.45833333326</v>
      </c>
    </row>
    <row r="234" spans="1:4" ht="20.100000000000001" customHeight="1" x14ac:dyDescent="0.25">
      <c r="A234" s="138">
        <f t="shared" si="40"/>
        <v>14</v>
      </c>
      <c r="B234" s="94">
        <f t="shared" si="41"/>
        <v>970000</v>
      </c>
      <c r="C234" s="94">
        <f t="shared" si="42"/>
        <v>1135927.4583333333</v>
      </c>
      <c r="D234" s="94">
        <f t="shared" si="43"/>
        <v>-165927.45833333326</v>
      </c>
    </row>
    <row r="235" spans="1:4" ht="20.100000000000001" customHeight="1" x14ac:dyDescent="0.25">
      <c r="A235" s="138">
        <f t="shared" si="40"/>
        <v>15</v>
      </c>
      <c r="B235" s="94">
        <f t="shared" si="41"/>
        <v>980000</v>
      </c>
      <c r="C235" s="94">
        <f t="shared" si="42"/>
        <v>1135927.4583333333</v>
      </c>
      <c r="D235" s="94">
        <f t="shared" si="43"/>
        <v>-155927.45833333326</v>
      </c>
    </row>
    <row r="236" spans="1:4" ht="20.100000000000001" customHeight="1" x14ac:dyDescent="0.25">
      <c r="A236" s="138">
        <f t="shared" si="40"/>
        <v>16</v>
      </c>
      <c r="B236" s="94">
        <f t="shared" si="41"/>
        <v>1110000</v>
      </c>
      <c r="C236" s="94">
        <f t="shared" si="42"/>
        <v>1135927.4583333333</v>
      </c>
      <c r="D236" s="94">
        <f t="shared" si="43"/>
        <v>-25927.458333333256</v>
      </c>
    </row>
    <row r="237" spans="1:4" ht="20.100000000000001" customHeight="1" x14ac:dyDescent="0.25">
      <c r="A237" s="138">
        <f t="shared" si="40"/>
        <v>17</v>
      </c>
      <c r="B237" s="94">
        <f t="shared" si="41"/>
        <v>1150000</v>
      </c>
      <c r="C237" s="94">
        <f t="shared" si="42"/>
        <v>1135927.4583333333</v>
      </c>
      <c r="D237" s="94">
        <f t="shared" si="43"/>
        <v>14072.541666666744</v>
      </c>
    </row>
    <row r="238" spans="1:4" ht="20.100000000000001" customHeight="1" x14ac:dyDescent="0.25">
      <c r="A238" s="138">
        <f t="shared" si="40"/>
        <v>18</v>
      </c>
      <c r="B238" s="94">
        <f t="shared" si="41"/>
        <v>1250000</v>
      </c>
      <c r="C238" s="94">
        <f t="shared" si="42"/>
        <v>1135927.4583333333</v>
      </c>
      <c r="D238" s="94">
        <f t="shared" si="43"/>
        <v>114072.54166666674</v>
      </c>
    </row>
    <row r="239" spans="1:4" ht="20.100000000000001" customHeight="1" x14ac:dyDescent="0.25">
      <c r="A239" s="138">
        <f t="shared" si="40"/>
        <v>19</v>
      </c>
      <c r="B239" s="94">
        <f t="shared" si="41"/>
        <v>1550000</v>
      </c>
      <c r="C239" s="94">
        <f t="shared" si="42"/>
        <v>1135927.4583333333</v>
      </c>
      <c r="D239" s="94">
        <f t="shared" si="43"/>
        <v>414072.54166666674</v>
      </c>
    </row>
    <row r="240" spans="1:4" ht="20.100000000000001" customHeight="1" x14ac:dyDescent="0.25">
      <c r="A240" s="138">
        <f t="shared" si="40"/>
        <v>20</v>
      </c>
      <c r="B240" s="94">
        <f t="shared" si="41"/>
        <v>1700000</v>
      </c>
      <c r="C240" s="94">
        <f t="shared" si="42"/>
        <v>1135927.4583333333</v>
      </c>
      <c r="D240" s="94">
        <f t="shared" si="43"/>
        <v>564072.54166666674</v>
      </c>
    </row>
    <row r="241" spans="1:9" ht="20.100000000000001" customHeight="1" x14ac:dyDescent="0.25">
      <c r="A241" s="138">
        <f t="shared" si="40"/>
        <v>21</v>
      </c>
      <c r="B241" s="94">
        <f t="shared" si="41"/>
        <v>1990000</v>
      </c>
      <c r="C241" s="94">
        <f t="shared" si="42"/>
        <v>1135927.4583333333</v>
      </c>
      <c r="D241" s="94">
        <f t="shared" si="43"/>
        <v>854072.54166666674</v>
      </c>
    </row>
    <row r="242" spans="1:9" ht="20.100000000000001" customHeight="1" x14ac:dyDescent="0.25">
      <c r="A242" s="138">
        <f t="shared" si="40"/>
        <v>22</v>
      </c>
      <c r="B242" s="94">
        <f t="shared" si="41"/>
        <v>2200000</v>
      </c>
      <c r="C242" s="94">
        <f t="shared" si="42"/>
        <v>1135927.4583333333</v>
      </c>
      <c r="D242" s="94">
        <f t="shared" si="43"/>
        <v>1064072.5416666667</v>
      </c>
    </row>
    <row r="243" spans="1:9" ht="20.100000000000001" customHeight="1" x14ac:dyDescent="0.25">
      <c r="A243" s="138">
        <f t="shared" si="40"/>
        <v>23</v>
      </c>
      <c r="B243" s="94">
        <f t="shared" si="41"/>
        <v>2237259</v>
      </c>
      <c r="C243" s="94">
        <f t="shared" si="42"/>
        <v>1135927.4583333333</v>
      </c>
      <c r="D243" s="94">
        <f t="shared" si="43"/>
        <v>1101331.5416666667</v>
      </c>
    </row>
    <row r="244" spans="1:9" ht="20.100000000000001" customHeight="1" x14ac:dyDescent="0.25">
      <c r="A244" s="138">
        <f t="shared" si="40"/>
        <v>24</v>
      </c>
      <c r="B244" s="94">
        <f t="shared" si="41"/>
        <v>2300000</v>
      </c>
      <c r="C244" s="94">
        <f t="shared" si="42"/>
        <v>1135927.4583333333</v>
      </c>
      <c r="D244" s="94">
        <f t="shared" si="43"/>
        <v>1164072.5416666667</v>
      </c>
    </row>
    <row r="246" spans="1:9" ht="20.100000000000001" customHeight="1" x14ac:dyDescent="0.25">
      <c r="B246" s="177" t="s">
        <v>415</v>
      </c>
      <c r="C246" s="177"/>
      <c r="D246" s="102">
        <f>SUMSQ(D221:D244)</f>
        <v>7020504258785.959</v>
      </c>
    </row>
    <row r="249" spans="1:9" ht="20.100000000000001" customHeight="1" x14ac:dyDescent="0.25">
      <c r="A249" s="178" t="s">
        <v>416</v>
      </c>
      <c r="B249" s="178"/>
      <c r="C249" s="178"/>
      <c r="D249" s="178"/>
      <c r="E249" s="178"/>
      <c r="F249" s="178"/>
      <c r="G249" s="178"/>
      <c r="H249" s="178"/>
      <c r="I249" s="178"/>
    </row>
    <row r="252" spans="1:9" ht="20.100000000000001" customHeight="1" x14ac:dyDescent="0.25">
      <c r="A252" s="195" t="s">
        <v>59</v>
      </c>
      <c r="B252" s="195"/>
      <c r="C252" s="195"/>
      <c r="D252" s="195"/>
      <c r="E252" s="195"/>
      <c r="F252" s="195"/>
      <c r="G252" s="6"/>
      <c r="H252" s="195"/>
      <c r="I252" s="195"/>
    </row>
    <row r="254" spans="1:9" ht="20.100000000000001" customHeight="1" x14ac:dyDescent="0.25">
      <c r="A254" s="195" t="s">
        <v>394</v>
      </c>
      <c r="B254" s="195"/>
      <c r="C254" s="195"/>
      <c r="D254" s="195"/>
      <c r="E254" s="195"/>
      <c r="F254" s="195"/>
      <c r="G254" s="195"/>
      <c r="H254" s="195"/>
      <c r="I254" s="195"/>
    </row>
    <row r="256" spans="1:9" ht="99.95" customHeight="1" x14ac:dyDescent="0.25">
      <c r="A256" s="209" t="s">
        <v>145</v>
      </c>
      <c r="B256" s="209"/>
      <c r="C256" s="209"/>
      <c r="D256" s="209"/>
      <c r="E256" s="209"/>
      <c r="F256" s="209"/>
      <c r="G256" s="209"/>
      <c r="H256" s="209"/>
      <c r="I256" s="209"/>
    </row>
    <row r="258" spans="1:9" ht="20.100000000000001" customHeight="1" x14ac:dyDescent="0.25">
      <c r="A258" s="2"/>
      <c r="B258" s="2"/>
      <c r="C258" s="2"/>
      <c r="D258" s="2"/>
      <c r="E258" s="2"/>
      <c r="F258" s="2"/>
      <c r="G258" s="2"/>
      <c r="H258" s="2"/>
      <c r="I258" s="2"/>
    </row>
    <row r="259" spans="1:9" ht="20.100000000000001" customHeight="1" x14ac:dyDescent="0.25">
      <c r="B259" s="2"/>
      <c r="C259" s="2"/>
      <c r="D259" s="2"/>
      <c r="E259" s="2"/>
      <c r="F259" s="2"/>
      <c r="G259" s="2"/>
      <c r="H259" s="2"/>
      <c r="I259" s="2"/>
    </row>
    <row r="260" spans="1:9" ht="20.100000000000001" customHeight="1" x14ac:dyDescent="0.25">
      <c r="I260" s="26"/>
    </row>
    <row r="261" spans="1:9" ht="20.100000000000001" customHeight="1" x14ac:dyDescent="0.25">
      <c r="I261" s="26"/>
    </row>
    <row r="265" spans="1:9" ht="20.100000000000001" customHeight="1" x14ac:dyDescent="0.25">
      <c r="I265" s="10"/>
    </row>
    <row r="277" spans="1:9" ht="20.100000000000001" customHeight="1" x14ac:dyDescent="0.25">
      <c r="A277" s="178" t="s">
        <v>89</v>
      </c>
      <c r="B277" s="178"/>
      <c r="C277" s="178"/>
      <c r="D277" s="178"/>
      <c r="E277" s="178"/>
      <c r="F277" s="178"/>
    </row>
    <row r="280" spans="1:9" ht="20.100000000000001" customHeight="1" x14ac:dyDescent="0.25">
      <c r="A280" s="195" t="s">
        <v>148</v>
      </c>
      <c r="B280" s="195"/>
      <c r="C280" s="195"/>
      <c r="D280" s="195"/>
      <c r="E280" s="195"/>
      <c r="F280" s="195"/>
      <c r="G280" s="6"/>
      <c r="H280" s="195"/>
      <c r="I280" s="195"/>
    </row>
    <row r="282" spans="1:9" ht="39.950000000000003" customHeight="1" x14ac:dyDescent="0.25">
      <c r="A282" s="138" t="str">
        <f t="shared" ref="A282:A306" si="44">A10</f>
        <v>Itens da amostra</v>
      </c>
      <c r="B282" s="81" t="s">
        <v>3</v>
      </c>
      <c r="C282" s="23" t="s">
        <v>359</v>
      </c>
      <c r="D282" s="81" t="str">
        <f t="shared" ref="D282:D306" si="45">H191</f>
        <v>Residuo padronizado</v>
      </c>
      <c r="E282" s="81" t="s">
        <v>413</v>
      </c>
      <c r="F282" s="81" t="s">
        <v>358</v>
      </c>
      <c r="G282" s="81" t="s">
        <v>173</v>
      </c>
      <c r="H282" s="81" t="s">
        <v>400</v>
      </c>
      <c r="I282" s="81" t="s">
        <v>401</v>
      </c>
    </row>
    <row r="283" spans="1:9" ht="20.100000000000001" customHeight="1" x14ac:dyDescent="0.25">
      <c r="A283" s="138">
        <f t="shared" si="44"/>
        <v>1</v>
      </c>
      <c r="B283" s="94">
        <f>D192</f>
        <v>178432.63065360318</v>
      </c>
      <c r="C283" s="101">
        <f>B283/I11</f>
        <v>0.32442296482473304</v>
      </c>
      <c r="D283" s="113">
        <f t="shared" si="45"/>
        <v>1.0428849645426577</v>
      </c>
      <c r="E283" s="113">
        <f>D283*(($B$90/$B$89)^(1/2))</f>
        <v>1.2503751470356363</v>
      </c>
      <c r="F283" s="113">
        <f>(B283/(($D$89*(1-G283))^(1/2)))</f>
        <v>1.6046289780502425</v>
      </c>
      <c r="G283" s="114">
        <f>V115</f>
        <v>0.57760034904443502</v>
      </c>
      <c r="H283" s="114">
        <f t="shared" ref="H283:I283" si="46">W115</f>
        <v>12.326474694688674</v>
      </c>
      <c r="I283" s="114">
        <f t="shared" si="46"/>
        <v>0.44011196048723661</v>
      </c>
    </row>
    <row r="284" spans="1:9" ht="20.100000000000001" customHeight="1" x14ac:dyDescent="0.25">
      <c r="A284" s="138">
        <f t="shared" si="44"/>
        <v>2</v>
      </c>
      <c r="B284" s="94">
        <f t="shared" ref="B284:B306" si="47">D193</f>
        <v>-15800.644333573873</v>
      </c>
      <c r="C284" s="101">
        <f t="shared" ref="C284:C306" si="48">B284/I12</f>
        <v>-2.430868359011365E-2</v>
      </c>
      <c r="D284" s="113">
        <f t="shared" si="45"/>
        <v>-9.2350005406578825E-2</v>
      </c>
      <c r="E284" s="113">
        <f t="shared" ref="E284:E306" si="49">D284*(($B$90/$B$89)^(1/2))</f>
        <v>-0.1107237667767427</v>
      </c>
      <c r="F284" s="113">
        <f t="shared" ref="F284:F306" si="50">(B284/(($D$89*(1-G284))^(1/2)))</f>
        <v>-0.1159675679235691</v>
      </c>
      <c r="G284" s="114">
        <f t="shared" ref="G284:G306" si="51">V116</f>
        <v>0.36583721569231803</v>
      </c>
      <c r="H284" s="114">
        <f t="shared" ref="H284:H306" si="52">W116</f>
        <v>7.455922627589981</v>
      </c>
      <c r="I284" s="114">
        <f t="shared" ref="I284:I306" si="53">X116</f>
        <v>9.6977334393794665E-4</v>
      </c>
    </row>
    <row r="285" spans="1:9" ht="20.100000000000001" customHeight="1" x14ac:dyDescent="0.25">
      <c r="A285" s="138">
        <f t="shared" si="44"/>
        <v>3</v>
      </c>
      <c r="B285" s="94">
        <f t="shared" si="47"/>
        <v>-15800.644333573873</v>
      </c>
      <c r="C285" s="101">
        <f t="shared" si="48"/>
        <v>-2.430868359011365E-2</v>
      </c>
      <c r="D285" s="113">
        <f t="shared" si="45"/>
        <v>-9.2350005406578825E-2</v>
      </c>
      <c r="E285" s="113">
        <f t="shared" si="49"/>
        <v>-0.1107237667767427</v>
      </c>
      <c r="F285" s="113">
        <f t="shared" si="50"/>
        <v>-0.1159675679235691</v>
      </c>
      <c r="G285" s="114">
        <f t="shared" si="51"/>
        <v>0.36583721569231803</v>
      </c>
      <c r="H285" s="114">
        <f t="shared" si="52"/>
        <v>7.455922627589981</v>
      </c>
      <c r="I285" s="114">
        <f t="shared" si="53"/>
        <v>9.6977334393794665E-4</v>
      </c>
    </row>
    <row r="286" spans="1:9" ht="20.100000000000001" customHeight="1" x14ac:dyDescent="0.25">
      <c r="A286" s="138">
        <f t="shared" si="44"/>
        <v>4</v>
      </c>
      <c r="B286" s="94">
        <f t="shared" si="47"/>
        <v>-178432.6306536668</v>
      </c>
      <c r="C286" s="101">
        <f t="shared" si="48"/>
        <v>-0.26240092743186294</v>
      </c>
      <c r="D286" s="113">
        <f t="shared" si="45"/>
        <v>-1.0428849645430296</v>
      </c>
      <c r="E286" s="113">
        <f t="shared" si="49"/>
        <v>-1.2503751470360822</v>
      </c>
      <c r="F286" s="113">
        <f t="shared" si="50"/>
        <v>-1.6046289780508152</v>
      </c>
      <c r="G286" s="114">
        <f t="shared" si="51"/>
        <v>0.57760034904443514</v>
      </c>
      <c r="H286" s="114">
        <f t="shared" si="52"/>
        <v>12.326474694688676</v>
      </c>
      <c r="I286" s="114">
        <f t="shared" si="53"/>
        <v>0.44011196048755086</v>
      </c>
    </row>
    <row r="287" spans="1:9" ht="20.100000000000001" customHeight="1" x14ac:dyDescent="0.25">
      <c r="A287" s="138">
        <f t="shared" si="44"/>
        <v>5</v>
      </c>
      <c r="B287" s="94">
        <f t="shared" si="47"/>
        <v>-60582.390211867285</v>
      </c>
      <c r="C287" s="101">
        <f t="shared" si="48"/>
        <v>-8.654627173123898E-2</v>
      </c>
      <c r="D287" s="113">
        <f t="shared" si="45"/>
        <v>-0.35408581735628208</v>
      </c>
      <c r="E287" s="113">
        <f t="shared" si="49"/>
        <v>-0.42453398120880187</v>
      </c>
      <c r="F287" s="113">
        <f t="shared" si="50"/>
        <v>-0.40166028890874822</v>
      </c>
      <c r="G287" s="114">
        <f t="shared" si="51"/>
        <v>0.2228599858528916</v>
      </c>
      <c r="H287" s="114">
        <f t="shared" si="52"/>
        <v>4.1674463412831741</v>
      </c>
      <c r="I287" s="114">
        <f t="shared" si="53"/>
        <v>5.7830990842833484E-3</v>
      </c>
    </row>
    <row r="288" spans="1:9" ht="20.100000000000001" customHeight="1" x14ac:dyDescent="0.25">
      <c r="A288" s="138">
        <f t="shared" si="44"/>
        <v>6</v>
      </c>
      <c r="B288" s="94">
        <f t="shared" si="47"/>
        <v>-24458.300913229701</v>
      </c>
      <c r="C288" s="101">
        <f t="shared" si="48"/>
        <v>-3.3051757990850944E-2</v>
      </c>
      <c r="D288" s="113">
        <f t="shared" si="45"/>
        <v>-0.14295139956875444</v>
      </c>
      <c r="E288" s="113">
        <f t="shared" si="49"/>
        <v>-0.1713927070883762</v>
      </c>
      <c r="F288" s="113">
        <f t="shared" si="50"/>
        <v>-0.1554394224336911</v>
      </c>
      <c r="G288" s="114">
        <f t="shared" si="51"/>
        <v>0.1542257171156988</v>
      </c>
      <c r="H288" s="114">
        <f t="shared" si="52"/>
        <v>2.5888581603277392</v>
      </c>
      <c r="I288" s="114">
        <f t="shared" si="53"/>
        <v>5.5072486289517648E-4</v>
      </c>
    </row>
    <row r="289" spans="1:9" ht="20.100000000000001" customHeight="1" x14ac:dyDescent="0.25">
      <c r="A289" s="138">
        <f t="shared" si="44"/>
        <v>7</v>
      </c>
      <c r="B289" s="94">
        <f t="shared" si="47"/>
        <v>-112532.87313288089</v>
      </c>
      <c r="C289" s="101">
        <f t="shared" si="48"/>
        <v>-0.15004383084384118</v>
      </c>
      <c r="D289" s="113">
        <f t="shared" si="45"/>
        <v>-0.65772073738519421</v>
      </c>
      <c r="E289" s="113">
        <f t="shared" si="49"/>
        <v>-0.78857946147210023</v>
      </c>
      <c r="F289" s="113">
        <f t="shared" si="50"/>
        <v>-0.73614153179789366</v>
      </c>
      <c r="G289" s="114">
        <f t="shared" si="51"/>
        <v>0.20171047801221925</v>
      </c>
      <c r="H289" s="114">
        <f t="shared" si="52"/>
        <v>3.6810076609477096</v>
      </c>
      <c r="I289" s="114">
        <f t="shared" si="53"/>
        <v>1.7115937175751075E-2</v>
      </c>
    </row>
    <row r="290" spans="1:9" ht="20.100000000000001" customHeight="1" x14ac:dyDescent="0.25">
      <c r="A290" s="138">
        <f t="shared" si="44"/>
        <v>8</v>
      </c>
      <c r="B290" s="94">
        <f t="shared" si="47"/>
        <v>96669.045277081314</v>
      </c>
      <c r="C290" s="101">
        <f t="shared" si="48"/>
        <v>0.12554421464556015</v>
      </c>
      <c r="D290" s="113">
        <f t="shared" si="45"/>
        <v>0.56500144332835756</v>
      </c>
      <c r="E290" s="113">
        <f t="shared" si="49"/>
        <v>0.67741293315783047</v>
      </c>
      <c r="F290" s="113">
        <f t="shared" si="50"/>
        <v>0.66141846073592259</v>
      </c>
      <c r="G290" s="114">
        <f t="shared" si="51"/>
        <v>0.27029639812158868</v>
      </c>
      <c r="H290" s="114">
        <f t="shared" si="52"/>
        <v>5.2584838234632061</v>
      </c>
      <c r="I290" s="114">
        <f t="shared" si="53"/>
        <v>2.0256126757281182E-2</v>
      </c>
    </row>
    <row r="291" spans="1:9" ht="20.100000000000001" customHeight="1" x14ac:dyDescent="0.25">
      <c r="A291" s="138">
        <f t="shared" si="44"/>
        <v>9</v>
      </c>
      <c r="B291" s="94">
        <f t="shared" si="47"/>
        <v>-93557.536627098103</v>
      </c>
      <c r="C291" s="101">
        <f t="shared" si="48"/>
        <v>-0.11694692078387263</v>
      </c>
      <c r="D291" s="113">
        <f t="shared" si="45"/>
        <v>-0.54681561276460022</v>
      </c>
      <c r="E291" s="113">
        <f t="shared" si="49"/>
        <v>-0.65560888828400765</v>
      </c>
      <c r="F291" s="113">
        <f t="shared" si="50"/>
        <v>-0.59130737926177257</v>
      </c>
      <c r="G291" s="114">
        <f t="shared" si="51"/>
        <v>0.14482457027104007</v>
      </c>
      <c r="H291" s="114">
        <f t="shared" si="52"/>
        <v>2.3726317829005885</v>
      </c>
      <c r="I291" s="114">
        <f t="shared" si="53"/>
        <v>7.4015664865321081E-3</v>
      </c>
    </row>
    <row r="292" spans="1:9" ht="20.100000000000001" customHeight="1" x14ac:dyDescent="0.25">
      <c r="A292" s="138">
        <f t="shared" si="44"/>
        <v>10</v>
      </c>
      <c r="B292" s="94">
        <f t="shared" si="47"/>
        <v>-93557.536627098103</v>
      </c>
      <c r="C292" s="101">
        <f t="shared" si="48"/>
        <v>-0.11694692078387263</v>
      </c>
      <c r="D292" s="113">
        <f t="shared" si="45"/>
        <v>-0.54681561276460022</v>
      </c>
      <c r="E292" s="113">
        <f t="shared" si="49"/>
        <v>-0.65560888828400765</v>
      </c>
      <c r="F292" s="113">
        <f t="shared" si="50"/>
        <v>-0.59130737926177257</v>
      </c>
      <c r="G292" s="114">
        <f t="shared" si="51"/>
        <v>0.14482457027104007</v>
      </c>
      <c r="H292" s="114">
        <f t="shared" si="52"/>
        <v>2.3726317829005885</v>
      </c>
      <c r="I292" s="114">
        <f t="shared" si="53"/>
        <v>7.4015664865321081E-3</v>
      </c>
    </row>
    <row r="293" spans="1:9" ht="20.100000000000001" customHeight="1" x14ac:dyDescent="0.25">
      <c r="A293" s="138">
        <f t="shared" si="44"/>
        <v>11</v>
      </c>
      <c r="B293" s="94">
        <f t="shared" si="47"/>
        <v>-187035.74411077844</v>
      </c>
      <c r="C293" s="101">
        <f t="shared" si="48"/>
        <v>-0.22004205189503345</v>
      </c>
      <c r="D293" s="113">
        <f t="shared" si="45"/>
        <v>-1.0931675705877393</v>
      </c>
      <c r="E293" s="113">
        <f t="shared" si="49"/>
        <v>-1.3106618738219655</v>
      </c>
      <c r="F293" s="113">
        <f t="shared" si="50"/>
        <v>-1.2347773743830508</v>
      </c>
      <c r="G293" s="114">
        <f t="shared" si="51"/>
        <v>0.21621643391658557</v>
      </c>
      <c r="H293" s="114">
        <f t="shared" si="52"/>
        <v>4.0146446467481347</v>
      </c>
      <c r="I293" s="114">
        <f t="shared" si="53"/>
        <v>5.2575073204028572E-2</v>
      </c>
    </row>
    <row r="294" spans="1:9" ht="20.100000000000001" customHeight="1" x14ac:dyDescent="0.25">
      <c r="A294" s="138">
        <f t="shared" si="44"/>
        <v>12</v>
      </c>
      <c r="B294" s="94">
        <f t="shared" si="47"/>
        <v>46291.69622043462</v>
      </c>
      <c r="C294" s="101">
        <f t="shared" si="48"/>
        <v>4.9509835529876596E-2</v>
      </c>
      <c r="D294" s="113">
        <f t="shared" si="45"/>
        <v>0.27056101675252953</v>
      </c>
      <c r="E294" s="113">
        <f t="shared" si="49"/>
        <v>0.32439126328033047</v>
      </c>
      <c r="F294" s="113">
        <f t="shared" si="50"/>
        <v>0.30266621095007468</v>
      </c>
      <c r="G294" s="114">
        <f t="shared" si="51"/>
        <v>0.20089736114463932</v>
      </c>
      <c r="H294" s="114">
        <f t="shared" si="52"/>
        <v>3.6623059729933711</v>
      </c>
      <c r="I294" s="114">
        <f t="shared" si="53"/>
        <v>2.8787871810612951E-3</v>
      </c>
    </row>
    <row r="295" spans="1:9" ht="20.100000000000001" customHeight="1" x14ac:dyDescent="0.25">
      <c r="A295" s="138">
        <f t="shared" si="44"/>
        <v>13</v>
      </c>
      <c r="B295" s="94">
        <f t="shared" si="47"/>
        <v>-100290.04484495288</v>
      </c>
      <c r="C295" s="101">
        <f t="shared" si="48"/>
        <v>-0.10556846825784513</v>
      </c>
      <c r="D295" s="113">
        <f t="shared" si="45"/>
        <v>-0.58616509479791268</v>
      </c>
      <c r="E295" s="113">
        <f t="shared" si="49"/>
        <v>-0.70278725987435453</v>
      </c>
      <c r="F295" s="113">
        <f t="shared" si="50"/>
        <v>-0.71702028113637895</v>
      </c>
      <c r="G295" s="114">
        <f t="shared" si="51"/>
        <v>0.33169143559457881</v>
      </c>
      <c r="H295" s="114">
        <f t="shared" si="52"/>
        <v>6.6705696853419791</v>
      </c>
      <c r="I295" s="114">
        <f t="shared" si="53"/>
        <v>3.1895552122910689E-2</v>
      </c>
    </row>
    <row r="296" spans="1:9" ht="20.100000000000001" customHeight="1" x14ac:dyDescent="0.25">
      <c r="A296" s="138">
        <f t="shared" si="44"/>
        <v>14</v>
      </c>
      <c r="B296" s="94">
        <f t="shared" si="47"/>
        <v>-12586.889635601547</v>
      </c>
      <c r="C296" s="101">
        <f t="shared" si="48"/>
        <v>-1.297617488206345E-2</v>
      </c>
      <c r="D296" s="113">
        <f t="shared" si="45"/>
        <v>-7.3566577498988373E-2</v>
      </c>
      <c r="E296" s="113">
        <f t="shared" si="49"/>
        <v>-8.8203227857969149E-2</v>
      </c>
      <c r="F296" s="113">
        <f t="shared" si="50"/>
        <v>-7.9515127745157441E-2</v>
      </c>
      <c r="G296" s="114">
        <f t="shared" si="51"/>
        <v>0.14402401168397405</v>
      </c>
      <c r="H296" s="114">
        <f t="shared" si="52"/>
        <v>2.35421893539807</v>
      </c>
      <c r="I296" s="114">
        <f t="shared" si="53"/>
        <v>1.3297893688663941E-4</v>
      </c>
    </row>
    <row r="297" spans="1:9" ht="20.100000000000001" customHeight="1" x14ac:dyDescent="0.25">
      <c r="A297" s="138">
        <f t="shared" si="44"/>
        <v>15</v>
      </c>
      <c r="B297" s="94">
        <f t="shared" si="47"/>
        <v>-249239.0009711571</v>
      </c>
      <c r="C297" s="101">
        <f t="shared" si="48"/>
        <v>-0.25432551119505825</v>
      </c>
      <c r="D297" s="113">
        <f t="shared" si="45"/>
        <v>-1.4567268651385754</v>
      </c>
      <c r="E297" s="113">
        <f t="shared" si="49"/>
        <v>-1.7465541551720241</v>
      </c>
      <c r="F297" s="113">
        <f t="shared" si="50"/>
        <v>-1.7732432523299571</v>
      </c>
      <c r="G297" s="114">
        <f t="shared" si="51"/>
        <v>0.32513076995073598</v>
      </c>
      <c r="H297" s="114">
        <f t="shared" si="52"/>
        <v>6.5196743755335937</v>
      </c>
      <c r="I297" s="114">
        <f t="shared" si="53"/>
        <v>0.18935862438168843</v>
      </c>
    </row>
    <row r="298" spans="1:9" ht="20.100000000000001" customHeight="1" x14ac:dyDescent="0.25">
      <c r="A298" s="138">
        <f t="shared" si="44"/>
        <v>16</v>
      </c>
      <c r="B298" s="94">
        <f t="shared" si="47"/>
        <v>176942.75511448144</v>
      </c>
      <c r="C298" s="101">
        <f t="shared" si="48"/>
        <v>0.15940788749052381</v>
      </c>
      <c r="D298" s="113">
        <f t="shared" si="45"/>
        <v>1.0341770909149561</v>
      </c>
      <c r="E298" s="113">
        <f t="shared" si="49"/>
        <v>1.2399347733244477</v>
      </c>
      <c r="F298" s="113">
        <f t="shared" si="50"/>
        <v>1.2914216558128226</v>
      </c>
      <c r="G298" s="114">
        <f t="shared" si="51"/>
        <v>0.35871113887070466</v>
      </c>
      <c r="H298" s="114">
        <f t="shared" si="52"/>
        <v>7.2920228606928736</v>
      </c>
      <c r="I298" s="114">
        <f t="shared" si="53"/>
        <v>0.11661040640007189</v>
      </c>
    </row>
    <row r="299" spans="1:9" ht="20.100000000000001" customHeight="1" x14ac:dyDescent="0.25">
      <c r="A299" s="138">
        <f t="shared" si="44"/>
        <v>17</v>
      </c>
      <c r="B299" s="94">
        <f t="shared" si="47"/>
        <v>167413.11036439845</v>
      </c>
      <c r="C299" s="101">
        <f t="shared" si="48"/>
        <v>0.14557661770817257</v>
      </c>
      <c r="D299" s="113">
        <f t="shared" si="45"/>
        <v>0.97847918862606365</v>
      </c>
      <c r="E299" s="113">
        <f t="shared" si="49"/>
        <v>1.173155334429582</v>
      </c>
      <c r="F299" s="113">
        <f t="shared" si="50"/>
        <v>1.0575984410943864</v>
      </c>
      <c r="G299" s="114">
        <f t="shared" si="51"/>
        <v>0.14402401168397405</v>
      </c>
      <c r="H299" s="114">
        <f t="shared" si="52"/>
        <v>2.35421893539807</v>
      </c>
      <c r="I299" s="114">
        <f t="shared" si="53"/>
        <v>2.3524745762418628E-2</v>
      </c>
    </row>
    <row r="300" spans="1:9" ht="20.100000000000001" customHeight="1" x14ac:dyDescent="0.25">
      <c r="A300" s="138">
        <f t="shared" si="44"/>
        <v>18</v>
      </c>
      <c r="B300" s="94">
        <f t="shared" si="47"/>
        <v>122961.58073454816</v>
      </c>
      <c r="C300" s="101">
        <f t="shared" si="48"/>
        <v>9.8369264587638533E-2</v>
      </c>
      <c r="D300" s="113">
        <f t="shared" si="45"/>
        <v>0.71867339115458417</v>
      </c>
      <c r="E300" s="113">
        <f t="shared" si="49"/>
        <v>0.86165912606630179</v>
      </c>
      <c r="F300" s="113">
        <f t="shared" si="50"/>
        <v>0.78025785966293315</v>
      </c>
      <c r="G300" s="114">
        <f t="shared" si="51"/>
        <v>0.15162702281583701</v>
      </c>
      <c r="H300" s="114">
        <f t="shared" si="52"/>
        <v>2.529088191430918</v>
      </c>
      <c r="I300" s="114">
        <f t="shared" si="53"/>
        <v>1.3601164654981809E-2</v>
      </c>
    </row>
    <row r="301" spans="1:9" ht="20.100000000000001" customHeight="1" x14ac:dyDescent="0.25">
      <c r="A301" s="138">
        <f t="shared" si="44"/>
        <v>19</v>
      </c>
      <c r="B301" s="94">
        <f t="shared" si="47"/>
        <v>31601.288667050656</v>
      </c>
      <c r="C301" s="101">
        <f t="shared" si="48"/>
        <v>2.0387928172290747E-2</v>
      </c>
      <c r="D301" s="113">
        <f t="shared" si="45"/>
        <v>0.18470001081259016</v>
      </c>
      <c r="E301" s="113">
        <f t="shared" si="49"/>
        <v>0.221447533552805</v>
      </c>
      <c r="F301" s="113">
        <f t="shared" si="50"/>
        <v>0.25212789263057361</v>
      </c>
      <c r="G301" s="114">
        <f t="shared" si="51"/>
        <v>0.46334886276927023</v>
      </c>
      <c r="H301" s="114">
        <f t="shared" si="52"/>
        <v>9.6986905103598815</v>
      </c>
      <c r="I301" s="114">
        <f t="shared" si="53"/>
        <v>6.860690820519824E-3</v>
      </c>
    </row>
    <row r="302" spans="1:9" ht="20.100000000000001" customHeight="1" x14ac:dyDescent="0.25">
      <c r="A302" s="138">
        <f t="shared" si="44"/>
        <v>20</v>
      </c>
      <c r="B302" s="94">
        <f t="shared" si="47"/>
        <v>165345.83472881094</v>
      </c>
      <c r="C302" s="101">
        <f t="shared" si="48"/>
        <v>9.7262255722829968E-2</v>
      </c>
      <c r="D302" s="113">
        <f t="shared" si="45"/>
        <v>0.96639658540476736</v>
      </c>
      <c r="E302" s="113">
        <f t="shared" si="49"/>
        <v>1.158668802076489</v>
      </c>
      <c r="F302" s="113">
        <f t="shared" si="50"/>
        <v>1.2032976815644183</v>
      </c>
      <c r="G302" s="114">
        <f t="shared" si="51"/>
        <v>0.35499272404708193</v>
      </c>
      <c r="H302" s="114">
        <f t="shared" si="52"/>
        <v>7.2064993197495504</v>
      </c>
      <c r="I302" s="114">
        <f t="shared" si="53"/>
        <v>9.9611851164185472E-2</v>
      </c>
    </row>
    <row r="303" spans="1:9" ht="20.100000000000001" customHeight="1" x14ac:dyDescent="0.25">
      <c r="A303" s="138">
        <f t="shared" si="44"/>
        <v>21</v>
      </c>
      <c r="B303" s="94">
        <f t="shared" si="47"/>
        <v>179947.17498797551</v>
      </c>
      <c r="C303" s="101">
        <f t="shared" si="48"/>
        <v>9.042571607435955E-2</v>
      </c>
      <c r="D303" s="113">
        <f t="shared" si="45"/>
        <v>1.0517370198459084</v>
      </c>
      <c r="E303" s="113">
        <f t="shared" si="49"/>
        <v>1.2609883885029955</v>
      </c>
      <c r="F303" s="113">
        <f t="shared" si="50"/>
        <v>1.3436930561450131</v>
      </c>
      <c r="G303" s="114">
        <f t="shared" si="51"/>
        <v>0.38734754810889427</v>
      </c>
      <c r="H303" s="114">
        <f t="shared" si="52"/>
        <v>7.9506602731712341</v>
      </c>
      <c r="I303" s="114">
        <f t="shared" si="53"/>
        <v>0.14269106980214097</v>
      </c>
    </row>
    <row r="304" spans="1:9" ht="20.100000000000001" customHeight="1" x14ac:dyDescent="0.25">
      <c r="A304" s="138">
        <f t="shared" si="44"/>
        <v>22</v>
      </c>
      <c r="B304" s="94">
        <f t="shared" si="47"/>
        <v>-47982.80301004881</v>
      </c>
      <c r="C304" s="101">
        <f t="shared" si="48"/>
        <v>-2.181036500456764E-2</v>
      </c>
      <c r="D304" s="113">
        <f t="shared" si="45"/>
        <v>-0.28044502640852365</v>
      </c>
      <c r="E304" s="113">
        <f t="shared" si="49"/>
        <v>-0.3362417745515664</v>
      </c>
      <c r="F304" s="113">
        <f t="shared" si="50"/>
        <v>-0.68634274083680991</v>
      </c>
      <c r="G304" s="114">
        <f t="shared" si="51"/>
        <v>0.83303963121459768</v>
      </c>
      <c r="H304" s="114">
        <f t="shared" si="52"/>
        <v>18.201578184602415</v>
      </c>
      <c r="I304" s="114">
        <f t="shared" si="53"/>
        <v>0.29379497954877581</v>
      </c>
    </row>
    <row r="305" spans="1:9" ht="20.100000000000001" customHeight="1" x14ac:dyDescent="0.25">
      <c r="A305" s="138">
        <f t="shared" si="44"/>
        <v>23</v>
      </c>
      <c r="B305" s="94">
        <f t="shared" si="47"/>
        <v>-224713.59038681816</v>
      </c>
      <c r="C305" s="101">
        <f t="shared" si="48"/>
        <v>-0.10044147342208397</v>
      </c>
      <c r="D305" s="113">
        <f t="shared" si="45"/>
        <v>-1.3133832297622847</v>
      </c>
      <c r="E305" s="113">
        <f t="shared" si="49"/>
        <v>-1.5746911738710592</v>
      </c>
      <c r="F305" s="113">
        <f t="shared" si="50"/>
        <v>-1.9072207911975263</v>
      </c>
      <c r="G305" s="114">
        <f t="shared" si="51"/>
        <v>0.52577877476366319</v>
      </c>
      <c r="H305" s="114">
        <f t="shared" si="52"/>
        <v>11.13457848623092</v>
      </c>
      <c r="I305" s="114">
        <f t="shared" si="53"/>
        <v>0.50412010691902576</v>
      </c>
    </row>
    <row r="306" spans="1:9" ht="20.100000000000001" customHeight="1" x14ac:dyDescent="0.25">
      <c r="A306" s="138">
        <f t="shared" si="44"/>
        <v>24</v>
      </c>
      <c r="B306" s="94">
        <f t="shared" si="47"/>
        <v>250965.51304323971</v>
      </c>
      <c r="C306" s="101">
        <f t="shared" si="48"/>
        <v>0.10911544045358249</v>
      </c>
      <c r="D306" s="113">
        <f t="shared" si="45"/>
        <v>1.4668178080030103</v>
      </c>
      <c r="E306" s="113">
        <f t="shared" si="49"/>
        <v>1.7586527706443251</v>
      </c>
      <c r="F306" s="113">
        <f t="shared" si="50"/>
        <v>2.1569763827493085</v>
      </c>
      <c r="G306" s="114">
        <f t="shared" si="51"/>
        <v>0.53755342431748032</v>
      </c>
      <c r="H306" s="114">
        <f t="shared" si="52"/>
        <v>11.405395425968713</v>
      </c>
      <c r="I306" s="114">
        <f t="shared" si="53"/>
        <v>0.67602204378212438</v>
      </c>
    </row>
    <row r="327" spans="1:9" ht="20.100000000000001" customHeight="1" x14ac:dyDescent="0.25">
      <c r="A327" s="178" t="s">
        <v>417</v>
      </c>
      <c r="B327" s="178"/>
      <c r="C327" s="178"/>
      <c r="D327" s="178"/>
      <c r="E327" s="178"/>
      <c r="F327" s="178"/>
      <c r="G327" s="178"/>
      <c r="H327" s="178"/>
      <c r="I327" s="178"/>
    </row>
    <row r="328" spans="1:9" ht="20.100000000000001" customHeight="1" x14ac:dyDescent="0.25">
      <c r="A328" s="178" t="s">
        <v>402</v>
      </c>
      <c r="B328" s="178"/>
      <c r="C328" s="178"/>
      <c r="D328" s="178"/>
      <c r="E328" s="178"/>
      <c r="F328" s="178"/>
      <c r="G328" s="178"/>
      <c r="H328" s="178"/>
      <c r="I328" s="178"/>
    </row>
    <row r="329" spans="1:9" ht="20.100000000000001" customHeight="1" x14ac:dyDescent="0.25">
      <c r="A329" s="179" t="s">
        <v>403</v>
      </c>
      <c r="B329" s="179"/>
      <c r="C329" s="179"/>
      <c r="D329" s="179"/>
      <c r="E329" s="179"/>
      <c r="F329" s="179"/>
      <c r="G329" s="179"/>
      <c r="H329" s="179"/>
      <c r="I329" s="179"/>
    </row>
    <row r="331" spans="1:9" ht="20.100000000000001" customHeight="1" x14ac:dyDescent="0.25">
      <c r="I331" s="7"/>
    </row>
    <row r="332" spans="1:9" ht="20.100000000000001" customHeight="1" x14ac:dyDescent="0.25">
      <c r="A332" s="190" t="s">
        <v>149</v>
      </c>
      <c r="B332" s="190"/>
      <c r="C332" s="190"/>
      <c r="D332" s="190"/>
      <c r="E332" s="190"/>
      <c r="F332" s="190"/>
      <c r="G332" s="190"/>
      <c r="H332" s="190"/>
      <c r="I332" s="190"/>
    </row>
    <row r="333" spans="1:9" ht="20.100000000000001" customHeight="1" x14ac:dyDescent="0.25">
      <c r="I333" s="26"/>
    </row>
    <row r="334" spans="1:9" ht="20.100000000000001" customHeight="1" x14ac:dyDescent="0.25">
      <c r="A334" s="233" t="str">
        <f>IF(F88&lt;=0.05,W341,W342)</f>
        <v>O nível de significância do modelo atingiu 0,00%. Esse nível de significância é inferior ao valor máximo admitido para a rejeição da hipótese nula do molode; portanto, o modelo é aceito.</v>
      </c>
      <c r="B334" s="233"/>
      <c r="C334" s="233"/>
      <c r="D334" s="233"/>
      <c r="E334" s="233"/>
      <c r="F334" s="233"/>
      <c r="G334" s="233"/>
      <c r="H334" s="233"/>
      <c r="I334" s="233"/>
    </row>
    <row r="335" spans="1:9" ht="20.100000000000001" customHeight="1" x14ac:dyDescent="0.25">
      <c r="A335" s="233"/>
      <c r="B335" s="233"/>
      <c r="C335" s="233"/>
      <c r="D335" s="233"/>
      <c r="E335" s="233"/>
      <c r="F335" s="233"/>
      <c r="G335" s="233"/>
      <c r="H335" s="233"/>
      <c r="I335" s="233"/>
    </row>
    <row r="336" spans="1:9" ht="20.100000000000001" customHeight="1" x14ac:dyDescent="0.25">
      <c r="A336" s="178" t="s">
        <v>80</v>
      </c>
      <c r="B336" s="178"/>
      <c r="C336" s="178"/>
      <c r="D336" s="178"/>
      <c r="E336" s="178"/>
      <c r="F336" s="178"/>
      <c r="I336" s="26"/>
    </row>
    <row r="338" spans="7:23" ht="20.100000000000001" customHeight="1" x14ac:dyDescent="0.25">
      <c r="G338" s="185" t="s">
        <v>154</v>
      </c>
      <c r="H338" s="185"/>
      <c r="I338" s="97">
        <v>0.05</v>
      </c>
    </row>
    <row r="339" spans="7:23" ht="20.100000000000001" customHeight="1" x14ac:dyDescent="0.25">
      <c r="G339" s="185" t="s">
        <v>372</v>
      </c>
      <c r="H339" s="185"/>
      <c r="I339" s="97">
        <f>F88</f>
        <v>2.991670281833927E-8</v>
      </c>
    </row>
    <row r="340" spans="7:23" ht="20.100000000000001" customHeight="1" x14ac:dyDescent="0.25">
      <c r="G340" s="178"/>
      <c r="H340" s="178"/>
      <c r="I340" s="92"/>
    </row>
    <row r="341" spans="7:23" ht="20.100000000000001" customHeight="1" x14ac:dyDescent="0.25">
      <c r="G341" s="17" t="s">
        <v>156</v>
      </c>
      <c r="H341" s="17"/>
      <c r="I341" s="103">
        <v>24</v>
      </c>
      <c r="W341" s="142" t="str">
        <f>CONCATENATE("O nível de significância do modelo atingiu ",TEXT(F88,"0,00%"),". Esse nível de significância é inferior ao valor máximo admitido para a rejeição da hipótese nula do molode; portanto, o modelo é aceito.")</f>
        <v>O nível de significância do modelo atingiu 0,00%. Esse nível de significância é inferior ao valor máximo admitido para a rejeição da hipótese nula do molode; portanto, o modelo é aceito.</v>
      </c>
    </row>
    <row r="342" spans="7:23" ht="20.100000000000001" customHeight="1" x14ac:dyDescent="0.25">
      <c r="G342" s="184" t="s">
        <v>377</v>
      </c>
      <c r="H342" s="184"/>
      <c r="I342" s="103">
        <v>7</v>
      </c>
      <c r="W342" s="142" t="str">
        <f>CONCATENATE("O nível de significância do modelo atingiu ",TEXT(F88,"0,00%"),". Esse nível de significância é superior ao valor máximo admitido para a rejeição da hipótese nula do modelo. Portanto, o modelo não pode ser aceito como válido.")</f>
        <v>O nível de significância do modelo atingiu 0,00%. Esse nível de significância é superior ao valor máximo admitido para a rejeição da hipótese nula do modelo. Portanto, o modelo não pode ser aceito como válido.</v>
      </c>
    </row>
    <row r="343" spans="7:23" ht="20.100000000000001" customHeight="1" x14ac:dyDescent="0.25">
      <c r="G343" s="17" t="s">
        <v>123</v>
      </c>
      <c r="H343" s="17"/>
      <c r="I343" s="103">
        <f>I341-I342</f>
        <v>17</v>
      </c>
    </row>
    <row r="344" spans="7:23" ht="20.100000000000001" customHeight="1" x14ac:dyDescent="0.25">
      <c r="G344" s="17" t="s">
        <v>373</v>
      </c>
      <c r="H344" s="17"/>
      <c r="I344" s="94">
        <f>_xlfn.F.INV.RT(0.05,I342,I343)</f>
        <v>2.6142990451333183</v>
      </c>
    </row>
    <row r="345" spans="7:23" ht="20.100000000000001" customHeight="1" x14ac:dyDescent="0.25">
      <c r="G345" s="17" t="s">
        <v>356</v>
      </c>
      <c r="H345" s="17"/>
      <c r="I345" s="96">
        <f>E88</f>
        <v>31.974850872154015</v>
      </c>
    </row>
    <row r="346" spans="7:23" ht="20.100000000000001" customHeight="1" x14ac:dyDescent="0.25">
      <c r="I346" s="92"/>
    </row>
    <row r="347" spans="7:23" ht="20.100000000000001" customHeight="1" x14ac:dyDescent="0.25">
      <c r="G347" s="17" t="s">
        <v>25</v>
      </c>
      <c r="H347" s="189" t="str">
        <f>IF(I345&gt;I344,"O ponto percentual atingido é maior do que o ponto crítico","O ponto percentual atingido é menor do que o ponto crítico")</f>
        <v>O ponto percentual atingido é maior do que o ponto crítico</v>
      </c>
      <c r="I347" s="189"/>
    </row>
    <row r="348" spans="7:23" ht="20.100000000000001" customHeight="1" x14ac:dyDescent="0.25">
      <c r="G348" s="18" t="s">
        <v>168</v>
      </c>
      <c r="H348" s="188" t="str">
        <f>IF(I345&gt;I344,"Rejeita-se a hipótese nula", "Não se pode rejeitar a hipótese nula")</f>
        <v>Rejeita-se a hipótese nula</v>
      </c>
      <c r="I348" s="188"/>
    </row>
    <row r="358" spans="1:9" ht="20.100000000000001" customHeight="1" x14ac:dyDescent="0.25">
      <c r="A358" s="190" t="s">
        <v>150</v>
      </c>
      <c r="B358" s="190"/>
      <c r="C358" s="190"/>
      <c r="D358" s="190"/>
      <c r="E358" s="190"/>
      <c r="F358" s="190"/>
      <c r="G358" s="190"/>
      <c r="H358" s="190"/>
      <c r="I358" s="190"/>
    </row>
    <row r="360" spans="1:9" ht="20.100000000000001" customHeight="1" x14ac:dyDescent="0.25">
      <c r="A360" s="178" t="s">
        <v>166</v>
      </c>
      <c r="B360" s="178"/>
      <c r="C360" s="178"/>
      <c r="G360" s="17" t="s">
        <v>157</v>
      </c>
      <c r="H360" s="31"/>
    </row>
    <row r="362" spans="1:9" ht="20.100000000000001" customHeight="1" x14ac:dyDescent="0.25">
      <c r="G362" s="1" t="s">
        <v>396</v>
      </c>
    </row>
    <row r="363" spans="1:9" ht="20.100000000000001" customHeight="1" x14ac:dyDescent="0.25">
      <c r="G363" s="1" t="s">
        <v>397</v>
      </c>
    </row>
    <row r="365" spans="1:9" ht="20.100000000000001" customHeight="1" x14ac:dyDescent="0.25">
      <c r="G365" s="17" t="s">
        <v>158</v>
      </c>
      <c r="H365" s="17" t="s">
        <v>160</v>
      </c>
    </row>
    <row r="366" spans="1:9" ht="20.100000000000001" customHeight="1" x14ac:dyDescent="0.25">
      <c r="G366" s="18" t="s">
        <v>159</v>
      </c>
      <c r="H366" s="18" t="s">
        <v>161</v>
      </c>
    </row>
    <row r="367" spans="1:9" ht="20.100000000000001" customHeight="1" x14ac:dyDescent="0.25">
      <c r="G367" s="18" t="s">
        <v>398</v>
      </c>
      <c r="H367" s="18" t="s">
        <v>162</v>
      </c>
    </row>
    <row r="379" spans="1:3" ht="20.100000000000001" customHeight="1" x14ac:dyDescent="0.25">
      <c r="A379" s="178" t="s">
        <v>154</v>
      </c>
      <c r="B379" s="178"/>
      <c r="C379" s="32">
        <v>0.3</v>
      </c>
    </row>
    <row r="380" spans="1:3" ht="20.100000000000001" customHeight="1" x14ac:dyDescent="0.25">
      <c r="A380" s="234" t="s">
        <v>156</v>
      </c>
      <c r="B380" s="234"/>
      <c r="C380" s="33">
        <v>24</v>
      </c>
    </row>
    <row r="381" spans="1:3" ht="20.100000000000001" customHeight="1" x14ac:dyDescent="0.25">
      <c r="A381" s="184" t="s">
        <v>101</v>
      </c>
      <c r="B381" s="184"/>
      <c r="C381" s="16">
        <v>8</v>
      </c>
    </row>
    <row r="382" spans="1:3" ht="20.100000000000001" customHeight="1" x14ac:dyDescent="0.25">
      <c r="A382" s="234" t="s">
        <v>123</v>
      </c>
      <c r="B382" s="234"/>
      <c r="C382" s="33">
        <f>C380-C381</f>
        <v>16</v>
      </c>
    </row>
    <row r="383" spans="1:3" ht="20.100000000000001" customHeight="1" x14ac:dyDescent="0.25">
      <c r="A383" s="184" t="s">
        <v>167</v>
      </c>
      <c r="B383" s="184"/>
      <c r="C383" s="34">
        <f>_xlfn.T.INV.2T(C379,C382)</f>
        <v>1.071137163284315</v>
      </c>
    </row>
    <row r="385" spans="1:9" ht="20.100000000000001" customHeight="1" x14ac:dyDescent="0.25">
      <c r="A385" s="182" t="s">
        <v>22</v>
      </c>
      <c r="B385" s="182" t="s">
        <v>74</v>
      </c>
      <c r="C385" s="182" t="s">
        <v>1</v>
      </c>
      <c r="D385" s="182" t="s">
        <v>167</v>
      </c>
      <c r="E385" s="182" t="s">
        <v>165</v>
      </c>
      <c r="F385" s="182" t="s">
        <v>155</v>
      </c>
      <c r="G385" s="182"/>
      <c r="H385" s="182" t="s">
        <v>168</v>
      </c>
      <c r="I385" s="182"/>
    </row>
    <row r="386" spans="1:9" ht="20.100000000000001" customHeight="1" x14ac:dyDescent="0.25">
      <c r="A386" s="183"/>
      <c r="B386" s="183"/>
      <c r="C386" s="183"/>
      <c r="D386" s="183"/>
      <c r="E386" s="183"/>
      <c r="F386" s="183"/>
      <c r="G386" s="183"/>
      <c r="H386" s="183"/>
      <c r="I386" s="183"/>
    </row>
    <row r="387" spans="1:9" ht="20.100000000000001" customHeight="1" x14ac:dyDescent="0.25">
      <c r="A387" s="1" t="str">
        <f>B10</f>
        <v>Área privativa</v>
      </c>
      <c r="B387" s="92">
        <f t="shared" ref="B387:C393" si="54">C95</f>
        <v>8725.1435488948719</v>
      </c>
      <c r="C387" s="92">
        <f t="shared" si="54"/>
        <v>1309.8346849510181</v>
      </c>
      <c r="D387" s="115">
        <f t="shared" ref="D387:D393" si="55">$C$383</f>
        <v>1.071137163284315</v>
      </c>
      <c r="E387" s="115">
        <f>ABS(E95)</f>
        <v>6.6612555379239735</v>
      </c>
      <c r="F387" s="227" t="str">
        <f>IF(E387&gt;D387,"O ponto calculado é maior que o ponto crítico","O ponto calculado é menor que o ponto crítico")</f>
        <v>O ponto calculado é maior que o ponto crítico</v>
      </c>
      <c r="G387" s="227"/>
      <c r="H387" s="227" t="str">
        <f t="shared" ref="H387:H393" si="56">IF(E387&gt;D387,"Rejeita-se a hipótese nula","Não se pode rejeitar a hipótese nula")</f>
        <v>Rejeita-se a hipótese nula</v>
      </c>
      <c r="I387" s="227"/>
    </row>
    <row r="388" spans="1:9" ht="20.100000000000001" customHeight="1" x14ac:dyDescent="0.25">
      <c r="A388" s="35" t="str">
        <f>C10</f>
        <v>Quartos</v>
      </c>
      <c r="B388" s="116">
        <f t="shared" si="54"/>
        <v>100102.5885238974</v>
      </c>
      <c r="C388" s="116">
        <f t="shared" si="54"/>
        <v>83184.001463341672</v>
      </c>
      <c r="D388" s="117">
        <f t="shared" si="55"/>
        <v>1.071137163284315</v>
      </c>
      <c r="E388" s="117">
        <f t="shared" ref="E388:E393" si="57">ABS(E96)</f>
        <v>1.2033875115759076</v>
      </c>
      <c r="F388" s="181" t="str">
        <f t="shared" ref="F388:F393" si="58">IF(E388&gt;D388,"O ponto calculado é maior que o ponto crítico","O ponto calculado é menor que o ponto crítico")</f>
        <v>O ponto calculado é maior que o ponto crítico</v>
      </c>
      <c r="G388" s="181"/>
      <c r="H388" s="181" t="str">
        <f t="shared" si="56"/>
        <v>Rejeita-se a hipótese nula</v>
      </c>
      <c r="I388" s="181"/>
    </row>
    <row r="389" spans="1:9" ht="20.100000000000001" customHeight="1" x14ac:dyDescent="0.25">
      <c r="A389" s="18" t="str">
        <f>D10</f>
        <v>Suítes</v>
      </c>
      <c r="B389" s="94">
        <f t="shared" si="54"/>
        <v>-228951.72545307432</v>
      </c>
      <c r="C389" s="94">
        <f t="shared" si="54"/>
        <v>69059.426123326353</v>
      </c>
      <c r="D389" s="98">
        <f t="shared" si="55"/>
        <v>1.071137163284315</v>
      </c>
      <c r="E389" s="98">
        <f t="shared" si="57"/>
        <v>3.3152856649027496</v>
      </c>
      <c r="F389" s="211" t="str">
        <f t="shared" si="58"/>
        <v>O ponto calculado é maior que o ponto crítico</v>
      </c>
      <c r="G389" s="211"/>
      <c r="H389" s="211" t="str">
        <f t="shared" si="56"/>
        <v>Rejeita-se a hipótese nula</v>
      </c>
      <c r="I389" s="211"/>
    </row>
    <row r="390" spans="1:9" ht="20.100000000000001" customHeight="1" x14ac:dyDescent="0.25">
      <c r="A390" s="35" t="str">
        <f>E10</f>
        <v>Vagas na garagem</v>
      </c>
      <c r="B390" s="116">
        <f t="shared" si="54"/>
        <v>613213.2573554134</v>
      </c>
      <c r="C390" s="116">
        <f t="shared" si="54"/>
        <v>108318.22300984737</v>
      </c>
      <c r="D390" s="117">
        <f t="shared" si="55"/>
        <v>1.071137163284315</v>
      </c>
      <c r="E390" s="117">
        <f t="shared" si="57"/>
        <v>5.6612196943044877</v>
      </c>
      <c r="F390" s="181" t="str">
        <f t="shared" si="58"/>
        <v>O ponto calculado é maior que o ponto crítico</v>
      </c>
      <c r="G390" s="181"/>
      <c r="H390" s="181" t="str">
        <f t="shared" si="56"/>
        <v>Rejeita-se a hipótese nula</v>
      </c>
      <c r="I390" s="181"/>
    </row>
    <row r="391" spans="1:9" ht="20.100000000000001" customHeight="1" x14ac:dyDescent="0.25">
      <c r="A391" s="18" t="str">
        <f>F10</f>
        <v>Piscina</v>
      </c>
      <c r="B391" s="94">
        <f t="shared" si="54"/>
        <v>227756.89229352423</v>
      </c>
      <c r="C391" s="94">
        <f t="shared" si="54"/>
        <v>110620.30925757439</v>
      </c>
      <c r="D391" s="98">
        <f t="shared" si="55"/>
        <v>1.071137163284315</v>
      </c>
      <c r="E391" s="98">
        <f t="shared" si="57"/>
        <v>2.0589066675198184</v>
      </c>
      <c r="F391" s="211" t="str">
        <f t="shared" si="58"/>
        <v>O ponto calculado é maior que o ponto crítico</v>
      </c>
      <c r="G391" s="211"/>
      <c r="H391" s="211" t="str">
        <f t="shared" si="56"/>
        <v>Rejeita-se a hipótese nula</v>
      </c>
      <c r="I391" s="211"/>
    </row>
    <row r="392" spans="1:9" ht="20.100000000000001" customHeight="1" x14ac:dyDescent="0.25">
      <c r="A392" s="35" t="str">
        <f>G10</f>
        <v>Espaço social</v>
      </c>
      <c r="B392" s="116">
        <f t="shared" si="54"/>
        <v>-238355.69724637491</v>
      </c>
      <c r="C392" s="116">
        <f t="shared" si="54"/>
        <v>168488.96592832636</v>
      </c>
      <c r="D392" s="117">
        <f t="shared" si="55"/>
        <v>1.071137163284315</v>
      </c>
      <c r="E392" s="117">
        <f t="shared" si="57"/>
        <v>1.4146665090684289</v>
      </c>
      <c r="F392" s="181" t="str">
        <f t="shared" si="58"/>
        <v>O ponto calculado é maior que o ponto crítico</v>
      </c>
      <c r="G392" s="181"/>
      <c r="H392" s="181" t="str">
        <f t="shared" si="56"/>
        <v>Rejeita-se a hipótese nula</v>
      </c>
      <c r="I392" s="181"/>
    </row>
    <row r="393" spans="1:9" ht="20.100000000000001" customHeight="1" x14ac:dyDescent="0.25">
      <c r="A393" s="18" t="str">
        <f>H10</f>
        <v>Academia</v>
      </c>
      <c r="B393" s="94">
        <f t="shared" si="54"/>
        <v>-146549.52281165821</v>
      </c>
      <c r="C393" s="94">
        <f t="shared" si="54"/>
        <v>87385.765466390134</v>
      </c>
      <c r="D393" s="98">
        <f t="shared" si="55"/>
        <v>1.071137163284315</v>
      </c>
      <c r="E393" s="98">
        <f t="shared" si="57"/>
        <v>1.6770411294048038</v>
      </c>
      <c r="F393" s="211" t="str">
        <f t="shared" si="58"/>
        <v>O ponto calculado é maior que o ponto crítico</v>
      </c>
      <c r="G393" s="211"/>
      <c r="H393" s="211" t="str">
        <f t="shared" si="56"/>
        <v>Rejeita-se a hipótese nula</v>
      </c>
      <c r="I393" s="211"/>
    </row>
    <row r="396" spans="1:9" ht="20.100000000000001" customHeight="1" x14ac:dyDescent="0.25">
      <c r="A396" s="190" t="s">
        <v>55</v>
      </c>
      <c r="B396" s="190"/>
      <c r="C396" s="190"/>
      <c r="D396" s="190"/>
      <c r="E396" s="190"/>
      <c r="F396" s="190"/>
      <c r="G396" s="190"/>
      <c r="H396" s="190"/>
      <c r="I396" s="190"/>
    </row>
    <row r="397" spans="1:9" ht="20.100000000000001" customHeight="1" x14ac:dyDescent="0.25">
      <c r="H397" s="13"/>
    </row>
    <row r="398" spans="1:9" ht="20.100000000000001" customHeight="1" x14ac:dyDescent="0.25">
      <c r="A398" s="179" t="s">
        <v>399</v>
      </c>
      <c r="B398" s="179"/>
      <c r="C398" s="179"/>
      <c r="D398" s="179"/>
      <c r="E398" s="179"/>
      <c r="F398" s="179"/>
      <c r="G398" s="179"/>
      <c r="H398" s="179"/>
      <c r="I398" s="179"/>
    </row>
    <row r="399" spans="1:9" ht="20.100000000000001" customHeight="1" x14ac:dyDescent="0.25">
      <c r="A399" s="179"/>
      <c r="B399" s="179"/>
      <c r="C399" s="179"/>
      <c r="D399" s="179"/>
      <c r="E399" s="179"/>
      <c r="F399" s="179"/>
      <c r="G399" s="179"/>
      <c r="H399" s="179"/>
      <c r="I399" s="179"/>
    </row>
    <row r="400" spans="1:9" ht="20.100000000000001" customHeight="1" x14ac:dyDescent="0.25">
      <c r="A400" s="179"/>
      <c r="B400" s="179"/>
      <c r="C400" s="179"/>
      <c r="D400" s="179"/>
      <c r="E400" s="179"/>
      <c r="F400" s="179"/>
      <c r="G400" s="179"/>
      <c r="H400" s="179"/>
      <c r="I400" s="179"/>
    </row>
    <row r="401" spans="1:9" ht="20.100000000000001" customHeight="1" x14ac:dyDescent="0.25">
      <c r="A401" s="179"/>
      <c r="B401" s="179"/>
      <c r="C401" s="179"/>
      <c r="D401" s="179"/>
      <c r="E401" s="179"/>
      <c r="F401" s="179"/>
      <c r="G401" s="179"/>
      <c r="H401" s="179"/>
      <c r="I401" s="179"/>
    </row>
    <row r="402" spans="1:9" ht="20.100000000000001" customHeight="1" x14ac:dyDescent="0.25">
      <c r="A402" s="179"/>
      <c r="B402" s="179"/>
      <c r="C402" s="179"/>
      <c r="D402" s="179"/>
      <c r="E402" s="179"/>
      <c r="F402" s="179"/>
      <c r="G402" s="179"/>
      <c r="H402" s="179"/>
      <c r="I402" s="179"/>
    </row>
    <row r="403" spans="1:9" ht="20.100000000000001" customHeight="1" x14ac:dyDescent="0.25">
      <c r="H403" s="4"/>
    </row>
    <row r="404" spans="1:9" ht="20.100000000000001" customHeight="1" x14ac:dyDescent="0.25">
      <c r="H404" s="4"/>
    </row>
    <row r="405" spans="1:9" ht="20.100000000000001" customHeight="1" x14ac:dyDescent="0.25">
      <c r="H405" s="4"/>
    </row>
    <row r="406" spans="1:9" ht="20.100000000000001" customHeight="1" x14ac:dyDescent="0.25">
      <c r="H406" s="4"/>
    </row>
    <row r="407" spans="1:9" ht="20.100000000000001" customHeight="1" x14ac:dyDescent="0.25">
      <c r="H407" s="4"/>
    </row>
    <row r="408" spans="1:9" ht="20.100000000000001" customHeight="1" x14ac:dyDescent="0.25">
      <c r="H408" s="4"/>
    </row>
    <row r="409" spans="1:9" ht="20.100000000000001" customHeight="1" x14ac:dyDescent="0.25">
      <c r="H409" s="4"/>
    </row>
    <row r="415" spans="1:9" ht="20.100000000000001" customHeight="1" x14ac:dyDescent="0.25">
      <c r="I415" s="7"/>
    </row>
    <row r="417" spans="1:9" ht="20.100000000000001" customHeight="1" x14ac:dyDescent="0.25">
      <c r="I417" s="22"/>
    </row>
    <row r="418" spans="1:9" ht="20.100000000000001" customHeight="1" x14ac:dyDescent="0.25">
      <c r="I418" s="22"/>
    </row>
    <row r="419" spans="1:9" ht="20.100000000000001" customHeight="1" x14ac:dyDescent="0.25">
      <c r="I419" s="22"/>
    </row>
    <row r="420" spans="1:9" ht="20.100000000000001" customHeight="1" x14ac:dyDescent="0.25">
      <c r="I420" s="22"/>
    </row>
    <row r="421" spans="1:9" ht="20.100000000000001" customHeight="1" x14ac:dyDescent="0.25">
      <c r="I421" s="22"/>
    </row>
    <row r="428" spans="1:9" ht="20.100000000000001" customHeight="1" x14ac:dyDescent="0.25">
      <c r="A428" s="178" t="s">
        <v>56</v>
      </c>
      <c r="B428" s="178"/>
      <c r="C428" s="178"/>
      <c r="D428" s="178"/>
      <c r="E428" s="178"/>
      <c r="F428" s="178"/>
      <c r="G428" s="178"/>
      <c r="H428" s="178"/>
      <c r="I428" s="178"/>
    </row>
    <row r="431" spans="1:9" ht="20.100000000000001" customHeight="1" x14ac:dyDescent="0.25">
      <c r="A431" s="190" t="s">
        <v>175</v>
      </c>
      <c r="B431" s="190"/>
      <c r="C431" s="190"/>
      <c r="D431" s="190"/>
      <c r="E431" s="190"/>
      <c r="F431" s="190"/>
      <c r="G431" s="190"/>
      <c r="H431" s="190"/>
      <c r="I431" s="190"/>
    </row>
    <row r="433" spans="1:9" ht="20.100000000000001" customHeight="1" x14ac:dyDescent="0.25">
      <c r="A433" s="179" t="s">
        <v>395</v>
      </c>
      <c r="B433" s="179"/>
      <c r="C433" s="179"/>
      <c r="D433" s="179"/>
      <c r="E433" s="179"/>
      <c r="F433" s="179"/>
      <c r="G433" s="179"/>
      <c r="H433" s="179"/>
      <c r="I433" s="179"/>
    </row>
    <row r="434" spans="1:9" ht="20.100000000000001" customHeight="1" x14ac:dyDescent="0.25">
      <c r="A434" s="179"/>
      <c r="B434" s="179"/>
      <c r="C434" s="179"/>
      <c r="D434" s="179"/>
      <c r="E434" s="179"/>
      <c r="F434" s="179"/>
      <c r="G434" s="179"/>
      <c r="H434" s="179"/>
      <c r="I434" s="179"/>
    </row>
    <row r="450" spans="1:9" ht="20.100000000000001" customHeight="1" x14ac:dyDescent="0.25">
      <c r="I450" s="7"/>
    </row>
    <row r="452" spans="1:9" ht="20.100000000000001" customHeight="1" x14ac:dyDescent="0.25">
      <c r="I452" s="26"/>
    </row>
    <row r="453" spans="1:9" ht="20.100000000000001" customHeight="1" x14ac:dyDescent="0.25">
      <c r="I453" s="26"/>
    </row>
    <row r="456" spans="1:9" ht="20.100000000000001" customHeight="1" x14ac:dyDescent="0.25">
      <c r="A456" s="178" t="s">
        <v>190</v>
      </c>
      <c r="B456" s="178"/>
      <c r="C456" s="178"/>
      <c r="D456" s="178"/>
      <c r="E456" s="178"/>
      <c r="F456" s="178"/>
      <c r="G456" s="178"/>
      <c r="H456" s="178"/>
      <c r="I456" s="178"/>
    </row>
    <row r="459" spans="1:9" ht="20.100000000000001" customHeight="1" x14ac:dyDescent="0.25">
      <c r="A459" s="190" t="s">
        <v>151</v>
      </c>
      <c r="B459" s="190"/>
      <c r="C459" s="190"/>
      <c r="D459" s="190"/>
      <c r="E459" s="190"/>
      <c r="F459" s="190"/>
      <c r="G459" s="190"/>
      <c r="H459" s="190"/>
      <c r="I459" s="190"/>
    </row>
    <row r="461" spans="1:9" ht="20.100000000000001" customHeight="1" x14ac:dyDescent="0.25">
      <c r="A461" s="179" t="s">
        <v>146</v>
      </c>
      <c r="B461" s="179"/>
      <c r="C461" s="179"/>
      <c r="D461" s="179"/>
      <c r="E461" s="179"/>
      <c r="F461" s="179"/>
      <c r="G461" s="179"/>
      <c r="H461" s="179"/>
      <c r="I461" s="179"/>
    </row>
    <row r="462" spans="1:9" ht="20.100000000000001" customHeight="1" x14ac:dyDescent="0.25">
      <c r="A462" s="179"/>
      <c r="B462" s="179"/>
      <c r="C462" s="179"/>
      <c r="D462" s="179"/>
      <c r="E462" s="179"/>
      <c r="F462" s="179"/>
      <c r="G462" s="179"/>
      <c r="H462" s="179"/>
      <c r="I462" s="179"/>
    </row>
    <row r="463" spans="1:9" ht="20.100000000000001" customHeight="1" x14ac:dyDescent="0.25">
      <c r="A463" s="179"/>
      <c r="B463" s="179"/>
      <c r="C463" s="179"/>
      <c r="D463" s="179"/>
      <c r="E463" s="179"/>
      <c r="F463" s="179"/>
      <c r="G463" s="179"/>
      <c r="H463" s="179"/>
      <c r="I463" s="179"/>
    </row>
    <row r="464" spans="1:9" ht="20.100000000000001" customHeight="1" x14ac:dyDescent="0.25">
      <c r="A464" s="179"/>
      <c r="B464" s="179"/>
      <c r="C464" s="179"/>
      <c r="D464" s="179"/>
      <c r="E464" s="179"/>
      <c r="F464" s="179"/>
      <c r="G464" s="179"/>
      <c r="H464" s="179"/>
      <c r="I464" s="179"/>
    </row>
    <row r="478" spans="9:9" ht="20.100000000000001" customHeight="1" x14ac:dyDescent="0.25">
      <c r="I478" s="7"/>
    </row>
    <row r="480" spans="9:9" ht="20.100000000000001" customHeight="1" x14ac:dyDescent="0.25">
      <c r="I480" s="26"/>
    </row>
    <row r="485" spans="1:9" ht="20.100000000000001" customHeight="1" x14ac:dyDescent="0.25">
      <c r="A485" s="236" t="s">
        <v>176</v>
      </c>
      <c r="B485" s="236"/>
      <c r="C485" s="236"/>
      <c r="D485" s="236"/>
      <c r="E485" s="236"/>
      <c r="F485" s="236"/>
      <c r="G485" s="236"/>
      <c r="H485" s="236"/>
      <c r="I485" s="236"/>
    </row>
    <row r="486" spans="1:9" ht="20.100000000000001" customHeight="1" x14ac:dyDescent="0.25">
      <c r="A486" s="236"/>
      <c r="B486" s="236"/>
      <c r="C486" s="236"/>
      <c r="D486" s="236"/>
      <c r="E486" s="236"/>
      <c r="F486" s="236"/>
      <c r="G486" s="236"/>
      <c r="H486" s="236"/>
      <c r="I486" s="236"/>
    </row>
    <row r="487" spans="1:9" ht="20.100000000000001" customHeight="1" x14ac:dyDescent="0.25">
      <c r="A487" s="236"/>
      <c r="B487" s="236"/>
      <c r="C487" s="236"/>
      <c r="D487" s="236"/>
      <c r="E487" s="236"/>
      <c r="F487" s="236"/>
      <c r="G487" s="236"/>
      <c r="H487" s="236"/>
      <c r="I487" s="236"/>
    </row>
    <row r="490" spans="1:9" ht="20.100000000000001" customHeight="1" x14ac:dyDescent="0.25">
      <c r="A490" s="190" t="s">
        <v>15</v>
      </c>
      <c r="B490" s="190"/>
      <c r="C490" s="190"/>
      <c r="D490" s="190"/>
      <c r="E490" s="190"/>
      <c r="F490" s="190"/>
      <c r="G490" s="190"/>
      <c r="H490" s="190"/>
      <c r="I490" s="190"/>
    </row>
    <row r="492" spans="1:9" ht="20.100000000000001" customHeight="1" x14ac:dyDescent="0.25">
      <c r="A492" s="178" t="s">
        <v>113</v>
      </c>
      <c r="B492" s="178"/>
      <c r="C492" s="178"/>
      <c r="D492" s="178"/>
      <c r="E492" s="178"/>
      <c r="F492" s="178"/>
      <c r="G492" s="178"/>
      <c r="H492" s="178"/>
      <c r="I492" s="178"/>
    </row>
    <row r="493" spans="1:9" ht="20.100000000000001" customHeight="1" x14ac:dyDescent="0.25">
      <c r="A493" s="178" t="s">
        <v>16</v>
      </c>
      <c r="B493" s="178"/>
      <c r="C493" s="178"/>
      <c r="D493" s="178"/>
      <c r="E493" s="178"/>
      <c r="F493" s="178"/>
      <c r="G493" s="178"/>
      <c r="H493" s="178"/>
      <c r="I493" s="178"/>
    </row>
    <row r="494" spans="1:9" ht="20.100000000000001" customHeight="1" x14ac:dyDescent="0.25">
      <c r="A494" s="178" t="s">
        <v>18</v>
      </c>
      <c r="B494" s="178"/>
      <c r="C494" s="178"/>
      <c r="D494" s="178"/>
      <c r="E494" s="178"/>
      <c r="F494" s="178"/>
      <c r="G494" s="178"/>
      <c r="H494" s="178"/>
      <c r="I494" s="178"/>
    </row>
    <row r="496" spans="1:9" ht="20.100000000000001" customHeight="1" x14ac:dyDescent="0.25">
      <c r="C496" s="15" t="str">
        <f t="shared" ref="C496:I505" si="59">B10</f>
        <v>Área privativa</v>
      </c>
      <c r="D496" s="15" t="str">
        <f t="shared" si="59"/>
        <v>Quartos</v>
      </c>
      <c r="E496" s="15" t="str">
        <f t="shared" si="59"/>
        <v>Suítes</v>
      </c>
      <c r="F496" s="15" t="str">
        <f t="shared" si="59"/>
        <v>Vagas na garagem</v>
      </c>
      <c r="G496" s="15" t="str">
        <f t="shared" si="59"/>
        <v>Piscina</v>
      </c>
      <c r="H496" s="15" t="str">
        <f t="shared" si="59"/>
        <v>Espaço social</v>
      </c>
      <c r="I496" s="15" t="str">
        <f t="shared" si="59"/>
        <v>Academia</v>
      </c>
    </row>
    <row r="497" spans="3:9" ht="20.100000000000001" customHeight="1" x14ac:dyDescent="0.25">
      <c r="C497" s="92">
        <f t="shared" si="59"/>
        <v>77</v>
      </c>
      <c r="D497" s="105">
        <f t="shared" si="59"/>
        <v>3</v>
      </c>
      <c r="E497" s="105">
        <f t="shared" si="59"/>
        <v>1</v>
      </c>
      <c r="F497" s="105">
        <f t="shared" si="59"/>
        <v>1</v>
      </c>
      <c r="G497" s="105">
        <f t="shared" si="59"/>
        <v>0</v>
      </c>
      <c r="H497" s="105">
        <f t="shared" si="59"/>
        <v>0</v>
      </c>
      <c r="I497" s="105">
        <f t="shared" si="59"/>
        <v>0</v>
      </c>
    </row>
    <row r="498" spans="3:9" ht="20.100000000000001" customHeight="1" x14ac:dyDescent="0.25">
      <c r="C498" s="93">
        <f t="shared" si="59"/>
        <v>94</v>
      </c>
      <c r="D498" s="118">
        <f t="shared" si="59"/>
        <v>3</v>
      </c>
      <c r="E498" s="118">
        <f t="shared" si="59"/>
        <v>2</v>
      </c>
      <c r="F498" s="118">
        <f t="shared" si="59"/>
        <v>2</v>
      </c>
      <c r="G498" s="118">
        <f t="shared" si="59"/>
        <v>0</v>
      </c>
      <c r="H498" s="118">
        <f t="shared" si="59"/>
        <v>1</v>
      </c>
      <c r="I498" s="118">
        <f t="shared" si="59"/>
        <v>0</v>
      </c>
    </row>
    <row r="499" spans="3:9" ht="20.100000000000001" customHeight="1" x14ac:dyDescent="0.25">
      <c r="C499" s="92">
        <f t="shared" si="59"/>
        <v>94</v>
      </c>
      <c r="D499" s="105">
        <f t="shared" si="59"/>
        <v>3</v>
      </c>
      <c r="E499" s="105">
        <f t="shared" si="59"/>
        <v>2</v>
      </c>
      <c r="F499" s="105">
        <f t="shared" si="59"/>
        <v>2</v>
      </c>
      <c r="G499" s="105">
        <f t="shared" si="59"/>
        <v>0</v>
      </c>
      <c r="H499" s="105">
        <f t="shared" si="59"/>
        <v>1</v>
      </c>
      <c r="I499" s="105">
        <f t="shared" si="59"/>
        <v>0</v>
      </c>
    </row>
    <row r="500" spans="3:9" ht="20.100000000000001" customHeight="1" x14ac:dyDescent="0.25">
      <c r="C500" s="93">
        <f t="shared" si="59"/>
        <v>115</v>
      </c>
      <c r="D500" s="118">
        <f t="shared" si="59"/>
        <v>3</v>
      </c>
      <c r="E500" s="118">
        <f t="shared" si="59"/>
        <v>3</v>
      </c>
      <c r="F500" s="118">
        <f t="shared" si="59"/>
        <v>2</v>
      </c>
      <c r="G500" s="118">
        <f t="shared" si="59"/>
        <v>0</v>
      </c>
      <c r="H500" s="118">
        <f t="shared" si="59"/>
        <v>0</v>
      </c>
      <c r="I500" s="118">
        <f t="shared" si="59"/>
        <v>0</v>
      </c>
    </row>
    <row r="501" spans="3:9" ht="20.100000000000001" customHeight="1" x14ac:dyDescent="0.25">
      <c r="C501" s="92">
        <f t="shared" si="59"/>
        <v>105</v>
      </c>
      <c r="D501" s="105">
        <f t="shared" si="59"/>
        <v>3</v>
      </c>
      <c r="E501" s="105">
        <f t="shared" si="59"/>
        <v>3</v>
      </c>
      <c r="F501" s="105">
        <f t="shared" si="59"/>
        <v>2</v>
      </c>
      <c r="G501" s="105">
        <f t="shared" si="59"/>
        <v>1</v>
      </c>
      <c r="H501" s="105">
        <f t="shared" si="59"/>
        <v>1</v>
      </c>
      <c r="I501" s="105">
        <f t="shared" si="59"/>
        <v>0</v>
      </c>
    </row>
    <row r="502" spans="3:9" ht="20.100000000000001" customHeight="1" x14ac:dyDescent="0.25">
      <c r="C502" s="93">
        <f t="shared" si="59"/>
        <v>96</v>
      </c>
      <c r="D502" s="118">
        <f t="shared" si="59"/>
        <v>3</v>
      </c>
      <c r="E502" s="118">
        <f t="shared" si="59"/>
        <v>2</v>
      </c>
      <c r="F502" s="118">
        <f t="shared" si="59"/>
        <v>2</v>
      </c>
      <c r="G502" s="118">
        <f t="shared" si="59"/>
        <v>1</v>
      </c>
      <c r="H502" s="118">
        <f t="shared" si="59"/>
        <v>1</v>
      </c>
      <c r="I502" s="118">
        <f t="shared" si="59"/>
        <v>1</v>
      </c>
    </row>
    <row r="503" spans="3:9" ht="20.100000000000001" customHeight="1" x14ac:dyDescent="0.25">
      <c r="C503" s="92">
        <f t="shared" si="59"/>
        <v>81</v>
      </c>
      <c r="D503" s="105">
        <f t="shared" si="59"/>
        <v>3</v>
      </c>
      <c r="E503" s="105">
        <f t="shared" si="59"/>
        <v>1</v>
      </c>
      <c r="F503" s="105">
        <f t="shared" si="59"/>
        <v>2</v>
      </c>
      <c r="G503" s="105">
        <f t="shared" si="59"/>
        <v>1</v>
      </c>
      <c r="H503" s="105">
        <f t="shared" si="59"/>
        <v>1</v>
      </c>
      <c r="I503" s="105">
        <f t="shared" si="59"/>
        <v>1</v>
      </c>
    </row>
    <row r="504" spans="3:9" ht="20.100000000000001" customHeight="1" x14ac:dyDescent="0.25">
      <c r="C504" s="93">
        <f t="shared" si="59"/>
        <v>95</v>
      </c>
      <c r="D504" s="118">
        <f t="shared" si="59"/>
        <v>3</v>
      </c>
      <c r="E504" s="118">
        <f t="shared" si="59"/>
        <v>3</v>
      </c>
      <c r="F504" s="118">
        <f t="shared" si="59"/>
        <v>2</v>
      </c>
      <c r="G504" s="118">
        <f t="shared" si="59"/>
        <v>1</v>
      </c>
      <c r="H504" s="118">
        <f t="shared" si="59"/>
        <v>1</v>
      </c>
      <c r="I504" s="118">
        <f t="shared" si="59"/>
        <v>0</v>
      </c>
    </row>
    <row r="505" spans="3:9" ht="20.100000000000001" customHeight="1" x14ac:dyDescent="0.25">
      <c r="C505" s="92">
        <f t="shared" si="59"/>
        <v>94</v>
      </c>
      <c r="D505" s="105">
        <f t="shared" si="59"/>
        <v>3</v>
      </c>
      <c r="E505" s="105">
        <f t="shared" si="59"/>
        <v>2</v>
      </c>
      <c r="F505" s="105">
        <f t="shared" si="59"/>
        <v>2</v>
      </c>
      <c r="G505" s="105">
        <f t="shared" si="59"/>
        <v>1</v>
      </c>
      <c r="H505" s="105">
        <f t="shared" si="59"/>
        <v>1</v>
      </c>
      <c r="I505" s="105">
        <f t="shared" si="59"/>
        <v>0</v>
      </c>
    </row>
    <row r="506" spans="3:9" ht="20.100000000000001" customHeight="1" x14ac:dyDescent="0.25">
      <c r="C506" s="93">
        <f t="shared" ref="C506:I515" si="60">B20</f>
        <v>94</v>
      </c>
      <c r="D506" s="118">
        <f t="shared" si="60"/>
        <v>3</v>
      </c>
      <c r="E506" s="118">
        <f t="shared" si="60"/>
        <v>2</v>
      </c>
      <c r="F506" s="118">
        <f t="shared" si="60"/>
        <v>2</v>
      </c>
      <c r="G506" s="118">
        <f t="shared" si="60"/>
        <v>1</v>
      </c>
      <c r="H506" s="118">
        <f t="shared" si="60"/>
        <v>1</v>
      </c>
      <c r="I506" s="118">
        <f t="shared" si="60"/>
        <v>0</v>
      </c>
    </row>
    <row r="507" spans="3:9" ht="20.100000000000001" customHeight="1" x14ac:dyDescent="0.25">
      <c r="C507" s="92">
        <f t="shared" si="60"/>
        <v>101</v>
      </c>
      <c r="D507" s="105">
        <f t="shared" si="60"/>
        <v>3</v>
      </c>
      <c r="E507" s="105">
        <f t="shared" si="60"/>
        <v>1</v>
      </c>
      <c r="F507" s="105">
        <f t="shared" si="60"/>
        <v>2</v>
      </c>
      <c r="G507" s="105">
        <f t="shared" si="60"/>
        <v>1</v>
      </c>
      <c r="H507" s="105">
        <f t="shared" si="60"/>
        <v>1</v>
      </c>
      <c r="I507" s="105">
        <f t="shared" si="60"/>
        <v>1</v>
      </c>
    </row>
    <row r="508" spans="3:9" ht="20.100000000000001" customHeight="1" x14ac:dyDescent="0.25">
      <c r="C508" s="93">
        <f t="shared" si="60"/>
        <v>84</v>
      </c>
      <c r="D508" s="118">
        <f t="shared" si="60"/>
        <v>3</v>
      </c>
      <c r="E508" s="118">
        <f t="shared" si="60"/>
        <v>1</v>
      </c>
      <c r="F508" s="118">
        <f t="shared" si="60"/>
        <v>2</v>
      </c>
      <c r="G508" s="118">
        <f t="shared" si="60"/>
        <v>1</v>
      </c>
      <c r="H508" s="118">
        <f t="shared" si="60"/>
        <v>1</v>
      </c>
      <c r="I508" s="118">
        <f t="shared" si="60"/>
        <v>1</v>
      </c>
    </row>
    <row r="509" spans="3:9" ht="20.100000000000001" customHeight="1" x14ac:dyDescent="0.25">
      <c r="C509" s="92">
        <f t="shared" si="60"/>
        <v>155</v>
      </c>
      <c r="D509" s="105">
        <f t="shared" si="60"/>
        <v>3</v>
      </c>
      <c r="E509" s="105">
        <f t="shared" si="60"/>
        <v>3</v>
      </c>
      <c r="F509" s="105">
        <f t="shared" si="60"/>
        <v>2</v>
      </c>
      <c r="G509" s="105">
        <f t="shared" si="60"/>
        <v>1</v>
      </c>
      <c r="H509" s="105">
        <f t="shared" si="60"/>
        <v>1</v>
      </c>
      <c r="I509" s="105">
        <f t="shared" si="60"/>
        <v>1</v>
      </c>
    </row>
    <row r="510" spans="3:9" ht="20.100000000000001" customHeight="1" x14ac:dyDescent="0.25">
      <c r="C510" s="93">
        <f t="shared" si="60"/>
        <v>121</v>
      </c>
      <c r="D510" s="118">
        <f t="shared" si="60"/>
        <v>3</v>
      </c>
      <c r="E510" s="118">
        <f t="shared" si="60"/>
        <v>2</v>
      </c>
      <c r="F510" s="118">
        <f t="shared" si="60"/>
        <v>2</v>
      </c>
      <c r="G510" s="118">
        <f t="shared" si="60"/>
        <v>1</v>
      </c>
      <c r="H510" s="118">
        <f t="shared" si="60"/>
        <v>1</v>
      </c>
      <c r="I510" s="118">
        <f t="shared" si="60"/>
        <v>1</v>
      </c>
    </row>
    <row r="511" spans="3:9" ht="20.100000000000001" customHeight="1" x14ac:dyDescent="0.25">
      <c r="C511" s="92">
        <f t="shared" si="60"/>
        <v>121</v>
      </c>
      <c r="D511" s="105">
        <f t="shared" si="60"/>
        <v>4</v>
      </c>
      <c r="E511" s="105">
        <f t="shared" si="60"/>
        <v>2</v>
      </c>
      <c r="F511" s="105">
        <f t="shared" si="60"/>
        <v>2</v>
      </c>
      <c r="G511" s="105">
        <f t="shared" si="60"/>
        <v>1</v>
      </c>
      <c r="H511" s="105">
        <f t="shared" si="60"/>
        <v>1</v>
      </c>
      <c r="I511" s="105">
        <f t="shared" si="60"/>
        <v>0</v>
      </c>
    </row>
    <row r="512" spans="3:9" ht="20.100000000000001" customHeight="1" x14ac:dyDescent="0.25">
      <c r="C512" s="93">
        <f t="shared" si="60"/>
        <v>110</v>
      </c>
      <c r="D512" s="118">
        <f t="shared" si="60"/>
        <v>2</v>
      </c>
      <c r="E512" s="118">
        <f t="shared" si="60"/>
        <v>2</v>
      </c>
      <c r="F512" s="118">
        <f t="shared" si="60"/>
        <v>2</v>
      </c>
      <c r="G512" s="118">
        <f t="shared" si="60"/>
        <v>1</v>
      </c>
      <c r="H512" s="118">
        <f t="shared" si="60"/>
        <v>1</v>
      </c>
      <c r="I512" s="118">
        <f t="shared" si="60"/>
        <v>0</v>
      </c>
    </row>
    <row r="513" spans="1:9" ht="20.100000000000001" customHeight="1" x14ac:dyDescent="0.25">
      <c r="C513" s="92">
        <f t="shared" si="60"/>
        <v>121</v>
      </c>
      <c r="D513" s="105">
        <f t="shared" si="60"/>
        <v>3</v>
      </c>
      <c r="E513" s="105">
        <f t="shared" si="60"/>
        <v>2</v>
      </c>
      <c r="F513" s="105">
        <f t="shared" si="60"/>
        <v>2</v>
      </c>
      <c r="G513" s="105">
        <f t="shared" si="60"/>
        <v>1</v>
      </c>
      <c r="H513" s="105">
        <f t="shared" si="60"/>
        <v>1</v>
      </c>
      <c r="I513" s="105">
        <f t="shared" si="60"/>
        <v>1</v>
      </c>
    </row>
    <row r="514" spans="1:9" ht="20.100000000000001" customHeight="1" x14ac:dyDescent="0.25">
      <c r="C514" s="93">
        <f t="shared" si="60"/>
        <v>147</v>
      </c>
      <c r="D514" s="118">
        <f t="shared" si="60"/>
        <v>3</v>
      </c>
      <c r="E514" s="118">
        <f t="shared" si="60"/>
        <v>3</v>
      </c>
      <c r="F514" s="118">
        <f t="shared" si="60"/>
        <v>2</v>
      </c>
      <c r="G514" s="118">
        <f t="shared" si="60"/>
        <v>1</v>
      </c>
      <c r="H514" s="118">
        <f t="shared" si="60"/>
        <v>1</v>
      </c>
      <c r="I514" s="118">
        <f t="shared" si="60"/>
        <v>0</v>
      </c>
    </row>
    <row r="515" spans="1:9" ht="20.100000000000001" customHeight="1" x14ac:dyDescent="0.25">
      <c r="C515" s="92">
        <f t="shared" si="60"/>
        <v>153</v>
      </c>
      <c r="D515" s="105">
        <f t="shared" si="60"/>
        <v>4</v>
      </c>
      <c r="E515" s="105">
        <f t="shared" si="60"/>
        <v>3</v>
      </c>
      <c r="F515" s="105">
        <f t="shared" si="60"/>
        <v>3</v>
      </c>
      <c r="G515" s="105">
        <f t="shared" si="60"/>
        <v>0</v>
      </c>
      <c r="H515" s="105">
        <f t="shared" si="60"/>
        <v>1</v>
      </c>
      <c r="I515" s="105">
        <f t="shared" si="60"/>
        <v>1</v>
      </c>
    </row>
    <row r="516" spans="1:9" ht="20.100000000000001" customHeight="1" x14ac:dyDescent="0.25">
      <c r="C516" s="93">
        <f t="shared" ref="C516:I520" si="61">B30</f>
        <v>155</v>
      </c>
      <c r="D516" s="118">
        <f t="shared" si="61"/>
        <v>4</v>
      </c>
      <c r="E516" s="118">
        <f t="shared" si="61"/>
        <v>4</v>
      </c>
      <c r="F516" s="118">
        <f t="shared" si="61"/>
        <v>3</v>
      </c>
      <c r="G516" s="118">
        <f t="shared" si="61"/>
        <v>1</v>
      </c>
      <c r="H516" s="118">
        <f t="shared" si="61"/>
        <v>1</v>
      </c>
      <c r="I516" s="118">
        <f t="shared" si="61"/>
        <v>1</v>
      </c>
    </row>
    <row r="517" spans="1:9" ht="20.100000000000001" customHeight="1" x14ac:dyDescent="0.25">
      <c r="C517" s="92">
        <f t="shared" si="61"/>
        <v>155</v>
      </c>
      <c r="D517" s="105">
        <f t="shared" si="61"/>
        <v>3</v>
      </c>
      <c r="E517" s="105">
        <f t="shared" si="61"/>
        <v>3</v>
      </c>
      <c r="F517" s="105">
        <f t="shared" si="61"/>
        <v>3</v>
      </c>
      <c r="G517" s="105">
        <f t="shared" si="61"/>
        <v>1</v>
      </c>
      <c r="H517" s="105">
        <f t="shared" si="61"/>
        <v>1</v>
      </c>
      <c r="I517" s="105">
        <f t="shared" si="61"/>
        <v>0</v>
      </c>
    </row>
    <row r="518" spans="1:9" ht="20.100000000000001" customHeight="1" x14ac:dyDescent="0.25">
      <c r="C518" s="93">
        <f t="shared" si="61"/>
        <v>264</v>
      </c>
      <c r="D518" s="118">
        <f t="shared" si="61"/>
        <v>4</v>
      </c>
      <c r="E518" s="118">
        <f t="shared" si="61"/>
        <v>3</v>
      </c>
      <c r="F518" s="118">
        <f t="shared" si="61"/>
        <v>2</v>
      </c>
      <c r="G518" s="118">
        <f t="shared" si="61"/>
        <v>1</v>
      </c>
      <c r="H518" s="118">
        <f t="shared" si="61"/>
        <v>1</v>
      </c>
      <c r="I518" s="118">
        <f t="shared" si="61"/>
        <v>0</v>
      </c>
    </row>
    <row r="519" spans="1:9" ht="20.100000000000001" customHeight="1" x14ac:dyDescent="0.25">
      <c r="C519" s="92">
        <f t="shared" si="61"/>
        <v>191</v>
      </c>
      <c r="D519" s="105">
        <f t="shared" si="61"/>
        <v>4</v>
      </c>
      <c r="E519" s="105">
        <f t="shared" si="61"/>
        <v>4</v>
      </c>
      <c r="F519" s="105">
        <f t="shared" si="61"/>
        <v>4</v>
      </c>
      <c r="G519" s="105">
        <f t="shared" si="61"/>
        <v>1</v>
      </c>
      <c r="H519" s="105">
        <f t="shared" si="61"/>
        <v>1</v>
      </c>
      <c r="I519" s="105">
        <f t="shared" si="61"/>
        <v>1</v>
      </c>
    </row>
    <row r="520" spans="1:9" ht="20.100000000000001" customHeight="1" x14ac:dyDescent="0.25">
      <c r="C520" s="140">
        <f t="shared" si="61"/>
        <v>150</v>
      </c>
      <c r="D520" s="141">
        <f t="shared" si="61"/>
        <v>5</v>
      </c>
      <c r="E520" s="141">
        <f t="shared" si="61"/>
        <v>2</v>
      </c>
      <c r="F520" s="141">
        <f t="shared" si="61"/>
        <v>3</v>
      </c>
      <c r="G520" s="141">
        <f t="shared" si="61"/>
        <v>1</v>
      </c>
      <c r="H520" s="141">
        <f t="shared" si="61"/>
        <v>1</v>
      </c>
      <c r="I520" s="141">
        <f t="shared" si="61"/>
        <v>1</v>
      </c>
    </row>
    <row r="523" spans="1:9" ht="20.100000000000001" customHeight="1" x14ac:dyDescent="0.25">
      <c r="A523" s="31" t="s">
        <v>100</v>
      </c>
      <c r="B523" s="17"/>
      <c r="C523" s="17"/>
      <c r="D523" s="17"/>
      <c r="E523" s="17"/>
      <c r="F523" s="17"/>
      <c r="G523" s="17"/>
      <c r="H523" s="17"/>
      <c r="I523" s="17"/>
    </row>
    <row r="524" spans="1:9" ht="20.100000000000001" customHeight="1" x14ac:dyDescent="0.25">
      <c r="G524" s="228" t="s">
        <v>112</v>
      </c>
      <c r="H524" s="228"/>
      <c r="I524" s="228"/>
    </row>
    <row r="525" spans="1:9" ht="20.100000000000001" customHeight="1" x14ac:dyDescent="0.25">
      <c r="B525" s="1" t="s">
        <v>98</v>
      </c>
      <c r="C525" s="92">
        <f t="shared" ref="C525:I525" si="62">MIN(B11:B34)</f>
        <v>77</v>
      </c>
      <c r="D525" s="105">
        <f t="shared" si="62"/>
        <v>2</v>
      </c>
      <c r="E525" s="105">
        <f t="shared" si="62"/>
        <v>1</v>
      </c>
      <c r="F525" s="105">
        <f t="shared" si="62"/>
        <v>1</v>
      </c>
      <c r="G525" s="105">
        <f t="shared" si="62"/>
        <v>0</v>
      </c>
      <c r="H525" s="105">
        <f t="shared" si="62"/>
        <v>0</v>
      </c>
      <c r="I525" s="105">
        <f t="shared" si="62"/>
        <v>0</v>
      </c>
    </row>
    <row r="526" spans="1:9" ht="20.100000000000001" customHeight="1" x14ac:dyDescent="0.25">
      <c r="B526" s="18" t="s">
        <v>99</v>
      </c>
      <c r="C526" s="94">
        <f t="shared" ref="C526:I526" si="63">MAX(B11:B34)</f>
        <v>264</v>
      </c>
      <c r="D526" s="95">
        <f t="shared" si="63"/>
        <v>5</v>
      </c>
      <c r="E526" s="95">
        <f t="shared" si="63"/>
        <v>4</v>
      </c>
      <c r="F526" s="95">
        <f t="shared" si="63"/>
        <v>4</v>
      </c>
      <c r="G526" s="95">
        <f t="shared" si="63"/>
        <v>1</v>
      </c>
      <c r="H526" s="95">
        <f t="shared" si="63"/>
        <v>1</v>
      </c>
      <c r="I526" s="95">
        <f t="shared" si="63"/>
        <v>1</v>
      </c>
    </row>
    <row r="527" spans="1:9" ht="20.100000000000001" customHeight="1" x14ac:dyDescent="0.25">
      <c r="D527" s="12"/>
      <c r="E527" s="12"/>
      <c r="F527" s="12"/>
      <c r="G527" s="228" t="s">
        <v>110</v>
      </c>
      <c r="H527" s="228"/>
      <c r="I527" s="228"/>
    </row>
    <row r="528" spans="1:9" ht="20.100000000000001" customHeight="1" x14ac:dyDescent="0.25">
      <c r="D528" s="12"/>
      <c r="E528" s="12"/>
      <c r="F528" s="12"/>
      <c r="G528" s="227" t="s">
        <v>111</v>
      </c>
      <c r="H528" s="227"/>
      <c r="I528" s="227"/>
    </row>
    <row r="529" spans="1:9" ht="20.100000000000001" customHeight="1" x14ac:dyDescent="0.25">
      <c r="B529" s="1" t="s">
        <v>19</v>
      </c>
      <c r="C529" s="92">
        <f>C525*0.5</f>
        <v>38.5</v>
      </c>
      <c r="D529" s="105">
        <f>ROUNDUP(D525*0.5,0)</f>
        <v>1</v>
      </c>
      <c r="E529" s="105">
        <f t="shared" ref="E529:F529" si="64">ROUNDUP(E525*0.5,0)</f>
        <v>1</v>
      </c>
      <c r="F529" s="105">
        <f t="shared" si="64"/>
        <v>1</v>
      </c>
      <c r="G529" s="105">
        <f t="shared" ref="G529:I529" si="65">G525</f>
        <v>0</v>
      </c>
      <c r="H529" s="105">
        <f t="shared" si="65"/>
        <v>0</v>
      </c>
      <c r="I529" s="105">
        <f t="shared" si="65"/>
        <v>0</v>
      </c>
    </row>
    <row r="530" spans="1:9" ht="20.100000000000001" customHeight="1" x14ac:dyDescent="0.25">
      <c r="B530" s="18" t="s">
        <v>20</v>
      </c>
      <c r="C530" s="94">
        <f>C526*2</f>
        <v>528</v>
      </c>
      <c r="D530" s="95">
        <f t="shared" ref="D530:F530" si="66">D526*2</f>
        <v>10</v>
      </c>
      <c r="E530" s="95">
        <f t="shared" si="66"/>
        <v>8</v>
      </c>
      <c r="F530" s="95">
        <f t="shared" si="66"/>
        <v>8</v>
      </c>
      <c r="G530" s="95">
        <f t="shared" ref="G530:I530" si="67">G526</f>
        <v>1</v>
      </c>
      <c r="H530" s="95">
        <f t="shared" si="67"/>
        <v>1</v>
      </c>
      <c r="I530" s="95">
        <f t="shared" si="67"/>
        <v>1</v>
      </c>
    </row>
    <row r="533" spans="1:9" ht="20.100000000000001" customHeight="1" x14ac:dyDescent="0.25">
      <c r="A533" s="190" t="s">
        <v>58</v>
      </c>
      <c r="B533" s="190"/>
      <c r="C533" s="190"/>
      <c r="D533" s="190"/>
      <c r="E533" s="190"/>
      <c r="F533" s="190"/>
      <c r="G533" s="190"/>
      <c r="H533" s="190"/>
      <c r="I533" s="190"/>
    </row>
    <row r="535" spans="1:9" ht="20.100000000000001" customHeight="1" x14ac:dyDescent="0.25">
      <c r="B535" s="17"/>
      <c r="C535" s="23" t="str">
        <f t="shared" ref="C535:I535" si="68">B10</f>
        <v>Área privativa</v>
      </c>
      <c r="D535" s="23" t="str">
        <f t="shared" si="68"/>
        <v>Quartos</v>
      </c>
      <c r="E535" s="23" t="str">
        <f t="shared" si="68"/>
        <v>Suítes</v>
      </c>
      <c r="F535" s="23" t="str">
        <f t="shared" si="68"/>
        <v>Vagas na garagem</v>
      </c>
      <c r="G535" s="23" t="str">
        <f t="shared" si="68"/>
        <v>Piscina</v>
      </c>
      <c r="H535" s="23" t="str">
        <f t="shared" si="68"/>
        <v>Espaço social</v>
      </c>
      <c r="I535" s="23" t="str">
        <f t="shared" si="68"/>
        <v>Academia</v>
      </c>
    </row>
    <row r="536" spans="1:9" ht="20.100000000000001" customHeight="1" x14ac:dyDescent="0.25">
      <c r="B536" s="18" t="s">
        <v>96</v>
      </c>
      <c r="C536" s="94">
        <f>B47</f>
        <v>105.72</v>
      </c>
      <c r="D536" s="95">
        <f>B48</f>
        <v>3</v>
      </c>
      <c r="E536" s="95">
        <f>B49</f>
        <v>2</v>
      </c>
      <c r="F536" s="95">
        <f>B50</f>
        <v>2</v>
      </c>
      <c r="G536" s="95">
        <f>B51</f>
        <v>1</v>
      </c>
      <c r="H536" s="95">
        <f>B52</f>
        <v>1</v>
      </c>
      <c r="I536" s="95">
        <f>B53</f>
        <v>1</v>
      </c>
    </row>
    <row r="537" spans="1:9" ht="20.100000000000001" customHeight="1" x14ac:dyDescent="0.25">
      <c r="B537" s="17" t="s">
        <v>45</v>
      </c>
      <c r="C537" s="37" t="str">
        <f t="shared" ref="C537:I537" si="69">IF(OR(C536&lt;C525,C536&gt;C526),"Extrapolou","Não extrapolou")</f>
        <v>Não extrapolou</v>
      </c>
      <c r="D537" s="37" t="str">
        <f t="shared" si="69"/>
        <v>Não extrapolou</v>
      </c>
      <c r="E537" s="37" t="str">
        <f t="shared" si="69"/>
        <v>Não extrapolou</v>
      </c>
      <c r="F537" s="37" t="str">
        <f t="shared" si="69"/>
        <v>Não extrapolou</v>
      </c>
      <c r="G537" s="37" t="str">
        <f t="shared" si="69"/>
        <v>Não extrapolou</v>
      </c>
      <c r="H537" s="37" t="str">
        <f t="shared" si="69"/>
        <v>Não extrapolou</v>
      </c>
      <c r="I537" s="37" t="str">
        <f t="shared" si="69"/>
        <v>Não extrapolou</v>
      </c>
    </row>
    <row r="538" spans="1:9" ht="20.100000000000001" customHeight="1" x14ac:dyDescent="0.25">
      <c r="B538" s="18" t="s">
        <v>95</v>
      </c>
      <c r="C538" s="37" t="str">
        <f t="shared" ref="C538:I538" si="70">IF(OR(C536&lt;C529,C536&gt;C530),"Inadmissível","Admissível")</f>
        <v>Admissível</v>
      </c>
      <c r="D538" s="37" t="str">
        <f t="shared" si="70"/>
        <v>Admissível</v>
      </c>
      <c r="E538" s="37" t="str">
        <f t="shared" si="70"/>
        <v>Admissível</v>
      </c>
      <c r="F538" s="37" t="str">
        <f t="shared" si="70"/>
        <v>Admissível</v>
      </c>
      <c r="G538" s="37" t="str">
        <f t="shared" si="70"/>
        <v>Admissível</v>
      </c>
      <c r="H538" s="37" t="str">
        <f t="shared" si="70"/>
        <v>Admissível</v>
      </c>
      <c r="I538" s="37" t="str">
        <f t="shared" si="70"/>
        <v>Admissível</v>
      </c>
    </row>
    <row r="541" spans="1:9" ht="20.100000000000001" customHeight="1" x14ac:dyDescent="0.25">
      <c r="A541" s="190" t="s">
        <v>21</v>
      </c>
      <c r="B541" s="190"/>
      <c r="C541" s="190"/>
      <c r="D541" s="190"/>
      <c r="E541" s="190"/>
      <c r="F541" s="190"/>
      <c r="G541" s="190"/>
      <c r="H541" s="190"/>
      <c r="I541" s="190"/>
    </row>
    <row r="542" spans="1:9" ht="20.100000000000001" customHeight="1" x14ac:dyDescent="0.25">
      <c r="I542" s="14"/>
    </row>
    <row r="543" spans="1:9" ht="20.100000000000001" customHeight="1" x14ac:dyDescent="0.25">
      <c r="E543" s="13" t="s">
        <v>22</v>
      </c>
      <c r="F543" s="13" t="s">
        <v>96</v>
      </c>
      <c r="G543" s="13" t="s">
        <v>23</v>
      </c>
      <c r="H543" s="13"/>
      <c r="I543" s="13" t="s">
        <v>24</v>
      </c>
    </row>
    <row r="544" spans="1:9" ht="20.100000000000001" customHeight="1" x14ac:dyDescent="0.25">
      <c r="E544" s="18" t="str">
        <f>B10</f>
        <v>Área privativa</v>
      </c>
      <c r="F544" s="94">
        <f t="shared" ref="F544:F550" si="71">B47</f>
        <v>105.72</v>
      </c>
      <c r="G544" s="94">
        <f t="shared" ref="G544:G550" si="72">C95</f>
        <v>8725.1435488948719</v>
      </c>
      <c r="H544" s="94"/>
      <c r="I544" s="94">
        <f>F544*G544</f>
        <v>922422.17598916579</v>
      </c>
    </row>
    <row r="545" spans="1:9" ht="20.100000000000001" customHeight="1" x14ac:dyDescent="0.25">
      <c r="E545" s="1" t="str">
        <f>C10</f>
        <v>Quartos</v>
      </c>
      <c r="F545" s="95">
        <f t="shared" si="71"/>
        <v>3</v>
      </c>
      <c r="G545" s="92">
        <f t="shared" si="72"/>
        <v>100102.5885238974</v>
      </c>
      <c r="H545" s="92"/>
      <c r="I545" s="94">
        <f t="shared" ref="I545:I550" si="73">F545*G545</f>
        <v>300307.7655716922</v>
      </c>
    </row>
    <row r="546" spans="1:9" ht="20.100000000000001" customHeight="1" x14ac:dyDescent="0.25">
      <c r="E546" s="18" t="str">
        <f>D10</f>
        <v>Suítes</v>
      </c>
      <c r="F546" s="95">
        <f t="shared" si="71"/>
        <v>2</v>
      </c>
      <c r="G546" s="94">
        <f t="shared" si="72"/>
        <v>-228951.72545307432</v>
      </c>
      <c r="H546" s="94"/>
      <c r="I546" s="94">
        <f t="shared" si="73"/>
        <v>-457903.45090614865</v>
      </c>
    </row>
    <row r="547" spans="1:9" ht="20.100000000000001" customHeight="1" x14ac:dyDescent="0.25">
      <c r="E547" s="18" t="str">
        <f>E10</f>
        <v>Vagas na garagem</v>
      </c>
      <c r="F547" s="95">
        <f t="shared" si="71"/>
        <v>2</v>
      </c>
      <c r="G547" s="94">
        <f t="shared" si="72"/>
        <v>613213.2573554134</v>
      </c>
      <c r="H547" s="94"/>
      <c r="I547" s="94">
        <f t="shared" si="73"/>
        <v>1226426.5147108268</v>
      </c>
    </row>
    <row r="548" spans="1:9" ht="20.100000000000001" customHeight="1" x14ac:dyDescent="0.25">
      <c r="E548" s="18" t="str">
        <f>F10</f>
        <v>Piscina</v>
      </c>
      <c r="F548" s="95">
        <f t="shared" si="71"/>
        <v>1</v>
      </c>
      <c r="G548" s="94">
        <f t="shared" si="72"/>
        <v>227756.89229352423</v>
      </c>
      <c r="H548" s="94"/>
      <c r="I548" s="94">
        <f t="shared" si="73"/>
        <v>227756.89229352423</v>
      </c>
    </row>
    <row r="549" spans="1:9" ht="20.100000000000001" customHeight="1" x14ac:dyDescent="0.25">
      <c r="E549" s="18" t="str">
        <f>G10</f>
        <v>Espaço social</v>
      </c>
      <c r="F549" s="95">
        <f t="shared" si="71"/>
        <v>1</v>
      </c>
      <c r="G549" s="94">
        <f t="shared" si="72"/>
        <v>-238355.69724637491</v>
      </c>
      <c r="H549" s="94"/>
      <c r="I549" s="94">
        <f t="shared" si="73"/>
        <v>-238355.69724637491</v>
      </c>
    </row>
    <row r="550" spans="1:9" ht="20.100000000000001" customHeight="1" x14ac:dyDescent="0.25">
      <c r="E550" s="18" t="str">
        <f>H10</f>
        <v>Academia</v>
      </c>
      <c r="F550" s="95">
        <f t="shared" si="71"/>
        <v>1</v>
      </c>
      <c r="G550" s="94">
        <f t="shared" si="72"/>
        <v>-146549.52281165821</v>
      </c>
      <c r="H550" s="94"/>
      <c r="I550" s="94">
        <f t="shared" si="73"/>
        <v>-146549.52281165821</v>
      </c>
    </row>
    <row r="553" spans="1:9" ht="20.100000000000001" customHeight="1" x14ac:dyDescent="0.25">
      <c r="G553" s="17" t="s">
        <v>88</v>
      </c>
      <c r="H553" s="17"/>
      <c r="I553" s="96">
        <f>SUM(I544:I550)</f>
        <v>1834104.6776010273</v>
      </c>
    </row>
    <row r="554" spans="1:9" ht="20.100000000000001" customHeight="1" x14ac:dyDescent="0.25">
      <c r="I554" s="92"/>
    </row>
    <row r="555" spans="1:9" ht="20.100000000000001" customHeight="1" x14ac:dyDescent="0.25">
      <c r="G555" s="17" t="s">
        <v>5</v>
      </c>
      <c r="H555" s="17"/>
      <c r="I555" s="96">
        <f>C94</f>
        <v>-984837.98139253957</v>
      </c>
    </row>
    <row r="556" spans="1:9" ht="20.100000000000001" customHeight="1" x14ac:dyDescent="0.25">
      <c r="I556" s="92"/>
    </row>
    <row r="557" spans="1:9" ht="20.100000000000001" customHeight="1" x14ac:dyDescent="0.25">
      <c r="G557" s="17" t="s">
        <v>25</v>
      </c>
      <c r="H557" s="17"/>
      <c r="I557" s="96">
        <f>I553+I555</f>
        <v>849266.69620848773</v>
      </c>
    </row>
    <row r="559" spans="1:9" ht="20.100000000000001" customHeight="1" x14ac:dyDescent="0.25">
      <c r="I559" s="14"/>
    </row>
    <row r="560" spans="1:9" ht="20.100000000000001" customHeight="1" x14ac:dyDescent="0.25">
      <c r="A560" s="190" t="s">
        <v>81</v>
      </c>
      <c r="B560" s="190"/>
      <c r="C560" s="190"/>
      <c r="D560" s="190"/>
      <c r="E560" s="190"/>
      <c r="F560" s="190"/>
      <c r="G560" s="190"/>
      <c r="H560" s="190"/>
      <c r="I560" s="190"/>
    </row>
    <row r="562" spans="1:9" ht="20.100000000000001" customHeight="1" x14ac:dyDescent="0.25">
      <c r="D562" s="17" t="s">
        <v>57</v>
      </c>
      <c r="E562" s="17" t="s">
        <v>82</v>
      </c>
      <c r="F562" s="17"/>
      <c r="G562" s="23" t="s">
        <v>83</v>
      </c>
      <c r="H562" s="23" t="s">
        <v>84</v>
      </c>
      <c r="I562" s="23" t="s">
        <v>85</v>
      </c>
    </row>
    <row r="563" spans="1:9" ht="20.100000000000001" customHeight="1" x14ac:dyDescent="0.25">
      <c r="E563" s="1" t="s">
        <v>45</v>
      </c>
      <c r="F563" s="36"/>
      <c r="G563" s="36" t="s">
        <v>182</v>
      </c>
      <c r="H563" s="135">
        <v>0.15</v>
      </c>
      <c r="I563" s="135">
        <v>0.2</v>
      </c>
    </row>
    <row r="564" spans="1:9" ht="20.100000000000001" customHeight="1" x14ac:dyDescent="0.25">
      <c r="E564" s="18" t="s">
        <v>86</v>
      </c>
      <c r="F564" s="94">
        <f>MIN(I11:I34)</f>
        <v>550000</v>
      </c>
      <c r="G564" s="94">
        <f>F564</f>
        <v>550000</v>
      </c>
      <c r="H564" s="94">
        <f>F564*(1-0.15)</f>
        <v>467500</v>
      </c>
      <c r="I564" s="94">
        <f>F564*(1-0.2)</f>
        <v>440000</v>
      </c>
    </row>
    <row r="565" spans="1:9" ht="20.100000000000001" customHeight="1" x14ac:dyDescent="0.25">
      <c r="E565" s="18" t="s">
        <v>87</v>
      </c>
      <c r="F565" s="94">
        <f>MAX(I11:I34)</f>
        <v>2300000</v>
      </c>
      <c r="G565" s="94">
        <f>F565</f>
        <v>2300000</v>
      </c>
      <c r="H565" s="94">
        <f>F565*(1+0.15)</f>
        <v>2645000</v>
      </c>
      <c r="I565" s="94">
        <f>F565*(1+0.2)</f>
        <v>2760000</v>
      </c>
    </row>
    <row r="567" spans="1:9" ht="20.100000000000001" customHeight="1" x14ac:dyDescent="0.25">
      <c r="E567" s="185" t="s">
        <v>25</v>
      </c>
      <c r="F567" s="185"/>
      <c r="G567" s="23" t="str">
        <f>IF(AND($I$557&gt;G564,$I$557&lt;G565),"Admitido","Inadmissível")</f>
        <v>Admitido</v>
      </c>
      <c r="H567" s="23" t="str">
        <f>IF(AND($I$557&gt;H564,$I$557&lt;H565),"Admitido","Inadmissível")</f>
        <v>Admitido</v>
      </c>
      <c r="I567" s="23" t="str">
        <f>IF(AND($I$557&gt;I564,$I$557&lt;I565),"Admitido","Inadmissível")</f>
        <v>Admitido</v>
      </c>
    </row>
    <row r="570" spans="1:9" ht="20.100000000000001" customHeight="1" x14ac:dyDescent="0.25">
      <c r="A570" s="190" t="s">
        <v>118</v>
      </c>
      <c r="B570" s="190"/>
      <c r="C570" s="190"/>
      <c r="D570" s="190"/>
      <c r="E570" s="190"/>
      <c r="F570" s="190"/>
      <c r="G570" s="190"/>
      <c r="H570" s="190"/>
      <c r="I570" s="190"/>
    </row>
    <row r="573" spans="1:9" ht="20.100000000000001" customHeight="1" x14ac:dyDescent="0.25">
      <c r="A573" s="186" t="s">
        <v>32</v>
      </c>
      <c r="B573" s="186"/>
      <c r="C573" s="186" t="s">
        <v>49</v>
      </c>
      <c r="D573" s="186"/>
      <c r="E573" s="186"/>
      <c r="G573" s="17" t="s">
        <v>77</v>
      </c>
      <c r="H573" s="97">
        <v>0.8</v>
      </c>
    </row>
    <row r="574" spans="1:9" ht="20.100000000000001" customHeight="1" x14ac:dyDescent="0.25">
      <c r="A574" s="186"/>
      <c r="B574" s="186"/>
      <c r="C574" s="38" t="s">
        <v>50</v>
      </c>
      <c r="D574" s="38" t="s">
        <v>51</v>
      </c>
      <c r="E574" s="38" t="s">
        <v>52</v>
      </c>
      <c r="G574" s="18" t="s">
        <v>123</v>
      </c>
      <c r="H574" s="95">
        <f>B89</f>
        <v>16</v>
      </c>
    </row>
    <row r="575" spans="1:9" ht="20.100000000000001" customHeight="1" x14ac:dyDescent="0.25">
      <c r="A575" s="193" t="s">
        <v>119</v>
      </c>
      <c r="B575" s="193"/>
      <c r="C575" s="187" t="s">
        <v>120</v>
      </c>
      <c r="D575" s="187" t="s">
        <v>121</v>
      </c>
      <c r="E575" s="187" t="s">
        <v>122</v>
      </c>
      <c r="G575" s="18" t="s">
        <v>124</v>
      </c>
      <c r="H575" s="98">
        <f>_xlfn.T.INV.2T(1-H573,H574)</f>
        <v>1.3367571673273158</v>
      </c>
    </row>
    <row r="576" spans="1:9" ht="20.100000000000001" customHeight="1" x14ac:dyDescent="0.25">
      <c r="A576" s="193"/>
      <c r="B576" s="193"/>
      <c r="C576" s="187"/>
      <c r="D576" s="187"/>
      <c r="E576" s="187"/>
      <c r="H576" s="92"/>
    </row>
    <row r="577" spans="1:23" ht="20.100000000000001" customHeight="1" x14ac:dyDescent="0.25">
      <c r="G577" s="17" t="s">
        <v>1</v>
      </c>
      <c r="H577" s="96">
        <f>B82</f>
        <v>171095.21828407244</v>
      </c>
    </row>
    <row r="578" spans="1:23" ht="20.100000000000001" customHeight="1" x14ac:dyDescent="0.25">
      <c r="G578" s="17" t="s">
        <v>125</v>
      </c>
      <c r="H578" s="96">
        <f>X67*H577</f>
        <v>64372.45472965415</v>
      </c>
    </row>
    <row r="579" spans="1:23" ht="20.100000000000001" customHeight="1" x14ac:dyDescent="0.25">
      <c r="G579" s="17" t="s">
        <v>126</v>
      </c>
      <c r="H579" s="96">
        <f>H575*H578</f>
        <v>86050.340238318357</v>
      </c>
    </row>
    <row r="581" spans="1:23" ht="20.100000000000001" customHeight="1" x14ac:dyDescent="0.25">
      <c r="G581" s="17" t="s">
        <v>21</v>
      </c>
      <c r="H581" s="96">
        <f>I557</f>
        <v>849266.69620848773</v>
      </c>
    </row>
    <row r="583" spans="1:23" ht="20.100000000000001" customHeight="1" x14ac:dyDescent="0.25">
      <c r="G583" s="17" t="s">
        <v>19</v>
      </c>
      <c r="H583" s="96">
        <f>H581-H579</f>
        <v>763216.35597016942</v>
      </c>
    </row>
    <row r="584" spans="1:23" ht="20.100000000000001" customHeight="1" x14ac:dyDescent="0.25">
      <c r="G584" s="17" t="s">
        <v>20</v>
      </c>
      <c r="H584" s="96">
        <f>H581+H579</f>
        <v>935317.03644680604</v>
      </c>
    </row>
    <row r="586" spans="1:23" ht="20.100000000000001" customHeight="1" x14ac:dyDescent="0.25">
      <c r="G586" s="17" t="s">
        <v>64</v>
      </c>
      <c r="H586" s="96">
        <f>H579*2</f>
        <v>172100.68047663671</v>
      </c>
    </row>
    <row r="587" spans="1:23" ht="20.100000000000001" customHeight="1" x14ac:dyDescent="0.25">
      <c r="E587" s="40"/>
    </row>
    <row r="588" spans="1:23" ht="20.100000000000001" customHeight="1" x14ac:dyDescent="0.25">
      <c r="G588" s="17" t="s">
        <v>127</v>
      </c>
      <c r="H588" s="99">
        <f>(H584-H583)/H581</f>
        <v>0.20264621378063244</v>
      </c>
    </row>
    <row r="591" spans="1:23" ht="20.100000000000001" customHeight="1" x14ac:dyDescent="0.25">
      <c r="A591" s="179" t="str" cm="1">
        <f t="array" ref="A591">_xlfn.IFS(H588&lt;=0.3,W593,AND(H588&gt;0.3,H588&lt;=0.4),W594,AND(H588&gt;0.4,H588&lt;=0.5),W595,H588&gt;0.5,W596)</f>
        <v>A amplitude do intervalo de confiança de 80% em torno da estimativa de tendência central é inferior a 30%; portanto, o laudo se enquadra no grau de fundamentação III da NBR 14653-2:2011 (Item 9.2.3, tabela 5).</v>
      </c>
      <c r="B591" s="179"/>
      <c r="C591" s="179"/>
      <c r="D591" s="179"/>
      <c r="E591" s="179"/>
      <c r="F591" s="179"/>
      <c r="G591" s="179"/>
      <c r="H591" s="179"/>
      <c r="I591" s="179"/>
      <c r="W591" s="147"/>
    </row>
    <row r="592" spans="1:23" ht="20.100000000000001" customHeight="1" x14ac:dyDescent="0.25">
      <c r="A592" s="179" t="s">
        <v>147</v>
      </c>
      <c r="B592" s="179"/>
      <c r="C592" s="179"/>
      <c r="D592" s="179"/>
      <c r="E592" s="179"/>
      <c r="F592" s="179"/>
      <c r="G592" s="179"/>
      <c r="H592" s="179"/>
      <c r="I592" s="179"/>
    </row>
    <row r="593" spans="1:23" ht="20.100000000000001" customHeight="1" x14ac:dyDescent="0.25">
      <c r="A593" s="179"/>
      <c r="B593" s="179"/>
      <c r="C593" s="179"/>
      <c r="D593" s="179"/>
      <c r="E593" s="179"/>
      <c r="F593" s="179"/>
      <c r="G593" s="179"/>
      <c r="H593" s="179"/>
      <c r="I593" s="179"/>
      <c r="W593" s="157" t="s">
        <v>138</v>
      </c>
    </row>
    <row r="594" spans="1:23" ht="20.100000000000001" customHeight="1" x14ac:dyDescent="0.25">
      <c r="A594" s="179"/>
      <c r="B594" s="179"/>
      <c r="C594" s="179"/>
      <c r="D594" s="179"/>
      <c r="E594" s="179"/>
      <c r="F594" s="179"/>
      <c r="G594" s="179"/>
      <c r="H594" s="179"/>
      <c r="I594" s="179"/>
      <c r="W594" s="157" t="s">
        <v>139</v>
      </c>
    </row>
    <row r="595" spans="1:23" ht="20.100000000000001" customHeight="1" x14ac:dyDescent="0.25">
      <c r="A595" s="179"/>
      <c r="B595" s="179"/>
      <c r="C595" s="179"/>
      <c r="D595" s="179"/>
      <c r="E595" s="179"/>
      <c r="F595" s="179"/>
      <c r="G595" s="179"/>
      <c r="H595" s="179"/>
      <c r="I595" s="179"/>
      <c r="W595" s="157" t="s">
        <v>140</v>
      </c>
    </row>
    <row r="596" spans="1:23" ht="20.100000000000001" customHeight="1" x14ac:dyDescent="0.25">
      <c r="A596" s="179"/>
      <c r="B596" s="179"/>
      <c r="C596" s="179"/>
      <c r="D596" s="179"/>
      <c r="E596" s="179"/>
      <c r="F596" s="179"/>
      <c r="G596" s="179"/>
      <c r="H596" s="179"/>
      <c r="I596" s="179"/>
      <c r="W596" s="157" t="s">
        <v>141</v>
      </c>
    </row>
    <row r="598" spans="1:23" ht="20.100000000000001" customHeight="1" x14ac:dyDescent="0.25">
      <c r="A598" s="41" t="s">
        <v>82</v>
      </c>
      <c r="B598" s="231" t="s">
        <v>128</v>
      </c>
      <c r="C598" s="231"/>
      <c r="D598" s="231" t="s">
        <v>137</v>
      </c>
      <c r="E598" s="231"/>
      <c r="F598" s="231" t="s">
        <v>129</v>
      </c>
      <c r="G598" s="231"/>
    </row>
    <row r="599" spans="1:23" ht="20.100000000000001" customHeight="1" x14ac:dyDescent="0.25">
      <c r="A599" s="1" t="s">
        <v>130</v>
      </c>
      <c r="B599" s="232">
        <f>H583</f>
        <v>763216.35597016942</v>
      </c>
      <c r="C599" s="232"/>
      <c r="D599" s="232">
        <f>H581*(1-0.15)</f>
        <v>721876.69177721452</v>
      </c>
      <c r="E599" s="232"/>
      <c r="F599" s="232">
        <f>MAX(B599:D599)</f>
        <v>763216.35597016942</v>
      </c>
      <c r="G599" s="232"/>
    </row>
    <row r="600" spans="1:23" ht="20.100000000000001" customHeight="1" x14ac:dyDescent="0.25">
      <c r="A600" s="18" t="s">
        <v>131</v>
      </c>
      <c r="B600" s="232">
        <f>H584</f>
        <v>935317.03644680604</v>
      </c>
      <c r="C600" s="232"/>
      <c r="D600" s="232">
        <f>H581*(1+0.15)</f>
        <v>976656.70063976082</v>
      </c>
      <c r="E600" s="232"/>
      <c r="F600" s="232">
        <f>MIN(B600:D600)</f>
        <v>935317.03644680604</v>
      </c>
      <c r="G600" s="232"/>
      <c r="W600" s="147"/>
    </row>
    <row r="603" spans="1:23" ht="20.100000000000001" customHeight="1" x14ac:dyDescent="0.25">
      <c r="F603" s="9"/>
    </row>
    <row r="604" spans="1:23" ht="20.100000000000001" customHeight="1" x14ac:dyDescent="0.25">
      <c r="C604" s="225">
        <f>H581</f>
        <v>849266.69620848773</v>
      </c>
      <c r="D604" s="225"/>
      <c r="E604" s="225"/>
      <c r="F604" s="225"/>
    </row>
    <row r="605" spans="1:23" ht="20.100000000000001" customHeight="1" x14ac:dyDescent="0.25">
      <c r="D605" s="42"/>
      <c r="F605" s="9"/>
      <c r="V605" s="217"/>
      <c r="W605" s="217"/>
    </row>
    <row r="606" spans="1:23" ht="20.100000000000001" customHeight="1" x14ac:dyDescent="0.25">
      <c r="B606" s="136">
        <f>B599</f>
        <v>763216.35597016942</v>
      </c>
      <c r="C606" s="229" t="s">
        <v>128</v>
      </c>
      <c r="D606" s="229"/>
      <c r="E606" s="229"/>
      <c r="F606" s="229"/>
      <c r="G606" s="137">
        <f>B600</f>
        <v>935317.03644680604</v>
      </c>
    </row>
    <row r="607" spans="1:23" ht="20.100000000000001" customHeight="1" x14ac:dyDescent="0.25">
      <c r="B607" s="13" t="s">
        <v>132</v>
      </c>
      <c r="D607" s="42"/>
      <c r="F607" s="9"/>
      <c r="G607" s="13" t="s">
        <v>133</v>
      </c>
    </row>
    <row r="608" spans="1:23" ht="20.100000000000001" customHeight="1" x14ac:dyDescent="0.25">
      <c r="B608" s="136">
        <f>F599</f>
        <v>763216.35597016942</v>
      </c>
      <c r="C608" s="230" t="s">
        <v>129</v>
      </c>
      <c r="D608" s="230"/>
      <c r="E608" s="230"/>
      <c r="F608" s="230"/>
      <c r="G608" s="137">
        <f>F600</f>
        <v>935317.03644680604</v>
      </c>
    </row>
    <row r="609" spans="2:12" ht="20.100000000000001" customHeight="1" x14ac:dyDescent="0.25">
      <c r="B609" s="13" t="s">
        <v>134</v>
      </c>
      <c r="F609" s="9"/>
      <c r="G609" s="13" t="s">
        <v>135</v>
      </c>
    </row>
    <row r="610" spans="2:12" ht="20.100000000000001" customHeight="1" x14ac:dyDescent="0.25">
      <c r="F610" s="9"/>
    </row>
    <row r="611" spans="2:12" ht="20.100000000000001" customHeight="1" x14ac:dyDescent="0.25">
      <c r="F611" s="9"/>
    </row>
    <row r="612" spans="2:12" ht="20.100000000000001" customHeight="1" x14ac:dyDescent="0.25">
      <c r="F612" s="9"/>
    </row>
    <row r="613" spans="2:12" ht="20.100000000000001" customHeight="1" x14ac:dyDescent="0.25">
      <c r="F613" s="9"/>
      <c r="K613" s="142" t="s">
        <v>340</v>
      </c>
      <c r="L613" s="142" t="s">
        <v>341</v>
      </c>
    </row>
    <row r="614" spans="2:12" ht="20.100000000000001" customHeight="1" x14ac:dyDescent="0.25">
      <c r="F614" s="9"/>
      <c r="K614" s="142">
        <f>B600-B599</f>
        <v>172100.68047663663</v>
      </c>
      <c r="L614" s="142">
        <f>F600-F599</f>
        <v>172100.68047663663</v>
      </c>
    </row>
    <row r="615" spans="2:12" ht="20.100000000000001" customHeight="1" x14ac:dyDescent="0.25">
      <c r="F615" s="9"/>
    </row>
    <row r="616" spans="2:12" ht="20.100000000000001" customHeight="1" x14ac:dyDescent="0.25">
      <c r="F616" s="9"/>
    </row>
    <row r="617" spans="2:12" ht="20.100000000000001" customHeight="1" x14ac:dyDescent="0.25">
      <c r="F617" s="9"/>
    </row>
    <row r="618" spans="2:12" ht="20.100000000000001" customHeight="1" x14ac:dyDescent="0.25">
      <c r="F618" s="9"/>
    </row>
    <row r="620" spans="2:12" ht="20.100000000000001" customHeight="1" x14ac:dyDescent="0.25">
      <c r="D620" s="177" t="s">
        <v>26</v>
      </c>
      <c r="E620" s="177"/>
      <c r="F620" s="177"/>
      <c r="G620" s="177"/>
      <c r="H620" s="177"/>
      <c r="I620" s="177"/>
    </row>
    <row r="621" spans="2:12" ht="20.100000000000001" customHeight="1" x14ac:dyDescent="0.25">
      <c r="D621" s="180" t="s">
        <v>31</v>
      </c>
      <c r="E621" s="180"/>
      <c r="F621" s="180"/>
      <c r="G621" s="180"/>
      <c r="H621" s="180"/>
      <c r="I621" s="180"/>
    </row>
    <row r="622" spans="2:12" ht="20.100000000000001" customHeight="1" x14ac:dyDescent="0.25">
      <c r="D622" s="26"/>
      <c r="E622" s="26"/>
      <c r="F622" s="26"/>
      <c r="G622" s="26"/>
      <c r="H622" s="26"/>
      <c r="I622" s="26"/>
    </row>
    <row r="623" spans="2:12" ht="20.100000000000001" customHeight="1" x14ac:dyDescent="0.25">
      <c r="F623" s="185" t="s">
        <v>27</v>
      </c>
      <c r="G623" s="185"/>
      <c r="H623" s="185"/>
      <c r="I623" s="100">
        <v>4</v>
      </c>
      <c r="J623" s="216" t="str">
        <f>IF(I625&gt;0.01,"Reduzir o número de casas decimais","")</f>
        <v/>
      </c>
      <c r="K623" s="216"/>
      <c r="L623" s="216"/>
    </row>
    <row r="624" spans="2:12" ht="20.100000000000001" customHeight="1" x14ac:dyDescent="0.25">
      <c r="F624" s="184" t="s">
        <v>90</v>
      </c>
      <c r="G624" s="184"/>
      <c r="H624" s="184"/>
      <c r="I624" s="94">
        <f>I627-I557</f>
        <v>733.30379151226953</v>
      </c>
    </row>
    <row r="625" spans="1:12" ht="20.100000000000001" customHeight="1" x14ac:dyDescent="0.25">
      <c r="F625" s="184" t="s">
        <v>29</v>
      </c>
      <c r="G625" s="184"/>
      <c r="H625" s="184"/>
      <c r="I625" s="101">
        <f>I624/I557</f>
        <v>8.6345525473455003E-4</v>
      </c>
    </row>
    <row r="626" spans="1:12" ht="20.100000000000001" customHeight="1" x14ac:dyDescent="0.25">
      <c r="I626" s="92"/>
    </row>
    <row r="627" spans="1:12" ht="20.100000000000001" customHeight="1" x14ac:dyDescent="0.25">
      <c r="F627" s="177" t="s">
        <v>30</v>
      </c>
      <c r="G627" s="177"/>
      <c r="H627" s="177"/>
      <c r="I627" s="102">
        <f>ROUNDUP(I557,-I623)</f>
        <v>850000</v>
      </c>
    </row>
    <row r="630" spans="1:12" ht="20.100000000000001" customHeight="1" x14ac:dyDescent="0.25">
      <c r="K630" s="147"/>
      <c r="L630" s="147"/>
    </row>
    <row r="631" spans="1:12" ht="20.100000000000001" customHeight="1" x14ac:dyDescent="0.25">
      <c r="A631" s="178" t="s">
        <v>169</v>
      </c>
      <c r="B631" s="178"/>
      <c r="C631" s="178"/>
      <c r="D631" s="178"/>
      <c r="E631" s="178"/>
      <c r="F631" s="178"/>
      <c r="G631" s="178"/>
      <c r="H631" s="178"/>
      <c r="I631" s="178"/>
    </row>
    <row r="632" spans="1:12" ht="20.100000000000001" customHeight="1" x14ac:dyDescent="0.25">
      <c r="A632" s="178" t="s">
        <v>390</v>
      </c>
      <c r="B632" s="178"/>
      <c r="C632" s="178"/>
      <c r="D632" s="178"/>
      <c r="E632" s="178"/>
      <c r="F632" s="178"/>
      <c r="G632" s="178"/>
      <c r="H632" s="178"/>
      <c r="I632" s="178"/>
    </row>
    <row r="633" spans="1:12" ht="20.100000000000001" customHeight="1" x14ac:dyDescent="0.25">
      <c r="A633" s="178" t="s">
        <v>342</v>
      </c>
      <c r="B633" s="178"/>
      <c r="C633" s="178"/>
      <c r="D633" s="178"/>
      <c r="E633" s="178"/>
      <c r="F633" s="178"/>
      <c r="G633" s="178"/>
      <c r="H633" s="178"/>
      <c r="I633" s="178"/>
    </row>
    <row r="634" spans="1:12" ht="20.100000000000001" customHeight="1" x14ac:dyDescent="0.25">
      <c r="A634" s="178" t="s">
        <v>170</v>
      </c>
      <c r="B634" s="178"/>
      <c r="C634" s="178"/>
      <c r="D634" s="178"/>
      <c r="E634" s="178"/>
      <c r="F634" s="178"/>
      <c r="G634" s="178"/>
      <c r="H634" s="178"/>
      <c r="I634" s="178"/>
    </row>
    <row r="635" spans="1:12" ht="20.100000000000001" customHeight="1" x14ac:dyDescent="0.25">
      <c r="A635" s="178" t="s">
        <v>171</v>
      </c>
      <c r="B635" s="178"/>
      <c r="C635" s="178"/>
      <c r="D635" s="178"/>
      <c r="E635" s="178"/>
      <c r="F635" s="178"/>
      <c r="G635" s="178"/>
      <c r="H635" s="178"/>
      <c r="I635" s="178"/>
    </row>
    <row r="636" spans="1:12" ht="20.100000000000001" customHeight="1" x14ac:dyDescent="0.25">
      <c r="A636" s="178" t="s">
        <v>180</v>
      </c>
      <c r="B636" s="178"/>
      <c r="C636" s="178"/>
      <c r="D636" s="178"/>
      <c r="E636" s="178"/>
      <c r="F636" s="178"/>
      <c r="G636" s="178"/>
      <c r="H636" s="178"/>
      <c r="I636" s="178"/>
    </row>
    <row r="637" spans="1:12" ht="20.100000000000001" customHeight="1" x14ac:dyDescent="0.25">
      <c r="A637" s="178" t="s">
        <v>391</v>
      </c>
      <c r="B637" s="178"/>
      <c r="C637" s="178"/>
      <c r="D637" s="178"/>
      <c r="E637" s="178"/>
      <c r="F637" s="178"/>
      <c r="G637" s="178"/>
      <c r="H637" s="178"/>
      <c r="I637" s="178"/>
    </row>
    <row r="638" spans="1:12" ht="20.100000000000001" customHeight="1" x14ac:dyDescent="0.25">
      <c r="A638" s="178" t="s">
        <v>174</v>
      </c>
      <c r="B638" s="178"/>
      <c r="C638" s="178"/>
      <c r="D638" s="178"/>
      <c r="E638" s="178"/>
      <c r="F638" s="178"/>
      <c r="G638" s="178"/>
      <c r="H638" s="178"/>
      <c r="I638" s="178"/>
    </row>
    <row r="639" spans="1:12" ht="20.100000000000001" customHeight="1" x14ac:dyDescent="0.25">
      <c r="A639" s="178" t="s">
        <v>172</v>
      </c>
      <c r="B639" s="178"/>
      <c r="C639" s="178"/>
      <c r="D639" s="178"/>
      <c r="E639" s="178"/>
      <c r="F639" s="178"/>
      <c r="G639" s="178"/>
      <c r="H639" s="178"/>
      <c r="I639" s="178"/>
    </row>
    <row r="640" spans="1:12" ht="20.100000000000001" customHeight="1" x14ac:dyDescent="0.25">
      <c r="A640" s="178" t="s">
        <v>181</v>
      </c>
      <c r="B640" s="178"/>
      <c r="C640" s="178"/>
      <c r="D640" s="178"/>
      <c r="E640" s="178"/>
      <c r="F640" s="178"/>
      <c r="G640" s="178"/>
      <c r="H640" s="178"/>
      <c r="I640" s="178"/>
    </row>
    <row r="654" spans="26:46" ht="20.100000000000001" customHeight="1" x14ac:dyDescent="0.25">
      <c r="Z654" s="176" t="str">
        <f>CONCATENATE("Nível máximo de significância para a rejeição da hipótese nula do coeficiente regressor: ",AD663)</f>
        <v>Nível máximo de significância para a rejeição da hipótese nula do coeficiente regressor: Padronizado</v>
      </c>
      <c r="AA654" s="176"/>
      <c r="AB654" s="176"/>
      <c r="AC654" s="176"/>
      <c r="AD654" s="176"/>
      <c r="AE654" s="176"/>
      <c r="AO654" s="142">
        <v>0</v>
      </c>
      <c r="AQ654" s="142" t="s">
        <v>69</v>
      </c>
      <c r="AR654" s="142">
        <v>5000</v>
      </c>
      <c r="AT654" s="142" t="s">
        <v>71</v>
      </c>
    </row>
    <row r="655" spans="26:46" ht="20.100000000000001" customHeight="1" x14ac:dyDescent="0.25">
      <c r="Z655" s="176" t="s">
        <v>164</v>
      </c>
      <c r="AA655" s="176"/>
      <c r="AB655" s="176"/>
      <c r="AC655" s="176"/>
      <c r="AD655" s="176"/>
      <c r="AE655" s="176"/>
      <c r="AO655" s="142">
        <f>E88</f>
        <v>31.974850872154015</v>
      </c>
      <c r="AQ655" s="142" t="s">
        <v>67</v>
      </c>
      <c r="AR655" s="158">
        <f>(AO655-AO654)/AR654</f>
        <v>6.394970174430803E-3</v>
      </c>
      <c r="AT655" s="142" t="s">
        <v>72</v>
      </c>
    </row>
    <row r="657" spans="26:45" ht="20.100000000000001" customHeight="1" x14ac:dyDescent="0.25">
      <c r="AO657" s="142" t="s">
        <v>349</v>
      </c>
      <c r="AP657" s="142" t="s">
        <v>350</v>
      </c>
      <c r="AQ657" s="142" t="s">
        <v>354</v>
      </c>
      <c r="AR657" s="142" t="s">
        <v>353</v>
      </c>
      <c r="AS657" s="142" t="s">
        <v>355</v>
      </c>
    </row>
    <row r="658" spans="26:45" ht="20.100000000000001" customHeight="1" x14ac:dyDescent="0.25">
      <c r="AO658" s="158">
        <v>0</v>
      </c>
      <c r="AP658" s="159">
        <f>_xlfn.CHISQ.DIST.RT(AO658,7)</f>
        <v>1</v>
      </c>
      <c r="AQ658" s="160">
        <f>AP658-AP659</f>
        <v>1.585278575078064E-10</v>
      </c>
      <c r="AR658" s="161" t="str">
        <f>IF($AP658&lt;(1-$AN$662),$AQ658,"")</f>
        <v/>
      </c>
      <c r="AS658" s="161" t="str">
        <f t="shared" ref="AS658:AS721" si="74">IF($AP658&lt;(1-$AN$670),$AQ658,"")</f>
        <v/>
      </c>
    </row>
    <row r="659" spans="26:45" ht="20.100000000000001" customHeight="1" x14ac:dyDescent="0.25">
      <c r="AN659" s="149" t="s">
        <v>347</v>
      </c>
      <c r="AO659" s="158">
        <f t="shared" ref="AO659:AO722" si="75">AO658+$AR$655</f>
        <v>6.394970174430803E-3</v>
      </c>
      <c r="AP659" s="159">
        <f t="shared" ref="AP659:AP722" si="76">_xlfn.CHISQ.DIST.RT(AO659,7)</f>
        <v>0.99999999984147214</v>
      </c>
      <c r="AQ659" s="160">
        <f t="shared" ref="AQ659:AQ722" si="77">AP659-AP660</f>
        <v>1.630556134557537E-9</v>
      </c>
      <c r="AR659" s="161" t="str">
        <f t="shared" ref="AR659:AR722" si="78">IF(AP659&lt;(1-$AN$662),AQ659,"")</f>
        <v/>
      </c>
      <c r="AS659" s="161" t="str">
        <f t="shared" si="74"/>
        <v/>
      </c>
    </row>
    <row r="660" spans="26:45" ht="20.100000000000001" customHeight="1" x14ac:dyDescent="0.25">
      <c r="Z660" s="156" t="s">
        <v>61</v>
      </c>
      <c r="AA660" s="156" t="s">
        <v>61</v>
      </c>
      <c r="AB660" s="156" t="s">
        <v>61</v>
      </c>
      <c r="AC660" s="156" t="s">
        <v>61</v>
      </c>
      <c r="AD660" s="156" t="s">
        <v>61</v>
      </c>
      <c r="AE660" s="156" t="s">
        <v>61</v>
      </c>
      <c r="AF660" s="156"/>
      <c r="AG660" s="156" t="s">
        <v>61</v>
      </c>
      <c r="AH660" s="156" t="s">
        <v>61</v>
      </c>
      <c r="AI660" s="156"/>
      <c r="AJ660" s="156"/>
      <c r="AK660" s="156"/>
      <c r="AL660" s="156"/>
      <c r="AN660" s="162">
        <v>0.05</v>
      </c>
      <c r="AO660" s="158">
        <f t="shared" si="75"/>
        <v>1.2789940348861606E-2</v>
      </c>
      <c r="AP660" s="159">
        <f t="shared" si="76"/>
        <v>0.99999999821091601</v>
      </c>
      <c r="AQ660" s="160">
        <f t="shared" si="77"/>
        <v>5.5877571458751163E-9</v>
      </c>
      <c r="AR660" s="161" t="str">
        <f t="shared" si="78"/>
        <v/>
      </c>
      <c r="AS660" s="161" t="str">
        <f t="shared" si="74"/>
        <v/>
      </c>
    </row>
    <row r="661" spans="26:45" ht="20.100000000000001" customHeight="1" x14ac:dyDescent="0.25">
      <c r="AN661" s="149" t="s">
        <v>348</v>
      </c>
      <c r="AO661" s="158">
        <f t="shared" si="75"/>
        <v>1.9184910523292409E-2</v>
      </c>
      <c r="AP661" s="159">
        <f t="shared" si="76"/>
        <v>0.99999999262315886</v>
      </c>
      <c r="AQ661" s="160">
        <f t="shared" si="77"/>
        <v>1.2763945900218232E-8</v>
      </c>
      <c r="AR661" s="161" t="str">
        <f t="shared" si="78"/>
        <v/>
      </c>
      <c r="AS661" s="161" t="str">
        <f t="shared" si="74"/>
        <v/>
      </c>
    </row>
    <row r="662" spans="26:45" ht="20.100000000000001" customHeight="1" x14ac:dyDescent="0.25">
      <c r="Z662" s="142" t="s">
        <v>62</v>
      </c>
      <c r="AA662" s="142">
        <v>0</v>
      </c>
      <c r="AE662" s="163"/>
      <c r="AF662" s="163"/>
      <c r="AN662" s="162">
        <f>1-AN660</f>
        <v>0.95</v>
      </c>
      <c r="AO662" s="158">
        <f t="shared" si="75"/>
        <v>2.5579880697723212E-2</v>
      </c>
      <c r="AP662" s="159">
        <f t="shared" si="76"/>
        <v>0.99999997985921296</v>
      </c>
      <c r="AQ662" s="160">
        <f t="shared" si="77"/>
        <v>2.3730668985422199E-8</v>
      </c>
      <c r="AR662" s="161" t="str">
        <f t="shared" si="78"/>
        <v/>
      </c>
      <c r="AS662" s="161" t="str">
        <f t="shared" si="74"/>
        <v/>
      </c>
    </row>
    <row r="663" spans="26:45" ht="20.100000000000001" customHeight="1" x14ac:dyDescent="0.25">
      <c r="Z663" s="142" t="s">
        <v>63</v>
      </c>
      <c r="AA663" s="142">
        <v>1</v>
      </c>
      <c r="AD663" s="142" t="s">
        <v>163</v>
      </c>
      <c r="AE663" s="142">
        <v>1450</v>
      </c>
      <c r="AN663" s="149" t="s">
        <v>351</v>
      </c>
      <c r="AO663" s="158">
        <f t="shared" si="75"/>
        <v>3.1974850872154015E-2</v>
      </c>
      <c r="AP663" s="159">
        <f t="shared" si="76"/>
        <v>0.99999995612854398</v>
      </c>
      <c r="AQ663" s="160">
        <f t="shared" si="77"/>
        <v>3.8967976956350014E-8</v>
      </c>
      <c r="AR663" s="161" t="str">
        <f t="shared" si="78"/>
        <v/>
      </c>
      <c r="AS663" s="161" t="str">
        <f t="shared" si="74"/>
        <v/>
      </c>
    </row>
    <row r="664" spans="26:45" ht="20.100000000000001" customHeight="1" x14ac:dyDescent="0.25">
      <c r="Z664" s="142" t="s">
        <v>64</v>
      </c>
      <c r="AA664" s="142">
        <v>4</v>
      </c>
      <c r="AD664" s="142" t="s">
        <v>68</v>
      </c>
      <c r="AE664" s="142">
        <v>1</v>
      </c>
      <c r="AN664" s="162">
        <f>AN662</f>
        <v>0.95</v>
      </c>
      <c r="AO664" s="158">
        <f t="shared" si="75"/>
        <v>3.8369821046584818E-2</v>
      </c>
      <c r="AP664" s="159">
        <f t="shared" si="76"/>
        <v>0.99999991716056702</v>
      </c>
      <c r="AQ664" s="160">
        <f t="shared" si="77"/>
        <v>5.8893811383242678E-8</v>
      </c>
      <c r="AR664" s="161" t="str">
        <f t="shared" si="78"/>
        <v/>
      </c>
      <c r="AS664" s="161" t="str">
        <f t="shared" si="74"/>
        <v/>
      </c>
    </row>
    <row r="665" spans="26:45" ht="20.100000000000001" customHeight="1" x14ac:dyDescent="0.25">
      <c r="Z665" s="142" t="s">
        <v>65</v>
      </c>
      <c r="AA665" s="142">
        <f>AA662-(AA664*AA663)</f>
        <v>-4</v>
      </c>
      <c r="AD665" s="142" t="s">
        <v>76</v>
      </c>
      <c r="AE665" s="164">
        <v>0.3</v>
      </c>
      <c r="AF665" s="164"/>
      <c r="AO665" s="158">
        <f t="shared" si="75"/>
        <v>4.4764791221015621E-2</v>
      </c>
      <c r="AP665" s="159">
        <f t="shared" si="76"/>
        <v>0.99999985826675564</v>
      </c>
      <c r="AQ665" s="160">
        <f t="shared" si="77"/>
        <v>8.387996863756797E-8</v>
      </c>
      <c r="AR665" s="161" t="str">
        <f t="shared" si="78"/>
        <v/>
      </c>
      <c r="AS665" s="161" t="str">
        <f t="shared" si="74"/>
        <v/>
      </c>
    </row>
    <row r="666" spans="26:45" ht="20.100000000000001" customHeight="1" x14ac:dyDescent="0.25">
      <c r="Z666" s="142" t="s">
        <v>66</v>
      </c>
      <c r="AA666" s="142">
        <f>AA662+(AA663*AA664)</f>
        <v>4</v>
      </c>
      <c r="AD666" s="142" t="s">
        <v>77</v>
      </c>
      <c r="AE666" s="164">
        <f>1-AE665</f>
        <v>0.7</v>
      </c>
      <c r="AF666" s="164"/>
      <c r="AN666" s="149" t="s">
        <v>79</v>
      </c>
      <c r="AO666" s="158">
        <f t="shared" si="75"/>
        <v>5.1159761395446424E-2</v>
      </c>
      <c r="AP666" s="159">
        <f t="shared" si="76"/>
        <v>0.999999774386787</v>
      </c>
      <c r="AQ666" s="160">
        <f t="shared" si="77"/>
        <v>1.1426199519881663E-7</v>
      </c>
      <c r="AR666" s="161" t="str">
        <f t="shared" si="78"/>
        <v/>
      </c>
      <c r="AS666" s="161" t="str">
        <f t="shared" si="74"/>
        <v/>
      </c>
    </row>
    <row r="667" spans="26:45" ht="20.100000000000001" customHeight="1" x14ac:dyDescent="0.25">
      <c r="Z667" s="142" t="s">
        <v>69</v>
      </c>
      <c r="AA667" s="142">
        <v>2000</v>
      </c>
      <c r="AD667" s="142" t="s">
        <v>19</v>
      </c>
      <c r="AE667" s="164">
        <f>AE665/2</f>
        <v>0.15</v>
      </c>
      <c r="AF667" s="164"/>
      <c r="AN667" s="165">
        <f>F88</f>
        <v>2.991670281833927E-8</v>
      </c>
      <c r="AO667" s="158">
        <f t="shared" si="75"/>
        <v>5.7554731569877227E-2</v>
      </c>
      <c r="AP667" s="159">
        <f t="shared" si="76"/>
        <v>0.9999996601247918</v>
      </c>
      <c r="AQ667" s="160">
        <f t="shared" si="77"/>
        <v>1.5034585931772426E-7</v>
      </c>
      <c r="AR667" s="161" t="str">
        <f t="shared" si="78"/>
        <v/>
      </c>
      <c r="AS667" s="161" t="str">
        <f t="shared" si="74"/>
        <v/>
      </c>
    </row>
    <row r="668" spans="26:45" ht="20.100000000000001" customHeight="1" x14ac:dyDescent="0.25">
      <c r="Z668" s="142" t="s">
        <v>67</v>
      </c>
      <c r="AA668" s="142">
        <f>(AA666-AA665)/AA667</f>
        <v>4.0000000000000001E-3</v>
      </c>
      <c r="AD668" s="142" t="s">
        <v>20</v>
      </c>
      <c r="AE668" s="164">
        <f>AE666+AE667</f>
        <v>0.85</v>
      </c>
      <c r="AF668" s="164"/>
      <c r="AO668" s="158">
        <f t="shared" si="75"/>
        <v>6.394970174430803E-2</v>
      </c>
      <c r="AP668" s="159">
        <f t="shared" si="76"/>
        <v>0.99999950977893248</v>
      </c>
      <c r="AQ668" s="160">
        <f t="shared" si="77"/>
        <v>1.9241271576042607E-7</v>
      </c>
      <c r="AR668" s="161" t="str">
        <f t="shared" si="78"/>
        <v/>
      </c>
      <c r="AS668" s="161" t="str">
        <f t="shared" si="74"/>
        <v/>
      </c>
    </row>
    <row r="669" spans="26:45" ht="20.100000000000001" customHeight="1" x14ac:dyDescent="0.25">
      <c r="AG669" s="142" t="s">
        <v>74</v>
      </c>
      <c r="AH669" s="142" t="s">
        <v>78</v>
      </c>
      <c r="AN669" s="149" t="s">
        <v>352</v>
      </c>
      <c r="AO669" s="158">
        <f t="shared" si="75"/>
        <v>7.0344671918738833E-2</v>
      </c>
      <c r="AP669" s="159">
        <f t="shared" si="76"/>
        <v>0.99999931736621672</v>
      </c>
      <c r="AQ669" s="160">
        <f t="shared" si="77"/>
        <v>2.4072245796702418E-7</v>
      </c>
      <c r="AR669" s="161" t="str">
        <f t="shared" si="78"/>
        <v/>
      </c>
      <c r="AS669" s="161" t="str">
        <f t="shared" si="74"/>
        <v/>
      </c>
    </row>
    <row r="670" spans="26:45" ht="20.100000000000001" customHeight="1" x14ac:dyDescent="0.25">
      <c r="Z670" s="142" t="s">
        <v>69</v>
      </c>
      <c r="AA670" s="142" t="s">
        <v>28</v>
      </c>
      <c r="AB670" s="142" t="s">
        <v>152</v>
      </c>
      <c r="AC670" s="142" t="s">
        <v>75</v>
      </c>
      <c r="AD670" s="142" t="s">
        <v>71</v>
      </c>
      <c r="AE670" s="142" t="s">
        <v>72</v>
      </c>
      <c r="AF670" s="142" t="s">
        <v>73</v>
      </c>
      <c r="AG670" s="142" t="s">
        <v>70</v>
      </c>
      <c r="AI670" s="142" t="s">
        <v>74</v>
      </c>
      <c r="AN670" s="165">
        <f>1-AN667</f>
        <v>0.99999997008329722</v>
      </c>
      <c r="AO670" s="158">
        <f t="shared" si="75"/>
        <v>7.6739642093169635E-2</v>
      </c>
      <c r="AP670" s="159">
        <f t="shared" si="76"/>
        <v>0.99999907664375876</v>
      </c>
      <c r="AQ670" s="160">
        <f t="shared" si="77"/>
        <v>2.9551645874814625E-7</v>
      </c>
      <c r="AR670" s="161" t="str">
        <f t="shared" si="78"/>
        <v/>
      </c>
      <c r="AS670" s="161" t="str">
        <f t="shared" si="74"/>
        <v/>
      </c>
    </row>
    <row r="671" spans="26:45" ht="20.100000000000001" customHeight="1" x14ac:dyDescent="0.25">
      <c r="Z671" s="146">
        <v>0</v>
      </c>
      <c r="AA671" s="142">
        <f t="shared" ref="AA671:AA734" si="79">AA$665+(Z671*AA$668)</f>
        <v>-4</v>
      </c>
      <c r="AB671" s="166">
        <f t="shared" ref="AB671:AB734" si="80">_xlfn.NORM.DIST(AA671,AA$662,AA$663,0)</f>
        <v>1.3383022576488537E-4</v>
      </c>
      <c r="AC671" s="166">
        <f t="shared" ref="AC671:AC734" si="81">_xlfn.NORM.DIST(AA671,AA$662,AA$663,1)</f>
        <v>3.1671241833119857E-5</v>
      </c>
      <c r="AD671" s="142">
        <f t="shared" ref="AD671:AD734" si="82">IF(OR(AC671&lt;CN$43,AC671&gt;CN$44),AB671,"")</f>
        <v>1.3383022576488537E-4</v>
      </c>
      <c r="AE671" s="142" t="str">
        <f>IF(AND(AC671&gt;$AE$667,AC671&lt;$AE$668),AB671,"")</f>
        <v/>
      </c>
      <c r="AF671" s="142" t="str">
        <f t="shared" ref="AF671:AF734" si="83">IF(AB671=MAX(AB$671:AB$2671),AB671,"")</f>
        <v/>
      </c>
      <c r="AG671" s="167">
        <f t="shared" ref="AG671:AG734" si="84">_xlfn.NORM.DIST(Z671,AE$663,AE$664,0)</f>
        <v>0</v>
      </c>
      <c r="AH671" s="167" t="str">
        <f t="shared" ref="AH671:AH734" si="85">IF(AG671=MAX(AG$671:AG$2671),AB671,"")</f>
        <v/>
      </c>
      <c r="AI671" s="167" t="str">
        <f t="shared" ref="AI671:AI734" si="86">IF(AH671=MIN(AH$671:AH$2671),AH671,"")</f>
        <v/>
      </c>
      <c r="AJ671" s="167"/>
      <c r="AK671" s="167"/>
      <c r="AL671" s="167"/>
      <c r="AO671" s="158">
        <f t="shared" si="75"/>
        <v>8.3134612267600438E-2</v>
      </c>
      <c r="AP671" s="159">
        <f t="shared" si="76"/>
        <v>0.99999878112730001</v>
      </c>
      <c r="AQ671" s="160">
        <f t="shared" si="77"/>
        <v>3.5701973677415566E-7</v>
      </c>
      <c r="AR671" s="161" t="str">
        <f t="shared" si="78"/>
        <v/>
      </c>
      <c r="AS671" s="161" t="str">
        <f t="shared" si="74"/>
        <v/>
      </c>
    </row>
    <row r="672" spans="26:45" ht="20.100000000000001" customHeight="1" x14ac:dyDescent="0.25">
      <c r="Z672" s="146">
        <v>1</v>
      </c>
      <c r="AA672" s="142">
        <f t="shared" si="79"/>
        <v>-3.996</v>
      </c>
      <c r="AB672" s="166">
        <f t="shared" si="80"/>
        <v>1.3598764346857444E-4</v>
      </c>
      <c r="AC672" s="166">
        <f t="shared" si="81"/>
        <v>3.2210866790657701E-5</v>
      </c>
      <c r="AD672" s="142">
        <f t="shared" si="82"/>
        <v>1.3598764346857444E-4</v>
      </c>
      <c r="AE672" s="142" t="str">
        <f t="shared" ref="AE672:AE735" si="87">IF(AND(AC672&gt;$AE$667,AC672&lt;$AE$668),AB672,"")</f>
        <v/>
      </c>
      <c r="AF672" s="142" t="str">
        <f t="shared" si="83"/>
        <v/>
      </c>
      <c r="AG672" s="167">
        <f t="shared" si="84"/>
        <v>0</v>
      </c>
      <c r="AH672" s="167" t="str">
        <f t="shared" si="85"/>
        <v/>
      </c>
      <c r="AI672" s="167" t="str">
        <f t="shared" si="86"/>
        <v/>
      </c>
      <c r="AJ672" s="167"/>
      <c r="AK672" s="167"/>
      <c r="AL672" s="167"/>
      <c r="AO672" s="158">
        <f t="shared" si="75"/>
        <v>8.9529582442031241E-2</v>
      </c>
      <c r="AP672" s="159">
        <f t="shared" si="76"/>
        <v>0.99999842410756323</v>
      </c>
      <c r="AQ672" s="160">
        <f t="shared" si="77"/>
        <v>4.2544271328104344E-7</v>
      </c>
      <c r="AR672" s="161" t="str">
        <f t="shared" si="78"/>
        <v/>
      </c>
      <c r="AS672" s="161" t="str">
        <f t="shared" si="74"/>
        <v/>
      </c>
    </row>
    <row r="673" spans="26:45" ht="20.100000000000001" customHeight="1" x14ac:dyDescent="0.25">
      <c r="Z673" s="146">
        <v>2</v>
      </c>
      <c r="AA673" s="142">
        <f t="shared" si="79"/>
        <v>-3.992</v>
      </c>
      <c r="AB673" s="166">
        <f t="shared" si="80"/>
        <v>1.3817762908630173E-4</v>
      </c>
      <c r="AC673" s="166">
        <f t="shared" si="81"/>
        <v>3.2759186404502981E-5</v>
      </c>
      <c r="AD673" s="142">
        <f t="shared" si="82"/>
        <v>1.3817762908630173E-4</v>
      </c>
      <c r="AE673" s="142" t="str">
        <f t="shared" si="87"/>
        <v/>
      </c>
      <c r="AF673" s="142" t="str">
        <f t="shared" si="83"/>
        <v/>
      </c>
      <c r="AG673" s="167">
        <f t="shared" si="84"/>
        <v>0</v>
      </c>
      <c r="AH673" s="167" t="str">
        <f t="shared" si="85"/>
        <v/>
      </c>
      <c r="AI673" s="167" t="str">
        <f t="shared" si="86"/>
        <v/>
      </c>
      <c r="AJ673" s="167"/>
      <c r="AK673" s="167"/>
      <c r="AL673" s="167"/>
      <c r="AO673" s="158">
        <f t="shared" si="75"/>
        <v>9.5924552616462044E-2</v>
      </c>
      <c r="AP673" s="159">
        <f t="shared" si="76"/>
        <v>0.99999799866484995</v>
      </c>
      <c r="AQ673" s="160">
        <f t="shared" si="77"/>
        <v>5.0098265691467248E-7</v>
      </c>
      <c r="AR673" s="161" t="str">
        <f t="shared" si="78"/>
        <v/>
      </c>
      <c r="AS673" s="161" t="str">
        <f t="shared" si="74"/>
        <v/>
      </c>
    </row>
    <row r="674" spans="26:45" ht="20.100000000000001" customHeight="1" x14ac:dyDescent="0.25">
      <c r="Z674" s="146">
        <v>3</v>
      </c>
      <c r="AA674" s="142">
        <f t="shared" si="79"/>
        <v>-3.988</v>
      </c>
      <c r="AB674" s="166">
        <f t="shared" si="80"/>
        <v>1.4040063645821442E-4</v>
      </c>
      <c r="AC674" s="166">
        <f t="shared" si="81"/>
        <v>3.3316331852099976E-5</v>
      </c>
      <c r="AD674" s="142">
        <f t="shared" si="82"/>
        <v>1.4040063645821442E-4</v>
      </c>
      <c r="AE674" s="142" t="str">
        <f t="shared" si="87"/>
        <v/>
      </c>
      <c r="AF674" s="142" t="str">
        <f t="shared" si="83"/>
        <v/>
      </c>
      <c r="AG674" s="167">
        <f t="shared" si="84"/>
        <v>0</v>
      </c>
      <c r="AH674" s="167" t="str">
        <f t="shared" si="85"/>
        <v/>
      </c>
      <c r="AI674" s="167" t="str">
        <f t="shared" si="86"/>
        <v/>
      </c>
      <c r="AJ674" s="167"/>
      <c r="AK674" s="167"/>
      <c r="AL674" s="167"/>
      <c r="AO674" s="158">
        <f t="shared" si="75"/>
        <v>0.10231952279089285</v>
      </c>
      <c r="AP674" s="159">
        <f t="shared" si="76"/>
        <v>0.99999749768219304</v>
      </c>
      <c r="AQ674" s="160">
        <f t="shared" si="77"/>
        <v>5.8382489276365135E-7</v>
      </c>
      <c r="AR674" s="161" t="str">
        <f t="shared" si="78"/>
        <v/>
      </c>
      <c r="AS674" s="161" t="str">
        <f t="shared" si="74"/>
        <v/>
      </c>
    </row>
    <row r="675" spans="26:45" ht="20.100000000000001" customHeight="1" x14ac:dyDescent="0.25">
      <c r="Z675" s="146">
        <v>4</v>
      </c>
      <c r="AA675" s="142">
        <f t="shared" si="79"/>
        <v>-3.984</v>
      </c>
      <c r="AB675" s="166">
        <f t="shared" si="80"/>
        <v>1.4265712513176652E-4</v>
      </c>
      <c r="AC675" s="166">
        <f t="shared" si="81"/>
        <v>3.3882436137647771E-5</v>
      </c>
      <c r="AD675" s="142">
        <f t="shared" si="82"/>
        <v>1.4265712513176652E-4</v>
      </c>
      <c r="AE675" s="142" t="str">
        <f t="shared" si="87"/>
        <v/>
      </c>
      <c r="AF675" s="142" t="str">
        <f t="shared" si="83"/>
        <v/>
      </c>
      <c r="AG675" s="167">
        <f t="shared" si="84"/>
        <v>0</v>
      </c>
      <c r="AH675" s="167" t="str">
        <f t="shared" si="85"/>
        <v/>
      </c>
      <c r="AI675" s="167" t="str">
        <f t="shared" si="86"/>
        <v/>
      </c>
      <c r="AJ675" s="167"/>
      <c r="AK675" s="167"/>
      <c r="AL675" s="167"/>
      <c r="AO675" s="158">
        <f t="shared" si="75"/>
        <v>0.10871449296532365</v>
      </c>
      <c r="AP675" s="159">
        <f t="shared" si="76"/>
        <v>0.99999691385730027</v>
      </c>
      <c r="AQ675" s="160">
        <f t="shared" si="77"/>
        <v>6.741438290935875E-7</v>
      </c>
      <c r="AR675" s="161" t="str">
        <f t="shared" si="78"/>
        <v/>
      </c>
      <c r="AS675" s="161" t="str">
        <f t="shared" si="74"/>
        <v/>
      </c>
    </row>
    <row r="676" spans="26:45" ht="20.100000000000001" customHeight="1" x14ac:dyDescent="0.25">
      <c r="Z676" s="146">
        <v>5</v>
      </c>
      <c r="AA676" s="142">
        <f t="shared" si="79"/>
        <v>-3.98</v>
      </c>
      <c r="AB676" s="166">
        <f t="shared" si="80"/>
        <v>1.4494756042389106E-4</v>
      </c>
      <c r="AC676" s="166">
        <f t="shared" si="81"/>
        <v>3.4457634115053068E-5</v>
      </c>
      <c r="AD676" s="142">
        <f t="shared" si="82"/>
        <v>1.4494756042389106E-4</v>
      </c>
      <c r="AE676" s="142" t="str">
        <f t="shared" si="87"/>
        <v/>
      </c>
      <c r="AF676" s="142" t="str">
        <f t="shared" si="83"/>
        <v/>
      </c>
      <c r="AG676" s="167">
        <f t="shared" si="84"/>
        <v>0</v>
      </c>
      <c r="AH676" s="167" t="str">
        <f t="shared" si="85"/>
        <v/>
      </c>
      <c r="AI676" s="167" t="str">
        <f t="shared" si="86"/>
        <v/>
      </c>
      <c r="AJ676" s="167"/>
      <c r="AK676" s="167"/>
      <c r="AL676" s="167"/>
      <c r="AM676" s="150"/>
      <c r="AO676" s="158">
        <f t="shared" si="75"/>
        <v>0.11510946313975445</v>
      </c>
      <c r="AP676" s="159">
        <f t="shared" si="76"/>
        <v>0.99999623971347118</v>
      </c>
      <c r="AQ676" s="160">
        <f t="shared" si="77"/>
        <v>7.721038354224774E-7</v>
      </c>
      <c r="AR676" s="161" t="str">
        <f t="shared" si="78"/>
        <v/>
      </c>
      <c r="AS676" s="161" t="str">
        <f t="shared" si="74"/>
        <v/>
      </c>
    </row>
    <row r="677" spans="26:45" ht="20.100000000000001" customHeight="1" x14ac:dyDescent="0.25">
      <c r="Z677" s="146">
        <v>6</v>
      </c>
      <c r="AA677" s="142">
        <f t="shared" si="79"/>
        <v>-3.976</v>
      </c>
      <c r="AB677" s="166">
        <f t="shared" si="80"/>
        <v>1.4727241348370685E-4</v>
      </c>
      <c r="AC677" s="166">
        <f t="shared" si="81"/>
        <v>3.5042062511133837E-5</v>
      </c>
      <c r="AD677" s="142">
        <f t="shared" si="82"/>
        <v>1.4727241348370685E-4</v>
      </c>
      <c r="AE677" s="142" t="str">
        <f t="shared" si="87"/>
        <v/>
      </c>
      <c r="AF677" s="142" t="str">
        <f t="shared" si="83"/>
        <v/>
      </c>
      <c r="AG677" s="167">
        <f t="shared" si="84"/>
        <v>0</v>
      </c>
      <c r="AH677" s="167" t="str">
        <f t="shared" si="85"/>
        <v/>
      </c>
      <c r="AI677" s="167" t="str">
        <f t="shared" si="86"/>
        <v/>
      </c>
      <c r="AJ677" s="167"/>
      <c r="AK677" s="167"/>
      <c r="AL677" s="167"/>
      <c r="AM677" s="150"/>
      <c r="AO677" s="158">
        <f t="shared" si="75"/>
        <v>0.12150443331418526</v>
      </c>
      <c r="AP677" s="159">
        <f t="shared" si="76"/>
        <v>0.99999546760963576</v>
      </c>
      <c r="AQ677" s="160">
        <f t="shared" si="77"/>
        <v>8.7786000446676837E-7</v>
      </c>
      <c r="AR677" s="161" t="str">
        <f t="shared" si="78"/>
        <v/>
      </c>
      <c r="AS677" s="161" t="str">
        <f t="shared" si="74"/>
        <v/>
      </c>
    </row>
    <row r="678" spans="26:45" ht="20.100000000000001" customHeight="1" x14ac:dyDescent="0.25">
      <c r="Z678" s="146">
        <v>7</v>
      </c>
      <c r="AA678" s="142">
        <f t="shared" si="79"/>
        <v>-3.972</v>
      </c>
      <c r="AB678" s="166">
        <f t="shared" si="80"/>
        <v>1.4963216135576216E-4</v>
      </c>
      <c r="AC678" s="166">
        <f t="shared" si="81"/>
        <v>3.5635859949074102E-5</v>
      </c>
      <c r="AD678" s="142">
        <f t="shared" si="82"/>
        <v>1.4963216135576216E-4</v>
      </c>
      <c r="AE678" s="142" t="str">
        <f t="shared" si="87"/>
        <v/>
      </c>
      <c r="AF678" s="142" t="str">
        <f t="shared" si="83"/>
        <v/>
      </c>
      <c r="AG678" s="167">
        <f t="shared" si="84"/>
        <v>0</v>
      </c>
      <c r="AH678" s="167" t="str">
        <f t="shared" si="85"/>
        <v/>
      </c>
      <c r="AI678" s="167" t="str">
        <f t="shared" si="86"/>
        <v/>
      </c>
      <c r="AJ678" s="167"/>
      <c r="AK678" s="167"/>
      <c r="AL678" s="167"/>
      <c r="AM678" s="150"/>
      <c r="AO678" s="158">
        <f t="shared" si="75"/>
        <v>0.12789940348861606</v>
      </c>
      <c r="AP678" s="159">
        <f t="shared" si="76"/>
        <v>0.99999458974963129</v>
      </c>
      <c r="AQ678" s="160">
        <f t="shared" si="77"/>
        <v>9.9155881783108413E-7</v>
      </c>
      <c r="AR678" s="161" t="str">
        <f t="shared" si="78"/>
        <v/>
      </c>
      <c r="AS678" s="161" t="str">
        <f t="shared" si="74"/>
        <v/>
      </c>
    </row>
    <row r="679" spans="26:45" ht="20.100000000000001" customHeight="1" x14ac:dyDescent="0.25">
      <c r="Z679" s="146">
        <v>8</v>
      </c>
      <c r="AA679" s="142">
        <f t="shared" si="79"/>
        <v>-3.968</v>
      </c>
      <c r="AB679" s="166">
        <f t="shared" si="80"/>
        <v>1.5202728704381778E-4</v>
      </c>
      <c r="AC679" s="166">
        <f t="shared" si="81"/>
        <v>3.6239166972133497E-5</v>
      </c>
      <c r="AD679" s="142">
        <f t="shared" si="82"/>
        <v>1.5202728704381778E-4</v>
      </c>
      <c r="AE679" s="142" t="str">
        <f t="shared" si="87"/>
        <v/>
      </c>
      <c r="AF679" s="142" t="str">
        <f t="shared" si="83"/>
        <v/>
      </c>
      <c r="AG679" s="167">
        <f t="shared" si="84"/>
        <v>0</v>
      </c>
      <c r="AH679" s="167" t="str">
        <f t="shared" si="85"/>
        <v/>
      </c>
      <c r="AI679" s="167" t="str">
        <f t="shared" si="86"/>
        <v/>
      </c>
      <c r="AJ679" s="167"/>
      <c r="AK679" s="167"/>
      <c r="AL679" s="167"/>
      <c r="AM679" s="150"/>
      <c r="AO679" s="158">
        <f t="shared" si="75"/>
        <v>0.13429437366304686</v>
      </c>
      <c r="AP679" s="159">
        <f t="shared" si="76"/>
        <v>0.99999359819081346</v>
      </c>
      <c r="AQ679" s="160">
        <f t="shared" si="77"/>
        <v>1.1133387318729149E-6</v>
      </c>
      <c r="AR679" s="161" t="str">
        <f t="shared" si="78"/>
        <v/>
      </c>
      <c r="AS679" s="161" t="str">
        <f t="shared" si="74"/>
        <v/>
      </c>
    </row>
    <row r="680" spans="26:45" ht="20.100000000000001" customHeight="1" x14ac:dyDescent="0.25">
      <c r="Z680" s="146">
        <v>9</v>
      </c>
      <c r="AA680" s="142">
        <f t="shared" si="79"/>
        <v>-3.964</v>
      </c>
      <c r="AB680" s="166">
        <f t="shared" si="80"/>
        <v>1.544582795751724E-4</v>
      </c>
      <c r="AC680" s="166">
        <f t="shared" si="81"/>
        <v>3.685212606761184E-5</v>
      </c>
      <c r="AD680" s="142">
        <f t="shared" si="82"/>
        <v>1.544582795751724E-4</v>
      </c>
      <c r="AE680" s="142" t="str">
        <f t="shared" si="87"/>
        <v/>
      </c>
      <c r="AF680" s="142" t="str">
        <f t="shared" si="83"/>
        <v/>
      </c>
      <c r="AG680" s="167">
        <f t="shared" si="84"/>
        <v>0</v>
      </c>
      <c r="AH680" s="167" t="str">
        <f t="shared" si="85"/>
        <v/>
      </c>
      <c r="AI680" s="167" t="str">
        <f t="shared" si="86"/>
        <v/>
      </c>
      <c r="AJ680" s="167"/>
      <c r="AK680" s="167"/>
      <c r="AL680" s="167"/>
      <c r="AM680" s="150"/>
      <c r="AO680" s="158">
        <f t="shared" si="75"/>
        <v>0.14068934383747767</v>
      </c>
      <c r="AP680" s="159">
        <f t="shared" si="76"/>
        <v>0.99999248485208159</v>
      </c>
      <c r="AQ680" s="160">
        <f t="shared" si="77"/>
        <v>1.243330696953926E-6</v>
      </c>
      <c r="AR680" s="161" t="str">
        <f t="shared" si="78"/>
        <v/>
      </c>
      <c r="AS680" s="161" t="str">
        <f t="shared" si="74"/>
        <v/>
      </c>
    </row>
    <row r="681" spans="26:45" ht="20.100000000000001" customHeight="1" x14ac:dyDescent="0.25">
      <c r="Z681" s="146">
        <v>10</v>
      </c>
      <c r="AA681" s="142">
        <f t="shared" si="79"/>
        <v>-3.96</v>
      </c>
      <c r="AB681" s="166">
        <f t="shared" si="80"/>
        <v>1.5692563406553226E-4</v>
      </c>
      <c r="AC681" s="166">
        <f t="shared" si="81"/>
        <v>3.747488169107341E-5</v>
      </c>
      <c r="AD681" s="142">
        <f t="shared" si="82"/>
        <v>1.5692563406553226E-4</v>
      </c>
      <c r="AE681" s="142" t="str">
        <f t="shared" si="87"/>
        <v/>
      </c>
      <c r="AF681" s="142" t="str">
        <f t="shared" si="83"/>
        <v/>
      </c>
      <c r="AG681" s="167">
        <f t="shared" si="84"/>
        <v>0</v>
      </c>
      <c r="AH681" s="167" t="str">
        <f t="shared" si="85"/>
        <v/>
      </c>
      <c r="AI681" s="167" t="str">
        <f t="shared" si="86"/>
        <v/>
      </c>
      <c r="AJ681" s="167"/>
      <c r="AK681" s="167"/>
      <c r="AL681" s="167"/>
      <c r="AM681" s="150"/>
      <c r="AO681" s="158">
        <f t="shared" si="75"/>
        <v>0.14708431401190847</v>
      </c>
      <c r="AP681" s="159">
        <f t="shared" si="76"/>
        <v>0.99999124152138463</v>
      </c>
      <c r="AQ681" s="160">
        <f t="shared" si="77"/>
        <v>1.3816586221793159E-6</v>
      </c>
      <c r="AR681" s="161" t="str">
        <f t="shared" si="78"/>
        <v/>
      </c>
      <c r="AS681" s="161" t="str">
        <f t="shared" si="74"/>
        <v/>
      </c>
    </row>
    <row r="682" spans="26:45" ht="20.100000000000001" customHeight="1" x14ac:dyDescent="0.25">
      <c r="Z682" s="146">
        <v>11</v>
      </c>
      <c r="AA682" s="142">
        <f t="shared" si="79"/>
        <v>-3.956</v>
      </c>
      <c r="AB682" s="166">
        <f t="shared" si="80"/>
        <v>1.594298517844273E-4</v>
      </c>
      <c r="AC682" s="166">
        <f t="shared" si="81"/>
        <v>3.8107580290831079E-5</v>
      </c>
      <c r="AD682" s="142">
        <f t="shared" si="82"/>
        <v>1.594298517844273E-4</v>
      </c>
      <c r="AE682" s="142" t="str">
        <f t="shared" si="87"/>
        <v/>
      </c>
      <c r="AF682" s="142" t="str">
        <f t="shared" si="83"/>
        <v/>
      </c>
      <c r="AG682" s="167">
        <f t="shared" si="84"/>
        <v>0</v>
      </c>
      <c r="AH682" s="167" t="str">
        <f t="shared" si="85"/>
        <v/>
      </c>
      <c r="AI682" s="167" t="str">
        <f t="shared" si="86"/>
        <v/>
      </c>
      <c r="AJ682" s="167"/>
      <c r="AK682" s="167"/>
      <c r="AL682" s="167"/>
      <c r="AM682" s="150"/>
      <c r="AO682" s="158">
        <f t="shared" si="75"/>
        <v>0.15347928418633927</v>
      </c>
      <c r="AP682" s="159">
        <f t="shared" si="76"/>
        <v>0.99998985986276245</v>
      </c>
      <c r="AQ682" s="160">
        <f t="shared" si="77"/>
        <v>1.5284397912873615E-6</v>
      </c>
      <c r="AR682" s="161" t="str">
        <f t="shared" si="78"/>
        <v/>
      </c>
      <c r="AS682" s="161" t="str">
        <f t="shared" si="74"/>
        <v/>
      </c>
    </row>
    <row r="683" spans="26:45" ht="20.100000000000001" customHeight="1" x14ac:dyDescent="0.25">
      <c r="Z683" s="146">
        <v>12</v>
      </c>
      <c r="AA683" s="142">
        <f t="shared" si="79"/>
        <v>-3.952</v>
      </c>
      <c r="AB683" s="166">
        <f t="shared" si="80"/>
        <v>1.6197144022117723E-4</v>
      </c>
      <c r="AC683" s="166">
        <f t="shared" si="81"/>
        <v>3.8750370332693202E-5</v>
      </c>
      <c r="AD683" s="142">
        <f t="shared" si="82"/>
        <v>1.6197144022117723E-4</v>
      </c>
      <c r="AE683" s="142" t="str">
        <f t="shared" si="87"/>
        <v/>
      </c>
      <c r="AF683" s="142" t="str">
        <f t="shared" si="83"/>
        <v/>
      </c>
      <c r="AG683" s="167">
        <f t="shared" si="84"/>
        <v>0</v>
      </c>
      <c r="AH683" s="167" t="str">
        <f t="shared" si="85"/>
        <v/>
      </c>
      <c r="AI683" s="167" t="str">
        <f t="shared" si="86"/>
        <v/>
      </c>
      <c r="AJ683" s="167"/>
      <c r="AK683" s="167"/>
      <c r="AL683" s="167"/>
      <c r="AM683" s="150"/>
      <c r="AO683" s="158">
        <f t="shared" si="75"/>
        <v>0.15987425436077007</v>
      </c>
      <c r="AP683" s="159">
        <f t="shared" si="76"/>
        <v>0.99998833142297117</v>
      </c>
      <c r="AQ683" s="160">
        <f t="shared" si="77"/>
        <v>1.6837852383488894E-6</v>
      </c>
      <c r="AR683" s="161" t="str">
        <f t="shared" si="78"/>
        <v/>
      </c>
      <c r="AS683" s="161" t="str">
        <f t="shared" si="74"/>
        <v/>
      </c>
    </row>
    <row r="684" spans="26:45" ht="20.100000000000001" customHeight="1" x14ac:dyDescent="0.25">
      <c r="Z684" s="146">
        <v>13</v>
      </c>
      <c r="AA684" s="142">
        <f t="shared" si="79"/>
        <v>-3.948</v>
      </c>
      <c r="AB684" s="166">
        <f t="shared" si="80"/>
        <v>1.6455091315140881E-4</v>
      </c>
      <c r="AC684" s="166">
        <f t="shared" si="81"/>
        <v>3.9403402324976057E-5</v>
      </c>
      <c r="AD684" s="142">
        <f t="shared" si="82"/>
        <v>1.6455091315140881E-4</v>
      </c>
      <c r="AE684" s="142" t="str">
        <f t="shared" si="87"/>
        <v/>
      </c>
      <c r="AF684" s="142" t="str">
        <f t="shared" si="83"/>
        <v/>
      </c>
      <c r="AG684" s="167">
        <f t="shared" si="84"/>
        <v>0</v>
      </c>
      <c r="AH684" s="167" t="str">
        <f t="shared" si="85"/>
        <v/>
      </c>
      <c r="AI684" s="167" t="str">
        <f t="shared" si="86"/>
        <v/>
      </c>
      <c r="AJ684" s="167"/>
      <c r="AK684" s="167"/>
      <c r="AL684" s="167"/>
      <c r="AM684" s="150"/>
      <c r="AO684" s="158">
        <f t="shared" si="75"/>
        <v>0.16626922453520088</v>
      </c>
      <c r="AP684" s="159">
        <f t="shared" si="76"/>
        <v>0.99998664763773282</v>
      </c>
      <c r="AQ684" s="160">
        <f t="shared" si="77"/>
        <v>1.8478000890498336E-6</v>
      </c>
      <c r="AR684" s="161" t="str">
        <f t="shared" si="78"/>
        <v/>
      </c>
      <c r="AS684" s="161" t="str">
        <f t="shared" si="74"/>
        <v/>
      </c>
    </row>
    <row r="685" spans="26:45" ht="20.100000000000001" customHeight="1" x14ac:dyDescent="0.25">
      <c r="Z685" s="146">
        <v>14</v>
      </c>
      <c r="AA685" s="142">
        <f t="shared" si="79"/>
        <v>-3.944</v>
      </c>
      <c r="AB685" s="166">
        <f t="shared" si="80"/>
        <v>1.671687907041271E-4</v>
      </c>
      <c r="AC685" s="166">
        <f t="shared" si="81"/>
        <v>4.0066828843782472E-5</v>
      </c>
      <c r="AD685" s="142">
        <f t="shared" si="82"/>
        <v>1.671687907041271E-4</v>
      </c>
      <c r="AE685" s="142" t="str">
        <f t="shared" si="87"/>
        <v/>
      </c>
      <c r="AF685" s="142" t="str">
        <f t="shared" si="83"/>
        <v/>
      </c>
      <c r="AG685" s="167">
        <f t="shared" si="84"/>
        <v>0</v>
      </c>
      <c r="AH685" s="167" t="str">
        <f t="shared" si="85"/>
        <v/>
      </c>
      <c r="AI685" s="167" t="str">
        <f t="shared" si="86"/>
        <v/>
      </c>
      <c r="AJ685" s="167"/>
      <c r="AK685" s="167"/>
      <c r="AL685" s="167"/>
      <c r="AM685" s="150"/>
      <c r="AO685" s="158">
        <f t="shared" si="75"/>
        <v>0.17266419470963168</v>
      </c>
      <c r="AP685" s="159">
        <f t="shared" si="76"/>
        <v>0.99998479983764377</v>
      </c>
      <c r="AQ685" s="160">
        <f t="shared" si="77"/>
        <v>2.0205838698883483E-6</v>
      </c>
      <c r="AR685" s="161" t="str">
        <f t="shared" si="78"/>
        <v/>
      </c>
      <c r="AS685" s="161" t="str">
        <f t="shared" si="74"/>
        <v/>
      </c>
    </row>
    <row r="686" spans="26:45" ht="20.100000000000001" customHeight="1" x14ac:dyDescent="0.25">
      <c r="Z686" s="146">
        <v>15</v>
      </c>
      <c r="AA686" s="142">
        <f t="shared" si="79"/>
        <v>-3.94</v>
      </c>
      <c r="AB686" s="166">
        <f t="shared" si="80"/>
        <v>1.6982559942934359E-4</v>
      </c>
      <c r="AC686" s="166">
        <f t="shared" si="81"/>
        <v>4.0740804558550716E-5</v>
      </c>
      <c r="AD686" s="142">
        <f t="shared" si="82"/>
        <v>1.6982559942934359E-4</v>
      </c>
      <c r="AE686" s="142" t="str">
        <f t="shared" si="87"/>
        <v/>
      </c>
      <c r="AF686" s="142" t="str">
        <f t="shared" si="83"/>
        <v/>
      </c>
      <c r="AG686" s="167">
        <f t="shared" si="84"/>
        <v>0</v>
      </c>
      <c r="AH686" s="167" t="str">
        <f t="shared" si="85"/>
        <v/>
      </c>
      <c r="AI686" s="167" t="str">
        <f t="shared" si="86"/>
        <v/>
      </c>
      <c r="AJ686" s="167"/>
      <c r="AK686" s="167"/>
      <c r="AL686" s="167"/>
      <c r="AO686" s="158">
        <f t="shared" si="75"/>
        <v>0.17905916488406248</v>
      </c>
      <c r="AP686" s="159">
        <f t="shared" si="76"/>
        <v>0.99998277925377388</v>
      </c>
      <c r="AQ686" s="160">
        <f t="shared" si="77"/>
        <v>2.2022307928359908E-6</v>
      </c>
      <c r="AR686" s="161" t="str">
        <f t="shared" si="78"/>
        <v/>
      </c>
      <c r="AS686" s="161" t="str">
        <f t="shared" si="74"/>
        <v/>
      </c>
    </row>
    <row r="687" spans="26:45" ht="20.100000000000001" customHeight="1" x14ac:dyDescent="0.25">
      <c r="Z687" s="146">
        <v>16</v>
      </c>
      <c r="AA687" s="142">
        <f t="shared" si="79"/>
        <v>-3.9359999999999999</v>
      </c>
      <c r="AB687" s="166">
        <f t="shared" si="80"/>
        <v>1.7252187236626288E-4</v>
      </c>
      <c r="AC687" s="166">
        <f t="shared" si="81"/>
        <v>4.1425486257874641E-5</v>
      </c>
      <c r="AD687" s="142">
        <f t="shared" si="82"/>
        <v>1.7252187236626288E-4</v>
      </c>
      <c r="AE687" s="142" t="str">
        <f t="shared" si="87"/>
        <v/>
      </c>
      <c r="AF687" s="142" t="str">
        <f t="shared" si="83"/>
        <v/>
      </c>
      <c r="AG687" s="167">
        <f t="shared" si="84"/>
        <v>0</v>
      </c>
      <c r="AH687" s="167" t="str">
        <f t="shared" si="85"/>
        <v/>
      </c>
      <c r="AI687" s="167" t="str">
        <f t="shared" si="86"/>
        <v/>
      </c>
      <c r="AJ687" s="167"/>
      <c r="AK687" s="167"/>
      <c r="AL687" s="167"/>
      <c r="AO687" s="158">
        <f t="shared" si="75"/>
        <v>0.18545413505849329</v>
      </c>
      <c r="AP687" s="159">
        <f t="shared" si="76"/>
        <v>0.99998057702298104</v>
      </c>
      <c r="AQ687" s="160">
        <f t="shared" si="77"/>
        <v>2.3928300147968429E-6</v>
      </c>
      <c r="AR687" s="161" t="str">
        <f t="shared" si="78"/>
        <v/>
      </c>
      <c r="AS687" s="161" t="str">
        <f t="shared" si="74"/>
        <v/>
      </c>
    </row>
    <row r="688" spans="26:45" ht="20.100000000000001" customHeight="1" x14ac:dyDescent="0.25">
      <c r="Z688" s="146">
        <v>17</v>
      </c>
      <c r="AA688" s="142">
        <f t="shared" si="79"/>
        <v>-3.9319999999999999</v>
      </c>
      <c r="AB688" s="166">
        <f t="shared" si="80"/>
        <v>1.7525814911202982E-4</v>
      </c>
      <c r="AC688" s="166">
        <f t="shared" si="81"/>
        <v>4.2121032875598028E-5</v>
      </c>
      <c r="AD688" s="142">
        <f t="shared" si="82"/>
        <v>1.7525814911202982E-4</v>
      </c>
      <c r="AE688" s="142" t="str">
        <f t="shared" si="87"/>
        <v/>
      </c>
      <c r="AF688" s="142" t="str">
        <f t="shared" si="83"/>
        <v/>
      </c>
      <c r="AG688" s="167">
        <f t="shared" si="84"/>
        <v>0</v>
      </c>
      <c r="AH688" s="167" t="str">
        <f t="shared" si="85"/>
        <v/>
      </c>
      <c r="AI688" s="167" t="str">
        <f t="shared" si="86"/>
        <v/>
      </c>
      <c r="AJ688" s="167"/>
      <c r="AK688" s="167"/>
      <c r="AL688" s="167"/>
      <c r="AO688" s="158">
        <f t="shared" si="75"/>
        <v>0.19184910523292409</v>
      </c>
      <c r="AP688" s="159">
        <f t="shared" si="76"/>
        <v>0.99997818419296625</v>
      </c>
      <c r="AQ688" s="160">
        <f t="shared" si="77"/>
        <v>2.59246587819284E-6</v>
      </c>
      <c r="AR688" s="161" t="str">
        <f t="shared" si="78"/>
        <v/>
      </c>
      <c r="AS688" s="161" t="str">
        <f t="shared" si="74"/>
        <v/>
      </c>
    </row>
    <row r="689" spans="26:45" ht="20.100000000000001" customHeight="1" x14ac:dyDescent="0.25">
      <c r="Z689" s="146">
        <v>18</v>
      </c>
      <c r="AA689" s="142">
        <f t="shared" si="79"/>
        <v>-3.9279999999999999</v>
      </c>
      <c r="AB689" s="166">
        <f t="shared" si="80"/>
        <v>1.7803497589104022E-4</v>
      </c>
      <c r="AC689" s="166">
        <f t="shared" si="81"/>
        <v>4.2827605517184267E-5</v>
      </c>
      <c r="AD689" s="142">
        <f t="shared" si="82"/>
        <v>1.7803497589104022E-4</v>
      </c>
      <c r="AE689" s="142" t="str">
        <f t="shared" si="87"/>
        <v/>
      </c>
      <c r="AF689" s="142" t="str">
        <f t="shared" si="83"/>
        <v/>
      </c>
      <c r="AG689" s="167">
        <f t="shared" si="84"/>
        <v>0</v>
      </c>
      <c r="AH689" s="167" t="str">
        <f t="shared" si="85"/>
        <v/>
      </c>
      <c r="AI689" s="167" t="str">
        <f t="shared" si="86"/>
        <v/>
      </c>
      <c r="AJ689" s="167"/>
      <c r="AK689" s="167"/>
      <c r="AL689" s="167"/>
      <c r="AO689" s="158">
        <f t="shared" si="75"/>
        <v>0.19824407540735489</v>
      </c>
      <c r="AP689" s="159">
        <f t="shared" si="76"/>
        <v>0.99997559172708805</v>
      </c>
      <c r="AQ689" s="160">
        <f t="shared" si="77"/>
        <v>2.8012181310099749E-6</v>
      </c>
      <c r="AR689" s="161" t="str">
        <f t="shared" si="78"/>
        <v/>
      </c>
      <c r="AS689" s="161" t="str">
        <f t="shared" si="74"/>
        <v/>
      </c>
    </row>
    <row r="690" spans="26:45" ht="20.100000000000001" customHeight="1" x14ac:dyDescent="0.25">
      <c r="Z690" s="146">
        <v>19</v>
      </c>
      <c r="AA690" s="142">
        <f t="shared" si="79"/>
        <v>-3.9239999999999999</v>
      </c>
      <c r="AB690" s="166">
        <f t="shared" si="80"/>
        <v>1.8085290562481758E-4</v>
      </c>
      <c r="AC690" s="166">
        <f t="shared" si="81"/>
        <v>4.3545367486365296E-5</v>
      </c>
      <c r="AD690" s="142">
        <f t="shared" si="82"/>
        <v>1.8085290562481758E-4</v>
      </c>
      <c r="AE690" s="142" t="str">
        <f t="shared" si="87"/>
        <v/>
      </c>
      <c r="AF690" s="142" t="str">
        <f t="shared" si="83"/>
        <v/>
      </c>
      <c r="AG690" s="167">
        <f t="shared" si="84"/>
        <v>0</v>
      </c>
      <c r="AH690" s="167" t="str">
        <f t="shared" si="85"/>
        <v/>
      </c>
      <c r="AI690" s="167" t="str">
        <f t="shared" si="86"/>
        <v/>
      </c>
      <c r="AJ690" s="167"/>
      <c r="AK690" s="167"/>
      <c r="AL690" s="167"/>
      <c r="AO690" s="158">
        <f t="shared" si="75"/>
        <v>0.20463904558178569</v>
      </c>
      <c r="AP690" s="159">
        <f t="shared" si="76"/>
        <v>0.99997279050895704</v>
      </c>
      <c r="AQ690" s="160">
        <f t="shared" si="77"/>
        <v>3.0191621334108021E-6</v>
      </c>
      <c r="AR690" s="161" t="str">
        <f t="shared" si="78"/>
        <v/>
      </c>
      <c r="AS690" s="161" t="str">
        <f t="shared" si="74"/>
        <v/>
      </c>
    </row>
    <row r="691" spans="26:45" ht="20.100000000000001" customHeight="1" x14ac:dyDescent="0.25">
      <c r="Z691" s="146">
        <v>20</v>
      </c>
      <c r="AA691" s="142">
        <f t="shared" si="79"/>
        <v>-3.92</v>
      </c>
      <c r="AB691" s="166">
        <f t="shared" si="80"/>
        <v>1.8371249800245711E-4</v>
      </c>
      <c r="AC691" s="166">
        <f t="shared" si="81"/>
        <v>4.4274484312070743E-5</v>
      </c>
      <c r="AD691" s="142">
        <f t="shared" si="82"/>
        <v>1.8371249800245711E-4</v>
      </c>
      <c r="AE691" s="142" t="str">
        <f t="shared" si="87"/>
        <v/>
      </c>
      <c r="AF691" s="142" t="str">
        <f t="shared" si="83"/>
        <v/>
      </c>
      <c r="AG691" s="167">
        <f t="shared" si="84"/>
        <v>0</v>
      </c>
      <c r="AH691" s="167" t="str">
        <f t="shared" si="85"/>
        <v/>
      </c>
      <c r="AI691" s="167" t="str">
        <f t="shared" si="86"/>
        <v/>
      </c>
      <c r="AJ691" s="167"/>
      <c r="AK691" s="167"/>
      <c r="AL691" s="167"/>
      <c r="AO691" s="158">
        <f t="shared" si="75"/>
        <v>0.2110340157562165</v>
      </c>
      <c r="AP691" s="159">
        <f t="shared" si="76"/>
        <v>0.99996977134682363</v>
      </c>
      <c r="AQ691" s="160">
        <f t="shared" si="77"/>
        <v>3.2463690468054196E-6</v>
      </c>
      <c r="AR691" s="161" t="str">
        <f t="shared" si="78"/>
        <v/>
      </c>
      <c r="AS691" s="161" t="str">
        <f t="shared" si="74"/>
        <v/>
      </c>
    </row>
    <row r="692" spans="26:45" ht="20.100000000000001" customHeight="1" x14ac:dyDescent="0.25">
      <c r="Z692" s="146">
        <v>21</v>
      </c>
      <c r="AA692" s="142">
        <f t="shared" si="79"/>
        <v>-3.9159999999999999</v>
      </c>
      <c r="AB692" s="166">
        <f t="shared" si="80"/>
        <v>1.8661431955163842E-4</v>
      </c>
      <c r="AC692" s="166">
        <f t="shared" si="81"/>
        <v>4.5015123775639825E-5</v>
      </c>
      <c r="AD692" s="142">
        <f t="shared" si="82"/>
        <v>1.8661431955163842E-4</v>
      </c>
      <c r="AE692" s="142" t="str">
        <f t="shared" si="87"/>
        <v/>
      </c>
      <c r="AF692" s="142" t="str">
        <f t="shared" si="83"/>
        <v/>
      </c>
      <c r="AG692" s="167">
        <f t="shared" si="84"/>
        <v>0</v>
      </c>
      <c r="AH692" s="167" t="str">
        <f t="shared" si="85"/>
        <v/>
      </c>
      <c r="AI692" s="167" t="str">
        <f t="shared" si="86"/>
        <v/>
      </c>
      <c r="AJ692" s="167"/>
      <c r="AK692" s="167"/>
      <c r="AL692" s="167"/>
      <c r="AO692" s="158">
        <f t="shared" si="75"/>
        <v>0.2174289859306473</v>
      </c>
      <c r="AP692" s="159">
        <f t="shared" si="76"/>
        <v>0.99996652497777683</v>
      </c>
      <c r="AQ692" s="160">
        <f t="shared" si="77"/>
        <v>3.4829060123753308E-6</v>
      </c>
      <c r="AR692" s="161" t="str">
        <f t="shared" si="78"/>
        <v/>
      </c>
      <c r="AS692" s="161" t="str">
        <f t="shared" si="74"/>
        <v/>
      </c>
    </row>
    <row r="693" spans="26:45" ht="20.100000000000001" customHeight="1" x14ac:dyDescent="0.25">
      <c r="Z693" s="146">
        <v>22</v>
      </c>
      <c r="AA693" s="142">
        <f t="shared" si="79"/>
        <v>-3.9119999999999999</v>
      </c>
      <c r="AB693" s="166">
        <f t="shared" si="80"/>
        <v>1.8955894371021315E-4</v>
      </c>
      <c r="AC693" s="166">
        <f t="shared" si="81"/>
        <v>4.5767455938319316E-5</v>
      </c>
      <c r="AD693" s="142">
        <f t="shared" si="82"/>
        <v>1.8955894371021315E-4</v>
      </c>
      <c r="AE693" s="142" t="str">
        <f t="shared" si="87"/>
        <v/>
      </c>
      <c r="AF693" s="142" t="str">
        <f t="shared" si="83"/>
        <v/>
      </c>
      <c r="AG693" s="167">
        <f t="shared" si="84"/>
        <v>0</v>
      </c>
      <c r="AH693" s="167" t="str">
        <f t="shared" si="85"/>
        <v/>
      </c>
      <c r="AI693" s="167" t="str">
        <f t="shared" si="86"/>
        <v/>
      </c>
      <c r="AJ693" s="167"/>
      <c r="AK693" s="167"/>
      <c r="AL693" s="167"/>
      <c r="AO693" s="158">
        <f t="shared" si="75"/>
        <v>0.2238239561050781</v>
      </c>
      <c r="AP693" s="159">
        <f t="shared" si="76"/>
        <v>0.99996304207176445</v>
      </c>
      <c r="AQ693" s="160">
        <f t="shared" si="77"/>
        <v>3.728836316385653E-6</v>
      </c>
      <c r="AR693" s="161" t="str">
        <f t="shared" si="78"/>
        <v/>
      </c>
      <c r="AS693" s="161" t="str">
        <f t="shared" si="74"/>
        <v/>
      </c>
    </row>
    <row r="694" spans="26:45" ht="20.100000000000001" customHeight="1" x14ac:dyDescent="0.25">
      <c r="Z694" s="146">
        <v>23</v>
      </c>
      <c r="AA694" s="142">
        <f t="shared" si="79"/>
        <v>-3.9079999999999999</v>
      </c>
      <c r="AB694" s="166">
        <f t="shared" si="80"/>
        <v>1.9254695089836367E-4</v>
      </c>
      <c r="AC694" s="166">
        <f t="shared" si="81"/>
        <v>4.6531653169047453E-5</v>
      </c>
      <c r="AD694" s="142">
        <f t="shared" si="82"/>
        <v>1.9254695089836367E-4</v>
      </c>
      <c r="AE694" s="142" t="str">
        <f t="shared" si="87"/>
        <v/>
      </c>
      <c r="AF694" s="142" t="str">
        <f t="shared" si="83"/>
        <v/>
      </c>
      <c r="AG694" s="167">
        <f t="shared" si="84"/>
        <v>0</v>
      </c>
      <c r="AH694" s="167" t="str">
        <f t="shared" si="85"/>
        <v/>
      </c>
      <c r="AI694" s="167" t="str">
        <f t="shared" si="86"/>
        <v/>
      </c>
      <c r="AJ694" s="167"/>
      <c r="AK694" s="167"/>
      <c r="AL694" s="167"/>
      <c r="AO694" s="158">
        <f t="shared" si="75"/>
        <v>0.23021892627950891</v>
      </c>
      <c r="AP694" s="159">
        <f t="shared" si="76"/>
        <v>0.99995931323544807</v>
      </c>
      <c r="AQ694" s="160">
        <f t="shared" si="77"/>
        <v>3.9842195449502071E-6</v>
      </c>
      <c r="AR694" s="161" t="str">
        <f t="shared" si="78"/>
        <v/>
      </c>
      <c r="AS694" s="161" t="str">
        <f t="shared" si="74"/>
        <v/>
      </c>
    </row>
    <row r="695" spans="26:45" ht="20.100000000000001" customHeight="1" x14ac:dyDescent="0.25">
      <c r="Z695" s="146">
        <v>24</v>
      </c>
      <c r="AA695" s="142">
        <f t="shared" si="79"/>
        <v>-3.9039999999999999</v>
      </c>
      <c r="AB695" s="166">
        <f t="shared" si="80"/>
        <v>1.9557892859133955E-4</v>
      </c>
      <c r="AC695" s="166">
        <f t="shared" si="81"/>
        <v>4.7307890172529228E-5</v>
      </c>
      <c r="AD695" s="142">
        <f t="shared" si="82"/>
        <v>1.9557892859133955E-4</v>
      </c>
      <c r="AE695" s="142" t="str">
        <f t="shared" si="87"/>
        <v/>
      </c>
      <c r="AF695" s="142" t="str">
        <f t="shared" si="83"/>
        <v/>
      </c>
      <c r="AG695" s="167">
        <f t="shared" si="84"/>
        <v>0</v>
      </c>
      <c r="AH695" s="167" t="str">
        <f t="shared" si="85"/>
        <v/>
      </c>
      <c r="AI695" s="167" t="str">
        <f t="shared" si="86"/>
        <v/>
      </c>
      <c r="AJ695" s="167"/>
      <c r="AK695" s="167"/>
      <c r="AL695" s="167"/>
      <c r="AO695" s="158">
        <f t="shared" si="75"/>
        <v>0.23661389645393971</v>
      </c>
      <c r="AP695" s="159">
        <f t="shared" si="76"/>
        <v>0.99995532901590312</v>
      </c>
      <c r="AQ695" s="160">
        <f t="shared" si="77"/>
        <v>4.2491117298038006E-6</v>
      </c>
      <c r="AR695" s="161" t="str">
        <f t="shared" si="78"/>
        <v/>
      </c>
      <c r="AS695" s="161" t="str">
        <f t="shared" si="74"/>
        <v/>
      </c>
    </row>
    <row r="696" spans="26:45" ht="20.100000000000001" customHeight="1" x14ac:dyDescent="0.25">
      <c r="Z696" s="146">
        <v>25</v>
      </c>
      <c r="AA696" s="142">
        <f t="shared" si="79"/>
        <v>-3.9</v>
      </c>
      <c r="AB696" s="166">
        <f t="shared" si="80"/>
        <v>1.9865547139277272E-4</v>
      </c>
      <c r="AC696" s="166">
        <f t="shared" si="81"/>
        <v>4.8096344017602614E-5</v>
      </c>
      <c r="AD696" s="142">
        <f t="shared" si="82"/>
        <v>1.9865547139277272E-4</v>
      </c>
      <c r="AE696" s="142" t="str">
        <f t="shared" si="87"/>
        <v/>
      </c>
      <c r="AF696" s="142" t="str">
        <f t="shared" si="83"/>
        <v/>
      </c>
      <c r="AG696" s="167">
        <f t="shared" si="84"/>
        <v>0</v>
      </c>
      <c r="AH696" s="167" t="str">
        <f t="shared" si="85"/>
        <v/>
      </c>
      <c r="AI696" s="167" t="str">
        <f t="shared" si="86"/>
        <v/>
      </c>
      <c r="AJ696" s="167"/>
      <c r="AK696" s="167"/>
      <c r="AL696" s="167"/>
      <c r="AO696" s="158">
        <f t="shared" si="75"/>
        <v>0.24300886662837051</v>
      </c>
      <c r="AP696" s="159">
        <f t="shared" si="76"/>
        <v>0.99995107990417331</v>
      </c>
      <c r="AQ696" s="160">
        <f t="shared" si="77"/>
        <v>4.5235654847486373E-6</v>
      </c>
      <c r="AR696" s="161" t="str">
        <f t="shared" si="78"/>
        <v/>
      </c>
      <c r="AS696" s="161" t="str">
        <f t="shared" si="74"/>
        <v/>
      </c>
    </row>
    <row r="697" spans="26:45" ht="20.100000000000001" customHeight="1" x14ac:dyDescent="0.25">
      <c r="Z697" s="146">
        <v>26</v>
      </c>
      <c r="AA697" s="142">
        <f t="shared" si="79"/>
        <v>-3.8959999999999999</v>
      </c>
      <c r="AB697" s="166">
        <f t="shared" si="80"/>
        <v>2.0177718110857127E-4</v>
      </c>
      <c r="AC697" s="166">
        <f t="shared" si="81"/>
        <v>4.8897194165900415E-5</v>
      </c>
      <c r="AD697" s="142">
        <f t="shared" si="82"/>
        <v>2.0177718110857127E-4</v>
      </c>
      <c r="AE697" s="142" t="str">
        <f t="shared" si="87"/>
        <v/>
      </c>
      <c r="AF697" s="142" t="str">
        <f t="shared" si="83"/>
        <v/>
      </c>
      <c r="AG697" s="167">
        <f t="shared" si="84"/>
        <v>0</v>
      </c>
      <c r="AH697" s="167" t="str">
        <f t="shared" si="85"/>
        <v/>
      </c>
      <c r="AI697" s="167" t="str">
        <f t="shared" si="86"/>
        <v/>
      </c>
      <c r="AJ697" s="167"/>
      <c r="AK697" s="167"/>
      <c r="AL697" s="167"/>
      <c r="AO697" s="158">
        <f t="shared" si="75"/>
        <v>0.24940383680280132</v>
      </c>
      <c r="AP697" s="159">
        <f t="shared" si="76"/>
        <v>0.99994655633868856</v>
      </c>
      <c r="AQ697" s="160">
        <f t="shared" si="77"/>
        <v>4.8076301336630323E-6</v>
      </c>
      <c r="AR697" s="161" t="str">
        <f t="shared" si="78"/>
        <v/>
      </c>
      <c r="AS697" s="161" t="str">
        <f t="shared" si="74"/>
        <v/>
      </c>
    </row>
    <row r="698" spans="26:45" ht="20.100000000000001" customHeight="1" x14ac:dyDescent="0.25">
      <c r="Z698" s="146">
        <v>27</v>
      </c>
      <c r="AA698" s="142">
        <f t="shared" si="79"/>
        <v>-3.8919999999999999</v>
      </c>
      <c r="AB698" s="166">
        <f t="shared" si="80"/>
        <v>2.049446668213977E-4</v>
      </c>
      <c r="AC698" s="166">
        <f t="shared" si="81"/>
        <v>4.9710622500807219E-5</v>
      </c>
      <c r="AD698" s="142">
        <f t="shared" si="82"/>
        <v>2.049446668213977E-4</v>
      </c>
      <c r="AE698" s="142" t="str">
        <f t="shared" si="87"/>
        <v/>
      </c>
      <c r="AF698" s="142" t="str">
        <f t="shared" si="83"/>
        <v/>
      </c>
      <c r="AG698" s="167">
        <f t="shared" si="84"/>
        <v>0</v>
      </c>
      <c r="AH698" s="167" t="str">
        <f t="shared" si="85"/>
        <v/>
      </c>
      <c r="AI698" s="167" t="str">
        <f t="shared" si="86"/>
        <v/>
      </c>
      <c r="AJ698" s="167"/>
      <c r="AK698" s="167"/>
      <c r="AL698" s="167"/>
      <c r="AO698" s="158">
        <f t="shared" si="75"/>
        <v>0.25579880697723212</v>
      </c>
      <c r="AP698" s="159">
        <f t="shared" si="76"/>
        <v>0.9999417487085549</v>
      </c>
      <c r="AQ698" s="160">
        <f t="shared" si="77"/>
        <v>5.1013518329590113E-6</v>
      </c>
      <c r="AR698" s="161" t="str">
        <f t="shared" si="78"/>
        <v/>
      </c>
      <c r="AS698" s="161" t="str">
        <f t="shared" si="74"/>
        <v/>
      </c>
    </row>
    <row r="699" spans="26:45" ht="20.100000000000001" customHeight="1" x14ac:dyDescent="0.25">
      <c r="Z699" s="146">
        <v>28</v>
      </c>
      <c r="AA699" s="142">
        <f t="shared" si="79"/>
        <v>-3.8879999999999999</v>
      </c>
      <c r="AB699" s="166">
        <f t="shared" si="80"/>
        <v>2.0815854496572918E-4</v>
      </c>
      <c r="AC699" s="166">
        <f t="shared" si="81"/>
        <v>5.053681335671687E-5</v>
      </c>
      <c r="AD699" s="142">
        <f t="shared" si="82"/>
        <v>2.0815854496572918E-4</v>
      </c>
      <c r="AE699" s="142" t="str">
        <f t="shared" si="87"/>
        <v/>
      </c>
      <c r="AF699" s="142" t="str">
        <f t="shared" si="83"/>
        <v/>
      </c>
      <c r="AG699" s="167">
        <f t="shared" si="84"/>
        <v>0</v>
      </c>
      <c r="AH699" s="167" t="str">
        <f t="shared" si="85"/>
        <v/>
      </c>
      <c r="AI699" s="167" t="str">
        <f t="shared" si="86"/>
        <v/>
      </c>
      <c r="AJ699" s="167"/>
      <c r="AK699" s="167"/>
      <c r="AL699" s="167"/>
      <c r="AO699" s="158">
        <f t="shared" si="75"/>
        <v>0.26219377715166292</v>
      </c>
      <c r="AP699" s="159">
        <f t="shared" si="76"/>
        <v>0.99993664735672194</v>
      </c>
      <c r="AQ699" s="160">
        <f t="shared" si="77"/>
        <v>5.4047736848250594E-6</v>
      </c>
      <c r="AR699" s="161" t="str">
        <f t="shared" si="78"/>
        <v/>
      </c>
      <c r="AS699" s="161" t="str">
        <f t="shared" si="74"/>
        <v/>
      </c>
    </row>
    <row r="700" spans="26:45" ht="20.100000000000001" customHeight="1" x14ac:dyDescent="0.25">
      <c r="Z700" s="146">
        <v>29</v>
      </c>
      <c r="AA700" s="142">
        <f t="shared" si="79"/>
        <v>-3.8839999999999999</v>
      </c>
      <c r="AB700" s="166">
        <f t="shared" si="80"/>
        <v>2.1141943940350616E-4</v>
      </c>
      <c r="AC700" s="166">
        <f t="shared" si="81"/>
        <v>5.1375953548590872E-5</v>
      </c>
      <c r="AD700" s="142">
        <f t="shared" si="82"/>
        <v>2.1141943940350616E-4</v>
      </c>
      <c r="AE700" s="142" t="str">
        <f t="shared" si="87"/>
        <v/>
      </c>
      <c r="AF700" s="142" t="str">
        <f t="shared" si="83"/>
        <v/>
      </c>
      <c r="AG700" s="167">
        <f t="shared" si="84"/>
        <v>0</v>
      </c>
      <c r="AH700" s="167" t="str">
        <f t="shared" si="85"/>
        <v/>
      </c>
      <c r="AI700" s="167" t="str">
        <f t="shared" si="86"/>
        <v/>
      </c>
      <c r="AJ700" s="167"/>
      <c r="AK700" s="167"/>
      <c r="AL700" s="167"/>
      <c r="AO700" s="158">
        <f t="shared" si="75"/>
        <v>0.26858874732609372</v>
      </c>
      <c r="AP700" s="159">
        <f t="shared" si="76"/>
        <v>0.99993124258303712</v>
      </c>
      <c r="AQ700" s="160">
        <f t="shared" si="77"/>
        <v>5.7179358463610441E-6</v>
      </c>
      <c r="AR700" s="161" t="str">
        <f t="shared" si="78"/>
        <v/>
      </c>
      <c r="AS700" s="161" t="str">
        <f t="shared" si="74"/>
        <v/>
      </c>
    </row>
    <row r="701" spans="26:45" ht="20.100000000000001" customHeight="1" x14ac:dyDescent="0.25">
      <c r="Z701" s="146">
        <v>30</v>
      </c>
      <c r="AA701" s="142">
        <f t="shared" si="79"/>
        <v>-3.88</v>
      </c>
      <c r="AB701" s="166">
        <f t="shared" si="80"/>
        <v>2.1472798150036704E-4</v>
      </c>
      <c r="AC701" s="166">
        <f t="shared" si="81"/>
        <v>5.2228232401820074E-5</v>
      </c>
      <c r="AD701" s="142">
        <f t="shared" si="82"/>
        <v>2.1472798150036704E-4</v>
      </c>
      <c r="AE701" s="142" t="str">
        <f t="shared" si="87"/>
        <v/>
      </c>
      <c r="AF701" s="142" t="str">
        <f t="shared" si="83"/>
        <v/>
      </c>
      <c r="AG701" s="167">
        <f t="shared" si="84"/>
        <v>0</v>
      </c>
      <c r="AH701" s="167" t="str">
        <f t="shared" si="85"/>
        <v/>
      </c>
      <c r="AI701" s="167" t="str">
        <f t="shared" si="86"/>
        <v/>
      </c>
      <c r="AJ701" s="167"/>
      <c r="AK701" s="167"/>
      <c r="AL701" s="167"/>
      <c r="AO701" s="158">
        <f t="shared" si="75"/>
        <v>0.27498371750052453</v>
      </c>
      <c r="AP701" s="159">
        <f t="shared" si="76"/>
        <v>0.99992552464719076</v>
      </c>
      <c r="AQ701" s="160">
        <f t="shared" si="77"/>
        <v>6.0408756319407786E-6</v>
      </c>
      <c r="AR701" s="161" t="str">
        <f t="shared" si="78"/>
        <v/>
      </c>
      <c r="AS701" s="161" t="str">
        <f t="shared" si="74"/>
        <v/>
      </c>
    </row>
    <row r="702" spans="26:45" ht="20.100000000000001" customHeight="1" x14ac:dyDescent="0.25">
      <c r="Z702" s="146">
        <v>31</v>
      </c>
      <c r="AA702" s="142">
        <f t="shared" si="79"/>
        <v>-3.8759999999999999</v>
      </c>
      <c r="AB702" s="166">
        <f t="shared" si="80"/>
        <v>2.1808481020247429E-4</v>
      </c>
      <c r="AC702" s="166">
        <f t="shared" si="81"/>
        <v>5.3093841782393697E-5</v>
      </c>
      <c r="AD702" s="142">
        <f t="shared" si="82"/>
        <v>2.1808481020247429E-4</v>
      </c>
      <c r="AE702" s="142" t="str">
        <f t="shared" si="87"/>
        <v/>
      </c>
      <c r="AF702" s="142" t="str">
        <f t="shared" si="83"/>
        <v/>
      </c>
      <c r="AG702" s="167">
        <f t="shared" si="84"/>
        <v>0</v>
      </c>
      <c r="AH702" s="167" t="str">
        <f t="shared" si="85"/>
        <v/>
      </c>
      <c r="AI702" s="167" t="str">
        <f t="shared" si="86"/>
        <v/>
      </c>
      <c r="AJ702" s="167"/>
      <c r="AK702" s="167"/>
      <c r="AL702" s="167"/>
      <c r="AO702" s="158">
        <f t="shared" si="75"/>
        <v>0.28137868767495533</v>
      </c>
      <c r="AP702" s="159">
        <f t="shared" si="76"/>
        <v>0.99991948377155881</v>
      </c>
      <c r="AQ702" s="160">
        <f t="shared" si="77"/>
        <v>6.3736276108006251E-6</v>
      </c>
      <c r="AR702" s="161" t="str">
        <f t="shared" si="78"/>
        <v/>
      </c>
      <c r="AS702" s="161" t="str">
        <f t="shared" si="74"/>
        <v/>
      </c>
    </row>
    <row r="703" spans="26:45" ht="20.100000000000001" customHeight="1" x14ac:dyDescent="0.25">
      <c r="Z703" s="146">
        <v>32</v>
      </c>
      <c r="AA703" s="142">
        <f t="shared" si="79"/>
        <v>-3.8719999999999999</v>
      </c>
      <c r="AB703" s="166">
        <f t="shared" si="80"/>
        <v>2.2149057211393126E-4</v>
      </c>
      <c r="AC703" s="166">
        <f t="shared" si="81"/>
        <v>5.3972976127375237E-5</v>
      </c>
      <c r="AD703" s="142">
        <f t="shared" si="82"/>
        <v>2.2149057211393126E-4</v>
      </c>
      <c r="AE703" s="142" t="str">
        <f t="shared" si="87"/>
        <v/>
      </c>
      <c r="AF703" s="142" t="str">
        <f t="shared" si="83"/>
        <v/>
      </c>
      <c r="AG703" s="167">
        <f t="shared" si="84"/>
        <v>0</v>
      </c>
      <c r="AH703" s="167" t="str">
        <f t="shared" si="85"/>
        <v/>
      </c>
      <c r="AI703" s="167" t="str">
        <f t="shared" si="86"/>
        <v/>
      </c>
      <c r="AJ703" s="167"/>
      <c r="AK703" s="167"/>
      <c r="AL703" s="167"/>
      <c r="AO703" s="158">
        <f t="shared" si="75"/>
        <v>0.28777365784938613</v>
      </c>
      <c r="AP703" s="159">
        <f t="shared" si="76"/>
        <v>0.99991311014394801</v>
      </c>
      <c r="AQ703" s="160">
        <f t="shared" si="77"/>
        <v>6.7162236988549395E-6</v>
      </c>
      <c r="AR703" s="161" t="str">
        <f t="shared" si="78"/>
        <v/>
      </c>
      <c r="AS703" s="161" t="str">
        <f t="shared" si="74"/>
        <v/>
      </c>
    </row>
    <row r="704" spans="26:45" ht="20.100000000000001" customHeight="1" x14ac:dyDescent="0.25">
      <c r="Z704" s="146">
        <v>33</v>
      </c>
      <c r="AA704" s="142">
        <f t="shared" si="79"/>
        <v>-3.8679999999999999</v>
      </c>
      <c r="AB704" s="166">
        <f t="shared" si="80"/>
        <v>2.2494592157479312E-4</v>
      </c>
      <c r="AC704" s="166">
        <f t="shared" si="81"/>
        <v>5.4865832475690464E-5</v>
      </c>
      <c r="AD704" s="142">
        <f t="shared" si="82"/>
        <v>2.2494592157479312E-4</v>
      </c>
      <c r="AE704" s="142" t="str">
        <f t="shared" si="87"/>
        <v/>
      </c>
      <c r="AF704" s="142" t="str">
        <f t="shared" si="83"/>
        <v/>
      </c>
      <c r="AG704" s="167">
        <f t="shared" si="84"/>
        <v>0</v>
      </c>
      <c r="AH704" s="167" t="str">
        <f t="shared" si="85"/>
        <v/>
      </c>
      <c r="AI704" s="167" t="str">
        <f t="shared" si="86"/>
        <v/>
      </c>
      <c r="AJ704" s="167"/>
      <c r="AK704" s="167"/>
      <c r="AL704" s="167"/>
      <c r="AO704" s="158">
        <f t="shared" si="75"/>
        <v>0.29416862802381694</v>
      </c>
      <c r="AP704" s="159">
        <f t="shared" si="76"/>
        <v>0.99990639392024916</v>
      </c>
      <c r="AQ704" s="160">
        <f t="shared" si="77"/>
        <v>7.0686932479580022E-6</v>
      </c>
      <c r="AR704" s="161" t="str">
        <f t="shared" si="78"/>
        <v/>
      </c>
      <c r="AS704" s="161" t="str">
        <f t="shared" si="74"/>
        <v/>
      </c>
    </row>
    <row r="705" spans="26:45" ht="20.100000000000001" customHeight="1" x14ac:dyDescent="0.25">
      <c r="Z705" s="146">
        <v>34</v>
      </c>
      <c r="AA705" s="142">
        <f t="shared" si="79"/>
        <v>-3.8639999999999999</v>
      </c>
      <c r="AB705" s="166">
        <f t="shared" si="80"/>
        <v>2.2845152073967242E-4</v>
      </c>
      <c r="AC705" s="166">
        <f t="shared" si="81"/>
        <v>5.5772610499228035E-5</v>
      </c>
      <c r="AD705" s="142">
        <f t="shared" si="82"/>
        <v>2.2845152073967242E-4</v>
      </c>
      <c r="AE705" s="142" t="str">
        <f t="shared" si="87"/>
        <v/>
      </c>
      <c r="AF705" s="142" t="str">
        <f t="shared" si="83"/>
        <v/>
      </c>
      <c r="AG705" s="167">
        <f t="shared" si="84"/>
        <v>0</v>
      </c>
      <c r="AH705" s="167" t="str">
        <f t="shared" si="85"/>
        <v/>
      </c>
      <c r="AI705" s="167" t="str">
        <f t="shared" si="86"/>
        <v/>
      </c>
      <c r="AJ705" s="167"/>
      <c r="AK705" s="167"/>
      <c r="AL705" s="167"/>
      <c r="AO705" s="158">
        <f t="shared" si="75"/>
        <v>0.30056359819824774</v>
      </c>
      <c r="AP705" s="159">
        <f t="shared" si="76"/>
        <v>0.9998993252270012</v>
      </c>
      <c r="AQ705" s="160">
        <f t="shared" si="77"/>
        <v>7.4310631286156337E-6</v>
      </c>
      <c r="AR705" s="161" t="str">
        <f t="shared" si="78"/>
        <v/>
      </c>
      <c r="AS705" s="161" t="str">
        <f t="shared" si="74"/>
        <v/>
      </c>
    </row>
    <row r="706" spans="26:45" ht="20.100000000000001" customHeight="1" x14ac:dyDescent="0.25">
      <c r="Z706" s="146">
        <v>35</v>
      </c>
      <c r="AA706" s="142">
        <f t="shared" si="79"/>
        <v>-3.86</v>
      </c>
      <c r="AB706" s="166">
        <f t="shared" si="80"/>
        <v>2.3200803965694238E-4</v>
      </c>
      <c r="AC706" s="166">
        <f t="shared" si="81"/>
        <v>5.6693512534256526E-5</v>
      </c>
      <c r="AD706" s="142">
        <f t="shared" si="82"/>
        <v>2.3200803965694238E-4</v>
      </c>
      <c r="AE706" s="142" t="str">
        <f t="shared" si="87"/>
        <v/>
      </c>
      <c r="AF706" s="142" t="str">
        <f t="shared" si="83"/>
        <v/>
      </c>
      <c r="AG706" s="167">
        <f t="shared" si="84"/>
        <v>0</v>
      </c>
      <c r="AH706" s="167" t="str">
        <f t="shared" si="85"/>
        <v/>
      </c>
      <c r="AI706" s="167" t="str">
        <f t="shared" si="86"/>
        <v/>
      </c>
      <c r="AJ706" s="167"/>
      <c r="AK706" s="167"/>
      <c r="AL706" s="167"/>
      <c r="AO706" s="158">
        <f t="shared" si="75"/>
        <v>0.30695856837267854</v>
      </c>
      <c r="AP706" s="159">
        <f t="shared" si="76"/>
        <v>0.99989189416387259</v>
      </c>
      <c r="AQ706" s="160">
        <f t="shared" si="77"/>
        <v>7.8033578105873858E-6</v>
      </c>
      <c r="AR706" s="161" t="str">
        <f t="shared" si="78"/>
        <v/>
      </c>
      <c r="AS706" s="161" t="str">
        <f t="shared" si="74"/>
        <v/>
      </c>
    </row>
    <row r="707" spans="26:45" ht="20.100000000000001" customHeight="1" x14ac:dyDescent="0.25">
      <c r="Z707" s="146">
        <v>36</v>
      </c>
      <c r="AA707" s="142">
        <f t="shared" si="79"/>
        <v>-3.8559999999999999</v>
      </c>
      <c r="AB707" s="166">
        <f t="shared" si="80"/>
        <v>2.3561615634853757E-4</v>
      </c>
      <c r="AC707" s="166">
        <f t="shared" si="81"/>
        <v>5.7628743613158094E-5</v>
      </c>
      <c r="AD707" s="142">
        <f t="shared" si="82"/>
        <v>2.3561615634853757E-4</v>
      </c>
      <c r="AE707" s="142" t="str">
        <f t="shared" si="87"/>
        <v/>
      </c>
      <c r="AF707" s="142" t="str">
        <f t="shared" si="83"/>
        <v/>
      </c>
      <c r="AG707" s="167">
        <f t="shared" si="84"/>
        <v>0</v>
      </c>
      <c r="AH707" s="167" t="str">
        <f t="shared" si="85"/>
        <v/>
      </c>
      <c r="AI707" s="167" t="str">
        <f t="shared" si="86"/>
        <v/>
      </c>
      <c r="AJ707" s="167"/>
      <c r="AK707" s="167"/>
      <c r="AL707" s="167"/>
      <c r="AO707" s="158">
        <f t="shared" si="75"/>
        <v>0.31335353854710934</v>
      </c>
      <c r="AP707" s="159">
        <f t="shared" si="76"/>
        <v>0.999884090806062</v>
      </c>
      <c r="AQ707" s="160">
        <f t="shared" si="77"/>
        <v>8.1855994391588638E-6</v>
      </c>
      <c r="AR707" s="161" t="str">
        <f t="shared" si="78"/>
        <v/>
      </c>
      <c r="AS707" s="161" t="str">
        <f t="shared" si="74"/>
        <v/>
      </c>
    </row>
    <row r="708" spans="26:45" ht="20.100000000000001" customHeight="1" x14ac:dyDescent="0.25">
      <c r="Z708" s="146">
        <v>37</v>
      </c>
      <c r="AA708" s="142">
        <f t="shared" si="79"/>
        <v>-3.8519999999999999</v>
      </c>
      <c r="AB708" s="166">
        <f t="shared" si="80"/>
        <v>2.3927655689035554E-4</v>
      </c>
      <c r="AC708" s="166">
        <f t="shared" si="81"/>
        <v>5.8578511496483664E-5</v>
      </c>
      <c r="AD708" s="142">
        <f t="shared" si="82"/>
        <v>2.3927655689035554E-4</v>
      </c>
      <c r="AE708" s="142" t="str">
        <f t="shared" si="87"/>
        <v/>
      </c>
      <c r="AF708" s="142" t="str">
        <f t="shared" si="83"/>
        <v/>
      </c>
      <c r="AG708" s="167">
        <f t="shared" si="84"/>
        <v>0</v>
      </c>
      <c r="AH708" s="167" t="str">
        <f t="shared" si="85"/>
        <v/>
      </c>
      <c r="AI708" s="167" t="str">
        <f t="shared" si="86"/>
        <v/>
      </c>
      <c r="AJ708" s="167"/>
      <c r="AK708" s="167"/>
      <c r="AL708" s="167"/>
      <c r="AO708" s="158">
        <f t="shared" si="75"/>
        <v>0.31974850872154015</v>
      </c>
      <c r="AP708" s="159">
        <f t="shared" si="76"/>
        <v>0.99987590520662284</v>
      </c>
      <c r="AQ708" s="160">
        <f t="shared" si="77"/>
        <v>8.5778079075282676E-6</v>
      </c>
      <c r="AR708" s="161" t="str">
        <f t="shared" si="78"/>
        <v/>
      </c>
      <c r="AS708" s="161" t="str">
        <f t="shared" si="74"/>
        <v/>
      </c>
    </row>
    <row r="709" spans="26:45" ht="20.100000000000001" customHeight="1" x14ac:dyDescent="0.25">
      <c r="Z709" s="146">
        <v>38</v>
      </c>
      <c r="AA709" s="142">
        <f t="shared" si="79"/>
        <v>-3.8479999999999999</v>
      </c>
      <c r="AB709" s="166">
        <f t="shared" si="80"/>
        <v>2.4298993549326024E-4</v>
      </c>
      <c r="AC709" s="166">
        <f t="shared" si="81"/>
        <v>5.9543026705330651E-5</v>
      </c>
      <c r="AD709" s="142">
        <f t="shared" si="82"/>
        <v>2.4298993549326024E-4</v>
      </c>
      <c r="AE709" s="142" t="str">
        <f t="shared" si="87"/>
        <v/>
      </c>
      <c r="AF709" s="142" t="str">
        <f t="shared" si="83"/>
        <v/>
      </c>
      <c r="AG709" s="167">
        <f t="shared" si="84"/>
        <v>0</v>
      </c>
      <c r="AH709" s="167" t="str">
        <f t="shared" si="85"/>
        <v/>
      </c>
      <c r="AI709" s="167" t="str">
        <f t="shared" si="86"/>
        <v/>
      </c>
      <c r="AJ709" s="167"/>
      <c r="AK709" s="167"/>
      <c r="AL709" s="167"/>
      <c r="AO709" s="158">
        <f t="shared" si="75"/>
        <v>0.32614347889597095</v>
      </c>
      <c r="AP709" s="159">
        <f t="shared" si="76"/>
        <v>0.99986732739871531</v>
      </c>
      <c r="AQ709" s="160">
        <f t="shared" si="77"/>
        <v>8.9800009275275983E-6</v>
      </c>
      <c r="AR709" s="161" t="str">
        <f t="shared" si="78"/>
        <v/>
      </c>
      <c r="AS709" s="161" t="str">
        <f t="shared" si="74"/>
        <v/>
      </c>
    </row>
    <row r="710" spans="26:45" ht="20.100000000000001" customHeight="1" x14ac:dyDescent="0.25">
      <c r="Z710" s="146">
        <v>39</v>
      </c>
      <c r="AA710" s="142">
        <f t="shared" si="79"/>
        <v>-3.8439999999999999</v>
      </c>
      <c r="AB710" s="166">
        <f t="shared" si="80"/>
        <v>2.4675699458468858E-4</v>
      </c>
      <c r="AC710" s="166">
        <f t="shared" si="81"/>
        <v>6.0522502554045553E-5</v>
      </c>
      <c r="AD710" s="142">
        <f t="shared" si="82"/>
        <v>2.4675699458468858E-4</v>
      </c>
      <c r="AE710" s="142" t="str">
        <f t="shared" si="87"/>
        <v/>
      </c>
      <c r="AF710" s="142" t="str">
        <f t="shared" si="83"/>
        <v/>
      </c>
      <c r="AG710" s="167">
        <f t="shared" si="84"/>
        <v>0</v>
      </c>
      <c r="AH710" s="167" t="str">
        <f t="shared" si="85"/>
        <v/>
      </c>
      <c r="AI710" s="167" t="str">
        <f t="shared" si="86"/>
        <v/>
      </c>
      <c r="AJ710" s="167"/>
      <c r="AK710" s="167"/>
      <c r="AL710" s="167"/>
      <c r="AO710" s="158">
        <f t="shared" si="75"/>
        <v>0.33253844907040175</v>
      </c>
      <c r="AP710" s="159">
        <f t="shared" si="76"/>
        <v>0.99985834739778778</v>
      </c>
      <c r="AQ710" s="160">
        <f t="shared" si="77"/>
        <v>9.3921940953478611E-6</v>
      </c>
      <c r="AR710" s="161" t="str">
        <f t="shared" si="78"/>
        <v/>
      </c>
      <c r="AS710" s="161" t="str">
        <f t="shared" si="74"/>
        <v/>
      </c>
    </row>
    <row r="711" spans="26:45" ht="20.100000000000001" customHeight="1" x14ac:dyDescent="0.25">
      <c r="Z711" s="146">
        <v>40</v>
      </c>
      <c r="AA711" s="142">
        <f t="shared" si="79"/>
        <v>-3.84</v>
      </c>
      <c r="AB711" s="166">
        <f t="shared" si="80"/>
        <v>2.5057844489086075E-4</v>
      </c>
      <c r="AC711" s="166">
        <f t="shared" si="81"/>
        <v>6.1517155183255203E-5</v>
      </c>
      <c r="AD711" s="142">
        <f t="shared" si="82"/>
        <v>2.5057844489086075E-4</v>
      </c>
      <c r="AE711" s="142" t="str">
        <f t="shared" si="87"/>
        <v/>
      </c>
      <c r="AF711" s="142" t="str">
        <f t="shared" si="83"/>
        <v/>
      </c>
      <c r="AG711" s="167">
        <f t="shared" si="84"/>
        <v>0</v>
      </c>
      <c r="AH711" s="167" t="str">
        <f t="shared" si="85"/>
        <v/>
      </c>
      <c r="AI711" s="167" t="str">
        <f t="shared" si="86"/>
        <v/>
      </c>
      <c r="AJ711" s="167"/>
      <c r="AK711" s="167"/>
      <c r="AL711" s="167"/>
      <c r="AO711" s="158">
        <f t="shared" si="75"/>
        <v>0.33893341924483256</v>
      </c>
      <c r="AP711" s="159">
        <f t="shared" si="76"/>
        <v>0.99984895520369244</v>
      </c>
      <c r="AQ711" s="160">
        <f t="shared" si="77"/>
        <v>9.8144009565981349E-6</v>
      </c>
      <c r="AR711" s="161" t="str">
        <f t="shared" si="78"/>
        <v/>
      </c>
      <c r="AS711" s="161" t="str">
        <f t="shared" si="74"/>
        <v/>
      </c>
    </row>
    <row r="712" spans="26:45" ht="20.100000000000001" customHeight="1" x14ac:dyDescent="0.25">
      <c r="Z712" s="146">
        <v>41</v>
      </c>
      <c r="AA712" s="142">
        <f t="shared" si="79"/>
        <v>-3.8359999999999999</v>
      </c>
      <c r="AB712" s="166">
        <f t="shared" si="80"/>
        <v>2.5445500551959862E-4</v>
      </c>
      <c r="AC712" s="166">
        <f t="shared" si="81"/>
        <v>6.2527203593226323E-5</v>
      </c>
      <c r="AD712" s="142">
        <f t="shared" si="82"/>
        <v>2.5445500551959862E-4</v>
      </c>
      <c r="AE712" s="142" t="str">
        <f t="shared" si="87"/>
        <v/>
      </c>
      <c r="AF712" s="142" t="str">
        <f t="shared" si="83"/>
        <v/>
      </c>
      <c r="AG712" s="167">
        <f t="shared" si="84"/>
        <v>0</v>
      </c>
      <c r="AH712" s="167" t="str">
        <f t="shared" si="85"/>
        <v/>
      </c>
      <c r="AI712" s="167" t="str">
        <f t="shared" si="86"/>
        <v/>
      </c>
      <c r="AJ712" s="167"/>
      <c r="AK712" s="167"/>
      <c r="AL712" s="167"/>
      <c r="AO712" s="158">
        <f t="shared" si="75"/>
        <v>0.34532838941926336</v>
      </c>
      <c r="AP712" s="159">
        <f t="shared" si="76"/>
        <v>0.99983914080273584</v>
      </c>
      <c r="AQ712" s="160">
        <f t="shared" si="77"/>
        <v>1.0246633067145794E-5</v>
      </c>
      <c r="AR712" s="161" t="str">
        <f t="shared" si="78"/>
        <v/>
      </c>
      <c r="AS712" s="161" t="str">
        <f t="shared" si="74"/>
        <v/>
      </c>
    </row>
    <row r="713" spans="26:45" ht="20.100000000000001" customHeight="1" x14ac:dyDescent="0.25">
      <c r="Z713" s="146">
        <v>42</v>
      </c>
      <c r="AA713" s="142">
        <f t="shared" si="79"/>
        <v>-3.8319999999999999</v>
      </c>
      <c r="AB713" s="166">
        <f t="shared" si="80"/>
        <v>2.5838740404374953E-4</v>
      </c>
      <c r="AC713" s="166">
        <f t="shared" si="81"/>
        <v>6.3552869677559342E-5</v>
      </c>
      <c r="AD713" s="142">
        <f t="shared" si="82"/>
        <v>2.5838740404374953E-4</v>
      </c>
      <c r="AE713" s="142" t="str">
        <f t="shared" si="87"/>
        <v/>
      </c>
      <c r="AF713" s="142" t="str">
        <f t="shared" si="83"/>
        <v/>
      </c>
      <c r="AG713" s="167">
        <f t="shared" si="84"/>
        <v>0</v>
      </c>
      <c r="AH713" s="167" t="str">
        <f t="shared" si="85"/>
        <v/>
      </c>
      <c r="AI713" s="167" t="str">
        <f t="shared" si="86"/>
        <v/>
      </c>
      <c r="AJ713" s="167"/>
      <c r="AK713" s="167"/>
      <c r="AL713" s="167"/>
      <c r="AO713" s="158">
        <f t="shared" si="75"/>
        <v>0.35172335959369416</v>
      </c>
      <c r="AP713" s="159">
        <f t="shared" si="76"/>
        <v>0.99982889416966869</v>
      </c>
      <c r="AQ713" s="160">
        <f t="shared" si="77"/>
        <v>1.0688900051736283E-5</v>
      </c>
      <c r="AR713" s="161" t="str">
        <f t="shared" si="78"/>
        <v/>
      </c>
      <c r="AS713" s="161" t="str">
        <f t="shared" si="74"/>
        <v/>
      </c>
    </row>
    <row r="714" spans="26:45" ht="20.100000000000001" customHeight="1" x14ac:dyDescent="0.25">
      <c r="Z714" s="146">
        <v>43</v>
      </c>
      <c r="AA714" s="142">
        <f t="shared" si="79"/>
        <v>-3.8279999999999998</v>
      </c>
      <c r="AB714" s="166">
        <f t="shared" si="80"/>
        <v>2.6237637658522018E-4</v>
      </c>
      <c r="AC714" s="166">
        <f t="shared" si="81"/>
        <v>6.4594378257215614E-5</v>
      </c>
      <c r="AD714" s="142">
        <f t="shared" si="82"/>
        <v>2.6237637658522018E-4</v>
      </c>
      <c r="AE714" s="142" t="str">
        <f t="shared" si="87"/>
        <v/>
      </c>
      <c r="AF714" s="142" t="str">
        <f t="shared" si="83"/>
        <v/>
      </c>
      <c r="AG714" s="167">
        <f t="shared" si="84"/>
        <v>0</v>
      </c>
      <c r="AH714" s="167" t="str">
        <f t="shared" si="85"/>
        <v/>
      </c>
      <c r="AI714" s="167" t="str">
        <f t="shared" si="86"/>
        <v/>
      </c>
      <c r="AJ714" s="167"/>
      <c r="AK714" s="167"/>
      <c r="AL714" s="167"/>
      <c r="AO714" s="158">
        <f t="shared" si="75"/>
        <v>0.35811832976812497</v>
      </c>
      <c r="AP714" s="159">
        <f t="shared" si="76"/>
        <v>0.99981820526961696</v>
      </c>
      <c r="AQ714" s="160">
        <f t="shared" si="77"/>
        <v>1.1141209662168805E-5</v>
      </c>
      <c r="AR714" s="161" t="str">
        <f t="shared" si="78"/>
        <v/>
      </c>
      <c r="AS714" s="161" t="str">
        <f t="shared" si="74"/>
        <v/>
      </c>
    </row>
    <row r="715" spans="26:45" ht="20.100000000000001" customHeight="1" x14ac:dyDescent="0.25">
      <c r="Z715" s="146">
        <v>44</v>
      </c>
      <c r="AA715" s="142">
        <f t="shared" si="79"/>
        <v>-3.8239999999999998</v>
      </c>
      <c r="AB715" s="166">
        <f t="shared" si="80"/>
        <v>2.6642266789962096E-4</v>
      </c>
      <c r="AC715" s="166">
        <f t="shared" si="81"/>
        <v>6.5651957114884092E-5</v>
      </c>
      <c r="AD715" s="142">
        <f t="shared" si="82"/>
        <v>2.6642266789962096E-4</v>
      </c>
      <c r="AE715" s="142" t="str">
        <f t="shared" si="87"/>
        <v/>
      </c>
      <c r="AF715" s="142" t="str">
        <f t="shared" si="83"/>
        <v/>
      </c>
      <c r="AG715" s="167">
        <f t="shared" si="84"/>
        <v>0</v>
      </c>
      <c r="AH715" s="167" t="str">
        <f t="shared" si="85"/>
        <v/>
      </c>
      <c r="AI715" s="167" t="str">
        <f t="shared" si="86"/>
        <v/>
      </c>
      <c r="AJ715" s="167"/>
      <c r="AK715" s="167"/>
      <c r="AL715" s="167"/>
      <c r="AO715" s="158">
        <f t="shared" si="75"/>
        <v>0.36451329994255577</v>
      </c>
      <c r="AP715" s="159">
        <f t="shared" si="76"/>
        <v>0.99980706405995479</v>
      </c>
      <c r="AQ715" s="160">
        <f t="shared" si="77"/>
        <v>1.1603567829476802E-5</v>
      </c>
      <c r="AR715" s="161" t="str">
        <f t="shared" si="78"/>
        <v/>
      </c>
      <c r="AS715" s="161" t="str">
        <f t="shared" si="74"/>
        <v/>
      </c>
    </row>
    <row r="716" spans="26:45" ht="20.100000000000001" customHeight="1" x14ac:dyDescent="0.25">
      <c r="Z716" s="146">
        <v>45</v>
      </c>
      <c r="AA716" s="142">
        <f t="shared" si="79"/>
        <v>-3.82</v>
      </c>
      <c r="AB716" s="166">
        <f t="shared" si="80"/>
        <v>2.70527031461521E-4</v>
      </c>
      <c r="AC716" s="166">
        <f t="shared" si="81"/>
        <v>6.6725837029684654E-5</v>
      </c>
      <c r="AD716" s="142">
        <f t="shared" si="82"/>
        <v>2.70527031461521E-4</v>
      </c>
      <c r="AE716" s="142" t="str">
        <f t="shared" si="87"/>
        <v/>
      </c>
      <c r="AF716" s="142" t="str">
        <f t="shared" si="83"/>
        <v/>
      </c>
      <c r="AG716" s="167">
        <f t="shared" si="84"/>
        <v>0</v>
      </c>
      <c r="AH716" s="167" t="str">
        <f t="shared" si="85"/>
        <v/>
      </c>
      <c r="AI716" s="167" t="str">
        <f t="shared" si="86"/>
        <v/>
      </c>
      <c r="AJ716" s="167"/>
      <c r="AK716" s="167"/>
      <c r="AL716" s="167"/>
      <c r="AO716" s="158">
        <f t="shared" si="75"/>
        <v>0.37090827011698657</v>
      </c>
      <c r="AP716" s="159">
        <f t="shared" si="76"/>
        <v>0.99979546049212531</v>
      </c>
      <c r="AQ716" s="160">
        <f t="shared" si="77"/>
        <v>1.2075978718439906E-5</v>
      </c>
      <c r="AR716" s="161" t="str">
        <f t="shared" si="78"/>
        <v/>
      </c>
      <c r="AS716" s="161" t="str">
        <f t="shared" si="74"/>
        <v/>
      </c>
    </row>
    <row r="717" spans="26:45" ht="20.100000000000001" customHeight="1" x14ac:dyDescent="0.25">
      <c r="Z717" s="146">
        <v>46</v>
      </c>
      <c r="AA717" s="142">
        <f t="shared" si="79"/>
        <v>-3.8159999999999998</v>
      </c>
      <c r="AB717" s="166">
        <f t="shared" si="80"/>
        <v>2.7469022955031567E-4</v>
      </c>
      <c r="AC717" s="166">
        <f t="shared" si="81"/>
        <v>6.7816251812216968E-5</v>
      </c>
      <c r="AD717" s="142">
        <f t="shared" si="82"/>
        <v>2.7469022955031567E-4</v>
      </c>
      <c r="AE717" s="142" t="str">
        <f t="shared" si="87"/>
        <v/>
      </c>
      <c r="AF717" s="142" t="str">
        <f t="shared" si="83"/>
        <v/>
      </c>
      <c r="AG717" s="167">
        <f t="shared" si="84"/>
        <v>0</v>
      </c>
      <c r="AH717" s="167" t="str">
        <f t="shared" si="85"/>
        <v/>
      </c>
      <c r="AI717" s="167" t="str">
        <f t="shared" si="86"/>
        <v/>
      </c>
      <c r="AJ717" s="167"/>
      <c r="AK717" s="167"/>
      <c r="AL717" s="167"/>
      <c r="AO717" s="158">
        <f t="shared" si="75"/>
        <v>0.37730324029141737</v>
      </c>
      <c r="AP717" s="159">
        <f t="shared" si="76"/>
        <v>0.99978338451340687</v>
      </c>
      <c r="AQ717" s="160">
        <f t="shared" si="77"/>
        <v>1.2558444776655797E-5</v>
      </c>
      <c r="AR717" s="161" t="str">
        <f t="shared" si="78"/>
        <v/>
      </c>
      <c r="AS717" s="161" t="str">
        <f t="shared" si="74"/>
        <v/>
      </c>
    </row>
    <row r="718" spans="26:45" ht="20.100000000000001" customHeight="1" x14ac:dyDescent="0.25">
      <c r="Z718" s="146">
        <v>47</v>
      </c>
      <c r="AA718" s="142">
        <f t="shared" si="79"/>
        <v>-3.8119999999999998</v>
      </c>
      <c r="AB718" s="166">
        <f t="shared" si="80"/>
        <v>2.7891303333670801E-4</v>
      </c>
      <c r="AC718" s="166">
        <f t="shared" si="81"/>
        <v>6.8923438339951702E-5</v>
      </c>
      <c r="AD718" s="142">
        <f t="shared" si="82"/>
        <v>2.7891303333670801E-4</v>
      </c>
      <c r="AE718" s="142" t="str">
        <f t="shared" si="87"/>
        <v/>
      </c>
      <c r="AF718" s="142" t="str">
        <f t="shared" si="83"/>
        <v/>
      </c>
      <c r="AG718" s="167">
        <f t="shared" si="84"/>
        <v>0</v>
      </c>
      <c r="AH718" s="167" t="str">
        <f t="shared" si="85"/>
        <v/>
      </c>
      <c r="AI718" s="167" t="str">
        <f t="shared" si="86"/>
        <v/>
      </c>
      <c r="AJ718" s="167"/>
      <c r="AK718" s="167"/>
      <c r="AL718" s="167"/>
      <c r="AO718" s="158">
        <f t="shared" si="75"/>
        <v>0.38369821046584818</v>
      </c>
      <c r="AP718" s="159">
        <f t="shared" si="76"/>
        <v>0.99977082606863021</v>
      </c>
      <c r="AQ718" s="160">
        <f t="shared" si="77"/>
        <v>1.3050966784611262E-5</v>
      </c>
      <c r="AR718" s="161" t="str">
        <f t="shared" si="78"/>
        <v/>
      </c>
      <c r="AS718" s="161" t="str">
        <f t="shared" si="74"/>
        <v/>
      </c>
    </row>
    <row r="719" spans="26:45" ht="20.100000000000001" customHeight="1" x14ac:dyDescent="0.25">
      <c r="Z719" s="146">
        <v>48</v>
      </c>
      <c r="AA719" s="142">
        <f t="shared" si="79"/>
        <v>-3.8079999999999998</v>
      </c>
      <c r="AB719" s="166">
        <f t="shared" si="80"/>
        <v>2.8319622296980597E-4</v>
      </c>
      <c r="AC719" s="166">
        <f t="shared" si="81"/>
        <v>7.0047636592969923E-5</v>
      </c>
      <c r="AD719" s="142">
        <f t="shared" si="82"/>
        <v>2.8319622296980597E-4</v>
      </c>
      <c r="AE719" s="142" t="str">
        <f t="shared" si="87"/>
        <v/>
      </c>
      <c r="AF719" s="142" t="str">
        <f t="shared" si="83"/>
        <v/>
      </c>
      <c r="AG719" s="167">
        <f t="shared" si="84"/>
        <v>0</v>
      </c>
      <c r="AH719" s="167" t="str">
        <f t="shared" si="85"/>
        <v/>
      </c>
      <c r="AI719" s="167" t="str">
        <f t="shared" si="86"/>
        <v/>
      </c>
      <c r="AJ719" s="167"/>
      <c r="AK719" s="167"/>
      <c r="AL719" s="167"/>
      <c r="AO719" s="158">
        <f t="shared" si="75"/>
        <v>0.39009318064027898</v>
      </c>
      <c r="AP719" s="159">
        <f t="shared" si="76"/>
        <v>0.9997577751018456</v>
      </c>
      <c r="AQ719" s="160">
        <f t="shared" si="77"/>
        <v>1.3553543900535203E-5</v>
      </c>
      <c r="AR719" s="161" t="str">
        <f t="shared" si="78"/>
        <v/>
      </c>
      <c r="AS719" s="161" t="str">
        <f t="shared" si="74"/>
        <v/>
      </c>
    </row>
    <row r="720" spans="26:45" ht="20.100000000000001" customHeight="1" x14ac:dyDescent="0.25">
      <c r="Z720" s="146">
        <v>49</v>
      </c>
      <c r="AA720" s="142">
        <f t="shared" si="79"/>
        <v>-3.8039999999999998</v>
      </c>
      <c r="AB720" s="166">
        <f t="shared" si="80"/>
        <v>2.8754058766483344E-4</v>
      </c>
      <c r="AC720" s="166">
        <f t="shared" si="81"/>
        <v>7.1189089690052408E-5</v>
      </c>
      <c r="AD720" s="142">
        <f t="shared" si="82"/>
        <v>2.8754058766483344E-4</v>
      </c>
      <c r="AE720" s="142" t="str">
        <f t="shared" si="87"/>
        <v/>
      </c>
      <c r="AF720" s="142" t="str">
        <f t="shared" si="83"/>
        <v/>
      </c>
      <c r="AG720" s="167">
        <f t="shared" si="84"/>
        <v>0</v>
      </c>
      <c r="AH720" s="167" t="str">
        <f t="shared" si="85"/>
        <v/>
      </c>
      <c r="AI720" s="167" t="str">
        <f t="shared" si="86"/>
        <v/>
      </c>
      <c r="AJ720" s="167"/>
      <c r="AK720" s="167"/>
      <c r="AL720" s="167"/>
      <c r="AO720" s="158">
        <f t="shared" si="75"/>
        <v>0.39648815081470978</v>
      </c>
      <c r="AP720" s="159">
        <f t="shared" si="76"/>
        <v>0.99974422155794507</v>
      </c>
      <c r="AQ720" s="160">
        <f t="shared" si="77"/>
        <v>1.4066173707916185E-5</v>
      </c>
      <c r="AR720" s="161" t="str">
        <f t="shared" si="78"/>
        <v/>
      </c>
      <c r="AS720" s="161" t="str">
        <f t="shared" si="74"/>
        <v/>
      </c>
    </row>
    <row r="721" spans="26:45" ht="20.100000000000001" customHeight="1" x14ac:dyDescent="0.25">
      <c r="Z721" s="146">
        <v>50</v>
      </c>
      <c r="AA721" s="142">
        <f t="shared" si="79"/>
        <v>-3.8</v>
      </c>
      <c r="AB721" s="166">
        <f t="shared" si="80"/>
        <v>2.9194692579146027E-4</v>
      </c>
      <c r="AC721" s="166">
        <f t="shared" si="81"/>
        <v>7.234804392511999E-5</v>
      </c>
      <c r="AD721" s="142">
        <f t="shared" si="82"/>
        <v>2.9194692579146027E-4</v>
      </c>
      <c r="AE721" s="142" t="str">
        <f t="shared" si="87"/>
        <v/>
      </c>
      <c r="AF721" s="142" t="str">
        <f t="shared" si="83"/>
        <v/>
      </c>
      <c r="AG721" s="167">
        <f t="shared" si="84"/>
        <v>0</v>
      </c>
      <c r="AH721" s="167" t="str">
        <f t="shared" si="85"/>
        <v/>
      </c>
      <c r="AI721" s="167" t="str">
        <f t="shared" si="86"/>
        <v/>
      </c>
      <c r="AJ721" s="167"/>
      <c r="AK721" s="167"/>
      <c r="AL721" s="167"/>
      <c r="AO721" s="158">
        <f t="shared" si="75"/>
        <v>0.40288312098914059</v>
      </c>
      <c r="AP721" s="159">
        <f t="shared" si="76"/>
        <v>0.99973015538423715</v>
      </c>
      <c r="AQ721" s="160">
        <f t="shared" si="77"/>
        <v>1.4588852257468865E-5</v>
      </c>
      <c r="AR721" s="161" t="str">
        <f t="shared" si="78"/>
        <v/>
      </c>
      <c r="AS721" s="161" t="str">
        <f t="shared" si="74"/>
        <v/>
      </c>
    </row>
    <row r="722" spans="26:45" ht="20.100000000000001" customHeight="1" x14ac:dyDescent="0.25">
      <c r="Z722" s="146">
        <v>51</v>
      </c>
      <c r="AA722" s="142">
        <f t="shared" si="79"/>
        <v>-3.7959999999999998</v>
      </c>
      <c r="AB722" s="166">
        <f t="shared" si="80"/>
        <v>2.9641604496274932E-4</v>
      </c>
      <c r="AC722" s="166">
        <f t="shared" si="81"/>
        <v>7.3524748804028924E-5</v>
      </c>
      <c r="AD722" s="142">
        <f t="shared" si="82"/>
        <v>2.9641604496274932E-4</v>
      </c>
      <c r="AE722" s="142" t="str">
        <f t="shared" si="87"/>
        <v/>
      </c>
      <c r="AF722" s="142" t="str">
        <f t="shared" si="83"/>
        <v/>
      </c>
      <c r="AG722" s="167">
        <f t="shared" si="84"/>
        <v>0</v>
      </c>
      <c r="AH722" s="167" t="str">
        <f t="shared" si="85"/>
        <v/>
      </c>
      <c r="AI722" s="167" t="str">
        <f t="shared" si="86"/>
        <v/>
      </c>
      <c r="AJ722" s="167"/>
      <c r="AK722" s="167"/>
      <c r="AL722" s="167"/>
      <c r="AO722" s="158">
        <f t="shared" si="75"/>
        <v>0.40927809116357139</v>
      </c>
      <c r="AP722" s="159">
        <f t="shared" si="76"/>
        <v>0.99971556653197968</v>
      </c>
      <c r="AQ722" s="160">
        <f t="shared" si="77"/>
        <v>1.5121574110543712E-5</v>
      </c>
      <c r="AR722" s="161" t="str">
        <f t="shared" si="78"/>
        <v/>
      </c>
      <c r="AS722" s="161" t="str">
        <f t="shared" ref="AS722:AS785" si="88">IF($AP722&lt;(1-$AN$670),$AQ722,"")</f>
        <v/>
      </c>
    </row>
    <row r="723" spans="26:45" ht="20.100000000000001" customHeight="1" x14ac:dyDescent="0.25">
      <c r="Z723" s="146">
        <v>52</v>
      </c>
      <c r="AA723" s="142">
        <f t="shared" si="79"/>
        <v>-3.7919999999999998</v>
      </c>
      <c r="AB723" s="166">
        <f t="shared" si="80"/>
        <v>3.0094876212471999E-4</v>
      </c>
      <c r="AC723" s="166">
        <f t="shared" si="81"/>
        <v>7.4719457081723952E-5</v>
      </c>
      <c r="AD723" s="142">
        <f t="shared" si="82"/>
        <v>3.0094876212471999E-4</v>
      </c>
      <c r="AE723" s="142" t="str">
        <f t="shared" si="87"/>
        <v/>
      </c>
      <c r="AF723" s="142" t="str">
        <f t="shared" si="83"/>
        <v/>
      </c>
      <c r="AG723" s="167">
        <f t="shared" si="84"/>
        <v>0</v>
      </c>
      <c r="AH723" s="167" t="str">
        <f t="shared" si="85"/>
        <v/>
      </c>
      <c r="AI723" s="167" t="str">
        <f t="shared" si="86"/>
        <v/>
      </c>
      <c r="AJ723" s="167"/>
      <c r="AK723" s="167"/>
      <c r="AL723" s="167"/>
      <c r="AO723" s="158">
        <f t="shared" ref="AO723:AO786" si="89">AO722+$AR$655</f>
        <v>0.41567306133800219</v>
      </c>
      <c r="AP723" s="159">
        <f t="shared" ref="AP723:AP786" si="90">_xlfn.CHISQ.DIST.RT(AO723,7)</f>
        <v>0.99970044495786914</v>
      </c>
      <c r="AQ723" s="160">
        <f t="shared" ref="AQ723:AQ786" si="91">AP723-AP724</f>
        <v>1.5664332378650947E-5</v>
      </c>
      <c r="AR723" s="161" t="str">
        <f t="shared" ref="AR723:AR786" si="92">IF(AP723&lt;(1-$AN$662),AQ723,"")</f>
        <v/>
      </c>
      <c r="AS723" s="161" t="str">
        <f t="shared" si="88"/>
        <v/>
      </c>
    </row>
    <row r="724" spans="26:45" ht="20.100000000000001" customHeight="1" x14ac:dyDescent="0.25">
      <c r="Z724" s="146">
        <v>53</v>
      </c>
      <c r="AA724" s="142">
        <f t="shared" si="79"/>
        <v>-3.7879999999999998</v>
      </c>
      <c r="AB724" s="166">
        <f t="shared" si="80"/>
        <v>3.0554590364653618E-4</v>
      </c>
      <c r="AC724" s="166">
        <f t="shared" si="81"/>
        <v>7.5932424799750285E-5</v>
      </c>
      <c r="AD724" s="142">
        <f t="shared" si="82"/>
        <v>3.0554590364653618E-4</v>
      </c>
      <c r="AE724" s="142" t="str">
        <f t="shared" si="87"/>
        <v/>
      </c>
      <c r="AF724" s="142" t="str">
        <f t="shared" si="83"/>
        <v/>
      </c>
      <c r="AG724" s="167">
        <f t="shared" si="84"/>
        <v>0</v>
      </c>
      <c r="AH724" s="167" t="str">
        <f t="shared" si="85"/>
        <v/>
      </c>
      <c r="AI724" s="167" t="str">
        <f t="shared" si="86"/>
        <v/>
      </c>
      <c r="AJ724" s="167"/>
      <c r="AK724" s="167"/>
      <c r="AL724" s="167"/>
      <c r="AO724" s="158">
        <f t="shared" si="89"/>
        <v>0.422068031512433</v>
      </c>
      <c r="AP724" s="159">
        <f t="shared" si="90"/>
        <v>0.99968478062549049</v>
      </c>
      <c r="AQ724" s="160">
        <f t="shared" si="91"/>
        <v>1.6217118764427774E-5</v>
      </c>
      <c r="AR724" s="161" t="str">
        <f t="shared" si="92"/>
        <v/>
      </c>
      <c r="AS724" s="161" t="str">
        <f t="shared" si="88"/>
        <v/>
      </c>
    </row>
    <row r="725" spans="26:45" ht="20.100000000000001" customHeight="1" x14ac:dyDescent="0.25">
      <c r="Z725" s="146">
        <v>54</v>
      </c>
      <c r="AA725" s="142">
        <f t="shared" si="79"/>
        <v>-3.7839999999999998</v>
      </c>
      <c r="AB725" s="166">
        <f t="shared" si="80"/>
        <v>3.1020830541130824E-4</v>
      </c>
      <c r="AC725" s="166">
        <f t="shared" si="81"/>
        <v>7.7163911324126697E-5</v>
      </c>
      <c r="AD725" s="142">
        <f t="shared" si="82"/>
        <v>3.1020830541130824E-4</v>
      </c>
      <c r="AE725" s="142" t="str">
        <f t="shared" si="87"/>
        <v/>
      </c>
      <c r="AF725" s="142" t="str">
        <f t="shared" si="83"/>
        <v/>
      </c>
      <c r="AG725" s="167">
        <f t="shared" si="84"/>
        <v>0</v>
      </c>
      <c r="AH725" s="167" t="str">
        <f t="shared" si="85"/>
        <v/>
      </c>
      <c r="AI725" s="167" t="str">
        <f t="shared" si="86"/>
        <v/>
      </c>
      <c r="AJ725" s="167"/>
      <c r="AK725" s="167"/>
      <c r="AL725" s="167"/>
      <c r="AO725" s="158">
        <f t="shared" si="89"/>
        <v>0.4284630016868638</v>
      </c>
      <c r="AP725" s="159">
        <f t="shared" si="90"/>
        <v>0.99966856350672606</v>
      </c>
      <c r="AQ725" s="160">
        <f t="shared" si="91"/>
        <v>1.6779923598719826E-5</v>
      </c>
      <c r="AR725" s="161" t="str">
        <f t="shared" si="92"/>
        <v/>
      </c>
      <c r="AS725" s="161" t="str">
        <f t="shared" si="88"/>
        <v/>
      </c>
    </row>
    <row r="726" spans="26:45" ht="20.100000000000001" customHeight="1" x14ac:dyDescent="0.25">
      <c r="Z726" s="146">
        <v>55</v>
      </c>
      <c r="AA726" s="142">
        <f t="shared" si="79"/>
        <v>-3.78</v>
      </c>
      <c r="AB726" s="166">
        <f t="shared" si="80"/>
        <v>3.1493681290752188E-4</v>
      </c>
      <c r="AC726" s="166">
        <f t="shared" si="81"/>
        <v>7.8414179383585065E-5</v>
      </c>
      <c r="AD726" s="142">
        <f t="shared" si="82"/>
        <v>3.1493681290752188E-4</v>
      </c>
      <c r="AE726" s="142" t="str">
        <f t="shared" si="87"/>
        <v/>
      </c>
      <c r="AF726" s="142" t="str">
        <f t="shared" si="83"/>
        <v/>
      </c>
      <c r="AG726" s="167">
        <f t="shared" si="84"/>
        <v>0</v>
      </c>
      <c r="AH726" s="167" t="str">
        <f t="shared" si="85"/>
        <v/>
      </c>
      <c r="AI726" s="167" t="str">
        <f t="shared" si="86"/>
        <v/>
      </c>
      <c r="AJ726" s="167"/>
      <c r="AK726" s="167"/>
      <c r="AL726" s="167"/>
      <c r="AO726" s="158">
        <f t="shared" si="89"/>
        <v>0.4348579718612946</v>
      </c>
      <c r="AP726" s="159">
        <f t="shared" si="90"/>
        <v>0.99965178358312734</v>
      </c>
      <c r="AQ726" s="160">
        <f t="shared" si="91"/>
        <v>1.735273587732955E-5</v>
      </c>
      <c r="AR726" s="161" t="str">
        <f t="shared" si="92"/>
        <v/>
      </c>
      <c r="AS726" s="161" t="str">
        <f t="shared" si="88"/>
        <v/>
      </c>
    </row>
    <row r="727" spans="26:45" ht="20.100000000000001" customHeight="1" x14ac:dyDescent="0.25">
      <c r="Z727" s="146">
        <v>56</v>
      </c>
      <c r="AA727" s="142">
        <f t="shared" si="79"/>
        <v>-3.7759999999999998</v>
      </c>
      <c r="AB727" s="166">
        <f t="shared" si="80"/>
        <v>3.1973228132108387E-4</v>
      </c>
      <c r="AC727" s="166">
        <f t="shared" si="81"/>
        <v>7.9683495108174961E-5</v>
      </c>
      <c r="AD727" s="142">
        <f t="shared" si="82"/>
        <v>3.1973228132108387E-4</v>
      </c>
      <c r="AE727" s="142" t="str">
        <f t="shared" si="87"/>
        <v/>
      </c>
      <c r="AF727" s="142" t="str">
        <f t="shared" si="83"/>
        <v/>
      </c>
      <c r="AG727" s="167">
        <f t="shared" si="84"/>
        <v>0</v>
      </c>
      <c r="AH727" s="167" t="str">
        <f t="shared" si="85"/>
        <v/>
      </c>
      <c r="AI727" s="167" t="str">
        <f t="shared" si="86"/>
        <v/>
      </c>
      <c r="AJ727" s="167"/>
      <c r="AK727" s="167"/>
      <c r="AL727" s="167"/>
      <c r="AO727" s="158">
        <f t="shared" si="89"/>
        <v>0.4412529420357254</v>
      </c>
      <c r="AP727" s="159">
        <f t="shared" si="90"/>
        <v>0.99963443084725001</v>
      </c>
      <c r="AQ727" s="160">
        <f t="shared" si="91"/>
        <v>1.7935543298652767E-5</v>
      </c>
      <c r="AR727" s="161" t="str">
        <f t="shared" si="92"/>
        <v/>
      </c>
      <c r="AS727" s="161" t="str">
        <f t="shared" si="88"/>
        <v/>
      </c>
    </row>
    <row r="728" spans="26:45" ht="20.100000000000001" customHeight="1" x14ac:dyDescent="0.25">
      <c r="Z728" s="146">
        <v>57</v>
      </c>
      <c r="AA728" s="142">
        <f t="shared" si="79"/>
        <v>-3.7719999999999998</v>
      </c>
      <c r="AB728" s="166">
        <f t="shared" si="80"/>
        <v>3.2459557562799227E-4</v>
      </c>
      <c r="AC728" s="166">
        <f t="shared" si="81"/>
        <v>8.0972128068238777E-5</v>
      </c>
      <c r="AD728" s="142">
        <f t="shared" si="82"/>
        <v>3.2459557562799227E-4</v>
      </c>
      <c r="AE728" s="142" t="str">
        <f t="shared" si="87"/>
        <v/>
      </c>
      <c r="AF728" s="142" t="str">
        <f t="shared" si="83"/>
        <v/>
      </c>
      <c r="AG728" s="167">
        <f t="shared" si="84"/>
        <v>0</v>
      </c>
      <c r="AH728" s="167" t="str">
        <f t="shared" si="85"/>
        <v/>
      </c>
      <c r="AI728" s="167" t="str">
        <f t="shared" si="86"/>
        <v/>
      </c>
      <c r="AJ728" s="167"/>
      <c r="AK728" s="167"/>
      <c r="AL728" s="167"/>
      <c r="AO728" s="158">
        <f t="shared" si="89"/>
        <v>0.44764791221015621</v>
      </c>
      <c r="AP728" s="159">
        <f t="shared" si="90"/>
        <v>0.99961649530395136</v>
      </c>
      <c r="AQ728" s="160">
        <f t="shared" si="91"/>
        <v>1.8528332295431049E-5</v>
      </c>
      <c r="AR728" s="161" t="str">
        <f t="shared" si="92"/>
        <v/>
      </c>
      <c r="AS728" s="161" t="str">
        <f t="shared" si="88"/>
        <v/>
      </c>
    </row>
    <row r="729" spans="26:45" ht="20.100000000000001" customHeight="1" x14ac:dyDescent="0.25">
      <c r="Z729" s="146">
        <v>58</v>
      </c>
      <c r="AA729" s="142">
        <f t="shared" si="79"/>
        <v>-3.7679999999999998</v>
      </c>
      <c r="AB729" s="166">
        <f t="shared" si="80"/>
        <v>3.2952757068762962E-4</v>
      </c>
      <c r="AC729" s="166">
        <f t="shared" si="81"/>
        <v>8.2280351313759041E-5</v>
      </c>
      <c r="AD729" s="142">
        <f t="shared" si="82"/>
        <v>3.2952757068762962E-4</v>
      </c>
      <c r="AE729" s="142" t="str">
        <f t="shared" si="87"/>
        <v/>
      </c>
      <c r="AF729" s="142" t="str">
        <f t="shared" si="83"/>
        <v/>
      </c>
      <c r="AG729" s="167">
        <f t="shared" si="84"/>
        <v>0</v>
      </c>
      <c r="AH729" s="167" t="str">
        <f t="shared" si="85"/>
        <v/>
      </c>
      <c r="AI729" s="167" t="str">
        <f t="shared" si="86"/>
        <v/>
      </c>
      <c r="AJ729" s="167"/>
      <c r="AK729" s="167"/>
      <c r="AL729" s="167"/>
      <c r="AO729" s="158">
        <f t="shared" si="89"/>
        <v>0.45404288238458701</v>
      </c>
      <c r="AP729" s="159">
        <f t="shared" si="90"/>
        <v>0.99959796697165593</v>
      </c>
      <c r="AQ729" s="160">
        <f t="shared" si="91"/>
        <v>1.913108807138908E-5</v>
      </c>
      <c r="AR729" s="161" t="str">
        <f t="shared" si="92"/>
        <v/>
      </c>
      <c r="AS729" s="161" t="str">
        <f t="shared" si="88"/>
        <v/>
      </c>
    </row>
    <row r="730" spans="26:45" ht="20.100000000000001" customHeight="1" x14ac:dyDescent="0.25">
      <c r="Z730" s="146">
        <v>59</v>
      </c>
      <c r="AA730" s="142">
        <f t="shared" si="79"/>
        <v>-3.7639999999999998</v>
      </c>
      <c r="AB730" s="166">
        <f t="shared" si="80"/>
        <v>3.3452915133667732E-4</v>
      </c>
      <c r="AC730" s="166">
        <f t="shared" si="81"/>
        <v>8.3608441414078198E-5</v>
      </c>
      <c r="AD730" s="142">
        <f t="shared" si="82"/>
        <v>3.3452915133667732E-4</v>
      </c>
      <c r="AE730" s="142" t="str">
        <f t="shared" si="87"/>
        <v/>
      </c>
      <c r="AF730" s="142" t="str">
        <f t="shared" si="83"/>
        <v/>
      </c>
      <c r="AG730" s="167">
        <f t="shared" si="84"/>
        <v>0</v>
      </c>
      <c r="AH730" s="167" t="str">
        <f t="shared" si="85"/>
        <v/>
      </c>
      <c r="AI730" s="167" t="str">
        <f t="shared" si="86"/>
        <v/>
      </c>
      <c r="AJ730" s="167"/>
      <c r="AK730" s="167"/>
      <c r="AL730" s="167"/>
      <c r="AO730" s="158">
        <f t="shared" si="89"/>
        <v>0.46043785255901781</v>
      </c>
      <c r="AP730" s="159">
        <f t="shared" si="90"/>
        <v>0.99957883588358454</v>
      </c>
      <c r="AQ730" s="160">
        <f t="shared" si="91"/>
        <v>1.9743794631321698E-5</v>
      </c>
      <c r="AR730" s="161" t="str">
        <f t="shared" si="92"/>
        <v/>
      </c>
      <c r="AS730" s="161" t="str">
        <f t="shared" si="88"/>
        <v/>
      </c>
    </row>
    <row r="731" spans="26:45" ht="20.100000000000001" customHeight="1" x14ac:dyDescent="0.25">
      <c r="Z731" s="146">
        <v>60</v>
      </c>
      <c r="AA731" s="142">
        <f t="shared" si="79"/>
        <v>-3.76</v>
      </c>
      <c r="AB731" s="166">
        <f t="shared" si="80"/>
        <v>3.3960121248365478E-4</v>
      </c>
      <c r="AC731" s="166">
        <f t="shared" si="81"/>
        <v>8.4956678497997889E-5</v>
      </c>
      <c r="AD731" s="142">
        <f t="shared" si="82"/>
        <v>3.3960121248365478E-4</v>
      </c>
      <c r="AE731" s="142" t="str">
        <f t="shared" si="87"/>
        <v/>
      </c>
      <c r="AF731" s="142" t="str">
        <f t="shared" si="83"/>
        <v/>
      </c>
      <c r="AG731" s="167">
        <f t="shared" si="84"/>
        <v>0</v>
      </c>
      <c r="AH731" s="167" t="str">
        <f t="shared" si="85"/>
        <v/>
      </c>
      <c r="AI731" s="167" t="str">
        <f t="shared" si="86"/>
        <v/>
      </c>
      <c r="AJ731" s="167"/>
      <c r="AK731" s="167"/>
      <c r="AL731" s="167"/>
      <c r="AO731" s="158">
        <f t="shared" si="89"/>
        <v>0.46683282273344862</v>
      </c>
      <c r="AP731" s="159">
        <f t="shared" si="90"/>
        <v>0.99955909208895322</v>
      </c>
      <c r="AQ731" s="160">
        <f t="shared" si="91"/>
        <v>2.0366434814622636E-5</v>
      </c>
      <c r="AR731" s="161" t="str">
        <f t="shared" si="92"/>
        <v/>
      </c>
      <c r="AS731" s="161" t="str">
        <f t="shared" si="88"/>
        <v/>
      </c>
    </row>
    <row r="732" spans="26:45" ht="20.100000000000001" customHeight="1" x14ac:dyDescent="0.25">
      <c r="Z732" s="146">
        <v>61</v>
      </c>
      <c r="AA732" s="142">
        <f t="shared" si="79"/>
        <v>-3.7560000000000002</v>
      </c>
      <c r="AB732" s="166">
        <f t="shared" si="80"/>
        <v>3.4474465920408354E-4</v>
      </c>
      <c r="AC732" s="166">
        <f t="shared" si="81"/>
        <v>8.632534629425576E-5</v>
      </c>
      <c r="AD732" s="142">
        <f t="shared" si="82"/>
        <v>3.4474465920408354E-4</v>
      </c>
      <c r="AE732" s="142" t="str">
        <f t="shared" si="87"/>
        <v/>
      </c>
      <c r="AF732" s="142" t="str">
        <f t="shared" si="83"/>
        <v/>
      </c>
      <c r="AG732" s="167">
        <f t="shared" si="84"/>
        <v>0</v>
      </c>
      <c r="AH732" s="167" t="str">
        <f t="shared" si="85"/>
        <v/>
      </c>
      <c r="AI732" s="167" t="str">
        <f t="shared" si="86"/>
        <v/>
      </c>
      <c r="AJ732" s="167"/>
      <c r="AK732" s="167"/>
      <c r="AL732" s="167"/>
      <c r="AO732" s="158">
        <f t="shared" si="89"/>
        <v>0.47322779290787942</v>
      </c>
      <c r="AP732" s="159">
        <f t="shared" si="90"/>
        <v>0.99953872565413859</v>
      </c>
      <c r="AQ732" s="160">
        <f t="shared" si="91"/>
        <v>2.0998990324705424E-5</v>
      </c>
      <c r="AR732" s="161" t="str">
        <f t="shared" si="92"/>
        <v/>
      </c>
      <c r="AS732" s="161" t="str">
        <f t="shared" si="88"/>
        <v/>
      </c>
    </row>
    <row r="733" spans="26:45" ht="20.100000000000001" customHeight="1" x14ac:dyDescent="0.25">
      <c r="Z733" s="146">
        <v>62</v>
      </c>
      <c r="AA733" s="142">
        <f t="shared" si="79"/>
        <v>-3.7519999999999998</v>
      </c>
      <c r="AB733" s="166">
        <f t="shared" si="80"/>
        <v>3.4996040683627421E-4</v>
      </c>
      <c r="AC733" s="166">
        <f t="shared" si="81"/>
        <v>8.7714732172385743E-5</v>
      </c>
      <c r="AD733" s="142">
        <f t="shared" si="82"/>
        <v>3.4996040683627421E-4</v>
      </c>
      <c r="AE733" s="142" t="str">
        <f t="shared" si="87"/>
        <v/>
      </c>
      <c r="AF733" s="142" t="str">
        <f t="shared" si="83"/>
        <v/>
      </c>
      <c r="AG733" s="167">
        <f t="shared" si="84"/>
        <v>0</v>
      </c>
      <c r="AH733" s="167" t="str">
        <f t="shared" si="85"/>
        <v/>
      </c>
      <c r="AI733" s="167" t="str">
        <f t="shared" si="86"/>
        <v/>
      </c>
      <c r="AJ733" s="167"/>
      <c r="AK733" s="167"/>
      <c r="AL733" s="167"/>
      <c r="AO733" s="158">
        <f t="shared" si="89"/>
        <v>0.47962276308231022</v>
      </c>
      <c r="AP733" s="159">
        <f t="shared" si="90"/>
        <v>0.99951772666381389</v>
      </c>
      <c r="AQ733" s="160">
        <f t="shared" si="91"/>
        <v>2.1641441759756574E-5</v>
      </c>
      <c r="AR733" s="161" t="str">
        <f t="shared" si="92"/>
        <v/>
      </c>
      <c r="AS733" s="161" t="str">
        <f t="shared" si="88"/>
        <v/>
      </c>
    </row>
    <row r="734" spans="26:45" ht="20.100000000000001" customHeight="1" x14ac:dyDescent="0.25">
      <c r="Z734" s="146">
        <v>63</v>
      </c>
      <c r="AA734" s="142">
        <f t="shared" si="79"/>
        <v>-3.7480000000000002</v>
      </c>
      <c r="AB734" s="166">
        <f t="shared" si="80"/>
        <v>3.5524938107773336E-4</v>
      </c>
      <c r="AC734" s="166">
        <f t="shared" si="81"/>
        <v>8.9125127183960112E-5</v>
      </c>
      <c r="AD734" s="142">
        <f t="shared" si="82"/>
        <v>3.5524938107773336E-4</v>
      </c>
      <c r="AE734" s="142" t="str">
        <f t="shared" si="87"/>
        <v/>
      </c>
      <c r="AF734" s="142" t="str">
        <f t="shared" si="83"/>
        <v/>
      </c>
      <c r="AG734" s="167">
        <f t="shared" si="84"/>
        <v>0</v>
      </c>
      <c r="AH734" s="167" t="str">
        <f t="shared" si="85"/>
        <v/>
      </c>
      <c r="AI734" s="167" t="str">
        <f t="shared" si="86"/>
        <v/>
      </c>
      <c r="AJ734" s="167"/>
      <c r="AK734" s="167"/>
      <c r="AL734" s="167"/>
      <c r="AO734" s="158">
        <f t="shared" si="89"/>
        <v>0.48601773325674102</v>
      </c>
      <c r="AP734" s="159">
        <f t="shared" si="90"/>
        <v>0.99949608522205413</v>
      </c>
      <c r="AQ734" s="160">
        <f t="shared" si="91"/>
        <v>2.2293768640935241E-5</v>
      </c>
      <c r="AR734" s="161" t="str">
        <f t="shared" si="92"/>
        <v/>
      </c>
      <c r="AS734" s="161" t="str">
        <f t="shared" si="88"/>
        <v/>
      </c>
    </row>
    <row r="735" spans="26:45" ht="20.100000000000001" customHeight="1" x14ac:dyDescent="0.25">
      <c r="Z735" s="146">
        <v>64</v>
      </c>
      <c r="AA735" s="142">
        <f t="shared" ref="AA735:AA798" si="93">AA$665+(Z735*AA$668)</f>
        <v>-3.7439999999999998</v>
      </c>
      <c r="AB735" s="166">
        <f t="shared" ref="AB735:AB798" si="94">_xlfn.NORM.DIST(AA735,AA$662,AA$663,0)</f>
        <v>3.6061251808220806E-4</v>
      </c>
      <c r="AC735" s="166">
        <f t="shared" ref="AC735:AC798" si="95">_xlfn.NORM.DIST(AA735,AA$662,AA$663,1)</f>
        <v>9.0556826104222645E-5</v>
      </c>
      <c r="AD735" s="142">
        <f t="shared" ref="AD735:AD798" si="96">IF(OR(AC735&lt;CN$43,AC735&gt;CN$44),AB735,"")</f>
        <v>3.6061251808220806E-4</v>
      </c>
      <c r="AE735" s="142" t="str">
        <f t="shared" si="87"/>
        <v/>
      </c>
      <c r="AF735" s="142" t="str">
        <f t="shared" ref="AF735:AF798" si="97">IF(AB735=MAX(AB$671:AB$2671),AB735,"")</f>
        <v/>
      </c>
      <c r="AG735" s="167">
        <f t="shared" ref="AG735:AG798" si="98">_xlfn.NORM.DIST(Z735,AE$663,AE$664,0)</f>
        <v>0</v>
      </c>
      <c r="AH735" s="167" t="str">
        <f t="shared" ref="AH735:AH798" si="99">IF(AG735=MAX(AG$671:AG$2671),AB735,"")</f>
        <v/>
      </c>
      <c r="AI735" s="167" t="str">
        <f t="shared" ref="AI735:AI798" si="100">IF(AH735=MIN(AH$671:AH$2671),AH735,"")</f>
        <v/>
      </c>
      <c r="AJ735" s="167"/>
      <c r="AK735" s="167"/>
      <c r="AL735" s="167"/>
      <c r="AO735" s="158">
        <f t="shared" si="89"/>
        <v>0.49241270343117183</v>
      </c>
      <c r="AP735" s="159">
        <f t="shared" si="90"/>
        <v>0.9994737914534132</v>
      </c>
      <c r="AQ735" s="160">
        <f t="shared" si="91"/>
        <v>2.2955949441016976E-5</v>
      </c>
      <c r="AR735" s="161" t="str">
        <f t="shared" si="92"/>
        <v/>
      </c>
      <c r="AS735" s="161" t="str">
        <f t="shared" si="88"/>
        <v/>
      </c>
    </row>
    <row r="736" spans="26:45" ht="20.100000000000001" customHeight="1" x14ac:dyDescent="0.25">
      <c r="Z736" s="146">
        <v>65</v>
      </c>
      <c r="AA736" s="142">
        <f t="shared" si="93"/>
        <v>-3.74</v>
      </c>
      <c r="AB736" s="166">
        <f t="shared" si="94"/>
        <v>3.6605076455733496E-4</v>
      </c>
      <c r="AC736" s="166">
        <f t="shared" si="95"/>
        <v>9.2010127474105404E-5</v>
      </c>
      <c r="AD736" s="142">
        <f t="shared" si="96"/>
        <v>3.6605076455733496E-4</v>
      </c>
      <c r="AE736" s="142" t="str">
        <f t="shared" ref="AE736:AE799" si="101">IF(AND(AC736&gt;$AE$667,AC736&lt;$AE$668),AB736,"")</f>
        <v/>
      </c>
      <c r="AF736" s="142" t="str">
        <f t="shared" si="97"/>
        <v/>
      </c>
      <c r="AG736" s="167">
        <f t="shared" si="98"/>
        <v>0</v>
      </c>
      <c r="AH736" s="167" t="str">
        <f t="shared" si="99"/>
        <v/>
      </c>
      <c r="AI736" s="167" t="str">
        <f t="shared" si="100"/>
        <v/>
      </c>
      <c r="AJ736" s="167"/>
      <c r="AK736" s="167"/>
      <c r="AL736" s="167"/>
      <c r="AO736" s="158">
        <f t="shared" si="89"/>
        <v>0.49880767360560263</v>
      </c>
      <c r="AP736" s="159">
        <f t="shared" si="90"/>
        <v>0.99945083550397218</v>
      </c>
      <c r="AQ736" s="160">
        <f t="shared" si="91"/>
        <v>2.3627961611261128E-5</v>
      </c>
      <c r="AR736" s="161" t="str">
        <f t="shared" si="92"/>
        <v/>
      </c>
      <c r="AS736" s="161" t="str">
        <f t="shared" si="88"/>
        <v/>
      </c>
    </row>
    <row r="737" spans="11:45" ht="20.100000000000001" customHeight="1" x14ac:dyDescent="0.25">
      <c r="Z737" s="146">
        <v>66</v>
      </c>
      <c r="AA737" s="142">
        <f t="shared" si="93"/>
        <v>-3.7359999999999998</v>
      </c>
      <c r="AB737" s="166">
        <f t="shared" si="94"/>
        <v>3.7156507786293677E-4</v>
      </c>
      <c r="AC737" s="166">
        <f t="shared" si="95"/>
        <v>9.3485333642644047E-5</v>
      </c>
      <c r="AD737" s="142">
        <f t="shared" si="96"/>
        <v>3.7156507786293677E-4</v>
      </c>
      <c r="AE737" s="142" t="str">
        <f t="shared" si="101"/>
        <v/>
      </c>
      <c r="AF737" s="142" t="str">
        <f t="shared" si="97"/>
        <v/>
      </c>
      <c r="AG737" s="167">
        <f t="shared" si="98"/>
        <v>0</v>
      </c>
      <c r="AH737" s="167" t="str">
        <f t="shared" si="99"/>
        <v/>
      </c>
      <c r="AI737" s="167" t="str">
        <f t="shared" si="100"/>
        <v/>
      </c>
      <c r="AJ737" s="167"/>
      <c r="AK737" s="167"/>
      <c r="AL737" s="167"/>
      <c r="AO737" s="158">
        <f t="shared" si="89"/>
        <v>0.50520264378003343</v>
      </c>
      <c r="AP737" s="159">
        <f t="shared" si="90"/>
        <v>0.99942720754236092</v>
      </c>
      <c r="AQ737" s="160">
        <f t="shared" si="91"/>
        <v>2.4309781609055392E-5</v>
      </c>
      <c r="AR737" s="161" t="str">
        <f t="shared" si="92"/>
        <v/>
      </c>
      <c r="AS737" s="161" t="str">
        <f t="shared" si="88"/>
        <v/>
      </c>
    </row>
    <row r="738" spans="11:45" ht="20.100000000000001" customHeight="1" x14ac:dyDescent="0.25">
      <c r="Z738" s="146">
        <v>67</v>
      </c>
      <c r="AA738" s="142">
        <f t="shared" si="93"/>
        <v>-3.7320000000000002</v>
      </c>
      <c r="AB738" s="166">
        <f t="shared" si="94"/>
        <v>3.7715642610991967E-4</v>
      </c>
      <c r="AC738" s="166">
        <f t="shared" si="95"/>
        <v>9.4982750809781608E-5</v>
      </c>
      <c r="AD738" s="142">
        <f t="shared" si="96"/>
        <v>3.7715642610991967E-4</v>
      </c>
      <c r="AE738" s="142" t="str">
        <f t="shared" si="101"/>
        <v/>
      </c>
      <c r="AF738" s="142" t="str">
        <f t="shared" si="97"/>
        <v/>
      </c>
      <c r="AG738" s="167">
        <f t="shared" si="98"/>
        <v>0</v>
      </c>
      <c r="AH738" s="167" t="str">
        <f t="shared" si="99"/>
        <v/>
      </c>
      <c r="AI738" s="167" t="str">
        <f t="shared" si="100"/>
        <v/>
      </c>
      <c r="AJ738" s="167"/>
      <c r="AK738" s="167"/>
      <c r="AL738" s="167"/>
      <c r="AO738" s="158">
        <f t="shared" si="89"/>
        <v>0.51159761395446424</v>
      </c>
      <c r="AP738" s="159">
        <f t="shared" si="90"/>
        <v>0.99940289776075186</v>
      </c>
      <c r="AQ738" s="160">
        <f t="shared" si="91"/>
        <v>2.5001384922118675E-5</v>
      </c>
      <c r="AR738" s="161" t="str">
        <f t="shared" si="92"/>
        <v/>
      </c>
      <c r="AS738" s="161" t="str">
        <f t="shared" si="88"/>
        <v/>
      </c>
    </row>
    <row r="739" spans="11:45" ht="20.100000000000001" customHeight="1" x14ac:dyDescent="0.25">
      <c r="Z739" s="146">
        <v>68</v>
      </c>
      <c r="AA739" s="142">
        <f t="shared" si="93"/>
        <v>-3.7279999999999998</v>
      </c>
      <c r="AB739" s="166">
        <f t="shared" si="94"/>
        <v>3.8282578825981722E-4</v>
      </c>
      <c r="AC739" s="166">
        <f t="shared" si="95"/>
        <v>9.6502689069574056E-5</v>
      </c>
      <c r="AD739" s="142">
        <f t="shared" si="96"/>
        <v>3.8282578825981722E-4</v>
      </c>
      <c r="AE739" s="142" t="str">
        <f t="shared" si="101"/>
        <v/>
      </c>
      <c r="AF739" s="142" t="str">
        <f t="shared" si="97"/>
        <v/>
      </c>
      <c r="AG739" s="167">
        <f t="shared" si="98"/>
        <v>0</v>
      </c>
      <c r="AH739" s="167" t="str">
        <f t="shared" si="99"/>
        <v/>
      </c>
      <c r="AI739" s="167" t="str">
        <f t="shared" si="100"/>
        <v/>
      </c>
      <c r="AJ739" s="167"/>
      <c r="AK739" s="167"/>
      <c r="AL739" s="167"/>
      <c r="AM739" s="156"/>
      <c r="AN739" s="156"/>
      <c r="AO739" s="168">
        <f t="shared" si="89"/>
        <v>0.51799258412889504</v>
      </c>
      <c r="AP739" s="169">
        <f t="shared" si="90"/>
        <v>0.99937789637582974</v>
      </c>
      <c r="AQ739" s="170">
        <f t="shared" si="91"/>
        <v>2.5702746095701556E-5</v>
      </c>
      <c r="AR739" s="171" t="str">
        <f t="shared" si="92"/>
        <v/>
      </c>
      <c r="AS739" s="171" t="str">
        <f t="shared" si="88"/>
        <v/>
      </c>
    </row>
    <row r="740" spans="11:45" ht="20.100000000000001" customHeight="1" x14ac:dyDescent="0.25">
      <c r="Z740" s="146">
        <v>69</v>
      </c>
      <c r="AA740" s="142">
        <f t="shared" si="93"/>
        <v>-3.7240000000000002</v>
      </c>
      <c r="AB740" s="166">
        <f t="shared" si="94"/>
        <v>3.8857415422493793E-4</v>
      </c>
      <c r="AC740" s="166">
        <f t="shared" si="95"/>
        <v>9.8045462453789402E-5</v>
      </c>
      <c r="AD740" s="142">
        <f t="shared" si="96"/>
        <v>3.8857415422493793E-4</v>
      </c>
      <c r="AE740" s="142" t="str">
        <f t="shared" si="101"/>
        <v/>
      </c>
      <c r="AF740" s="142" t="str">
        <f t="shared" si="97"/>
        <v/>
      </c>
      <c r="AG740" s="167">
        <f t="shared" si="98"/>
        <v>0</v>
      </c>
      <c r="AH740" s="167" t="str">
        <f t="shared" si="99"/>
        <v/>
      </c>
      <c r="AI740" s="167" t="str">
        <f t="shared" si="100"/>
        <v/>
      </c>
      <c r="AJ740" s="167"/>
      <c r="AK740" s="167"/>
      <c r="AL740" s="167"/>
      <c r="AO740" s="158">
        <f t="shared" si="89"/>
        <v>0.52438755430332584</v>
      </c>
      <c r="AP740" s="159">
        <f t="shared" si="90"/>
        <v>0.99935219362973404</v>
      </c>
      <c r="AQ740" s="160">
        <f t="shared" si="91"/>
        <v>2.6413838755234842E-5</v>
      </c>
      <c r="AR740" s="161" t="str">
        <f t="shared" si="92"/>
        <v/>
      </c>
      <c r="AS740" s="161" t="str">
        <f t="shared" si="88"/>
        <v/>
      </c>
    </row>
    <row r="741" spans="11:45" ht="20.100000000000001" customHeight="1" x14ac:dyDescent="0.25">
      <c r="Z741" s="146">
        <v>70</v>
      </c>
      <c r="AA741" s="142">
        <f t="shared" si="93"/>
        <v>-3.7199999999999998</v>
      </c>
      <c r="AB741" s="166">
        <f t="shared" si="94"/>
        <v>3.9440252496915693E-4</v>
      </c>
      <c r="AC741" s="166">
        <f t="shared" si="95"/>
        <v>9.9611388975916695E-5</v>
      </c>
      <c r="AD741" s="142">
        <f t="shared" si="96"/>
        <v>3.9440252496915693E-4</v>
      </c>
      <c r="AE741" s="142" t="str">
        <f t="shared" si="101"/>
        <v/>
      </c>
      <c r="AF741" s="142" t="str">
        <f t="shared" si="97"/>
        <v/>
      </c>
      <c r="AG741" s="167">
        <f t="shared" si="98"/>
        <v>0</v>
      </c>
      <c r="AH741" s="167" t="str">
        <f t="shared" si="99"/>
        <v/>
      </c>
      <c r="AI741" s="167" t="str">
        <f t="shared" si="100"/>
        <v/>
      </c>
      <c r="AJ741" s="167"/>
      <c r="AK741" s="167"/>
      <c r="AL741" s="167"/>
      <c r="AO741" s="158">
        <f t="shared" si="89"/>
        <v>0.53078252447775665</v>
      </c>
      <c r="AP741" s="159">
        <f t="shared" si="90"/>
        <v>0.99932577979097881</v>
      </c>
      <c r="AQ741" s="160">
        <f t="shared" si="91"/>
        <v>2.7134635631087534E-5</v>
      </c>
      <c r="AR741" s="161" t="str">
        <f t="shared" si="92"/>
        <v/>
      </c>
      <c r="AS741" s="161" t="str">
        <f t="shared" si="88"/>
        <v/>
      </c>
    </row>
    <row r="742" spans="11:45" ht="20.100000000000001" customHeight="1" x14ac:dyDescent="0.25">
      <c r="V742" s="149"/>
      <c r="Z742" s="146">
        <v>71</v>
      </c>
      <c r="AA742" s="142">
        <f t="shared" si="93"/>
        <v>-3.7160000000000002</v>
      </c>
      <c r="AB742" s="166">
        <f t="shared" si="94"/>
        <v>4.0031191260930891E-4</v>
      </c>
      <c r="AC742" s="166">
        <f t="shared" si="95"/>
        <v>1.0120079067557047E-4</v>
      </c>
      <c r="AD742" s="142">
        <f t="shared" si="96"/>
        <v>4.0031191260930891E-4</v>
      </c>
      <c r="AE742" s="142" t="str">
        <f t="shared" si="101"/>
        <v/>
      </c>
      <c r="AF742" s="142" t="str">
        <f t="shared" si="97"/>
        <v/>
      </c>
      <c r="AG742" s="167">
        <f t="shared" si="98"/>
        <v>0</v>
      </c>
      <c r="AH742" s="167" t="str">
        <f t="shared" si="99"/>
        <v/>
      </c>
      <c r="AI742" s="167" t="str">
        <f t="shared" si="100"/>
        <v/>
      </c>
      <c r="AJ742" s="167"/>
      <c r="AK742" s="167"/>
      <c r="AL742" s="167"/>
      <c r="AO742" s="158">
        <f t="shared" si="89"/>
        <v>0.53717749465218745</v>
      </c>
      <c r="AP742" s="159">
        <f t="shared" si="90"/>
        <v>0.99929864515534772</v>
      </c>
      <c r="AQ742" s="160">
        <f t="shared" si="91"/>
        <v>2.7865108582103559E-5</v>
      </c>
      <c r="AR742" s="161" t="str">
        <f t="shared" si="92"/>
        <v/>
      </c>
      <c r="AS742" s="161" t="str">
        <f t="shared" si="88"/>
        <v/>
      </c>
    </row>
    <row r="743" spans="11:45" ht="20.100000000000001" customHeight="1" x14ac:dyDescent="0.25">
      <c r="V743" s="172"/>
      <c r="Z743" s="146">
        <v>72</v>
      </c>
      <c r="AA743" s="142">
        <f t="shared" si="93"/>
        <v>-3.7119999999999997</v>
      </c>
      <c r="AB743" s="166">
        <f t="shared" si="94"/>
        <v>4.063033405172264E-4</v>
      </c>
      <c r="AC743" s="166">
        <f t="shared" si="95"/>
        <v>1.0281399366330991E-4</v>
      </c>
      <c r="AD743" s="142">
        <f t="shared" si="96"/>
        <v>4.063033405172264E-4</v>
      </c>
      <c r="AE743" s="142" t="str">
        <f t="shared" si="101"/>
        <v/>
      </c>
      <c r="AF743" s="142" t="str">
        <f t="shared" si="97"/>
        <v/>
      </c>
      <c r="AG743" s="167">
        <f t="shared" si="98"/>
        <v>0</v>
      </c>
      <c r="AH743" s="167" t="str">
        <f t="shared" si="99"/>
        <v/>
      </c>
      <c r="AI743" s="167" t="str">
        <f t="shared" si="100"/>
        <v/>
      </c>
      <c r="AJ743" s="167"/>
      <c r="AK743" s="167"/>
      <c r="AL743" s="167"/>
      <c r="AO743" s="158">
        <f t="shared" si="89"/>
        <v>0.54357246482661825</v>
      </c>
      <c r="AP743" s="159">
        <f t="shared" si="90"/>
        <v>0.99927078004676562</v>
      </c>
      <c r="AQ743" s="160">
        <f t="shared" si="91"/>
        <v>2.8605228617695211E-5</v>
      </c>
      <c r="AR743" s="161" t="str">
        <f t="shared" si="92"/>
        <v/>
      </c>
      <c r="AS743" s="161" t="str">
        <f t="shared" si="88"/>
        <v/>
      </c>
    </row>
    <row r="744" spans="11:45" ht="20.100000000000001" customHeight="1" x14ac:dyDescent="0.25">
      <c r="Z744" s="146">
        <v>73</v>
      </c>
      <c r="AA744" s="142">
        <f t="shared" si="93"/>
        <v>-3.7080000000000002</v>
      </c>
      <c r="AB744" s="166">
        <f t="shared" si="94"/>
        <v>4.1237784342237931E-4</v>
      </c>
      <c r="AC744" s="166">
        <f t="shared" si="95"/>
        <v>1.0445132816586179E-4</v>
      </c>
      <c r="AD744" s="142">
        <f t="shared" si="96"/>
        <v>4.1237784342237931E-4</v>
      </c>
      <c r="AE744" s="142" t="str">
        <f t="shared" si="101"/>
        <v/>
      </c>
      <c r="AF744" s="142" t="str">
        <f t="shared" si="97"/>
        <v/>
      </c>
      <c r="AG744" s="167">
        <f t="shared" si="98"/>
        <v>0</v>
      </c>
      <c r="AH744" s="167" t="str">
        <f t="shared" si="99"/>
        <v/>
      </c>
      <c r="AI744" s="167" t="str">
        <f t="shared" si="100"/>
        <v/>
      </c>
      <c r="AJ744" s="167"/>
      <c r="AK744" s="167"/>
      <c r="AL744" s="167"/>
      <c r="AO744" s="158">
        <f t="shared" si="89"/>
        <v>0.54996743500104905</v>
      </c>
      <c r="AP744" s="159">
        <f t="shared" si="90"/>
        <v>0.99924217481814792</v>
      </c>
      <c r="AQ744" s="160">
        <f t="shared" si="91"/>
        <v>2.9354965919936582E-5</v>
      </c>
      <c r="AR744" s="161" t="str">
        <f t="shared" si="92"/>
        <v/>
      </c>
      <c r="AS744" s="161" t="str">
        <f t="shared" si="88"/>
        <v/>
      </c>
    </row>
    <row r="745" spans="11:45" ht="20.100000000000001" customHeight="1" x14ac:dyDescent="0.25">
      <c r="Z745" s="146">
        <v>74</v>
      </c>
      <c r="AA745" s="142">
        <f t="shared" si="93"/>
        <v>-3.7040000000000002</v>
      </c>
      <c r="AB745" s="166">
        <f t="shared" si="94"/>
        <v>4.1853646751515675E-4</v>
      </c>
      <c r="AC745" s="166">
        <f t="shared" si="95"/>
        <v>1.0611312857175843E-4</v>
      </c>
      <c r="AD745" s="142">
        <f t="shared" si="96"/>
        <v>4.1853646751515675E-4</v>
      </c>
      <c r="AE745" s="142" t="str">
        <f t="shared" si="101"/>
        <v/>
      </c>
      <c r="AF745" s="142" t="str">
        <f t="shared" si="97"/>
        <v/>
      </c>
      <c r="AG745" s="167">
        <f t="shared" si="98"/>
        <v>0</v>
      </c>
      <c r="AH745" s="167" t="str">
        <f t="shared" si="99"/>
        <v/>
      </c>
      <c r="AI745" s="167" t="str">
        <f t="shared" si="100"/>
        <v/>
      </c>
      <c r="AJ745" s="167"/>
      <c r="AK745" s="167"/>
      <c r="AL745" s="167"/>
      <c r="AO745" s="158">
        <f t="shared" si="89"/>
        <v>0.55636240517547986</v>
      </c>
      <c r="AP745" s="159">
        <f t="shared" si="90"/>
        <v>0.99921281985222798</v>
      </c>
      <c r="AQ745" s="160">
        <f t="shared" si="91"/>
        <v>3.0114289865434962E-5</v>
      </c>
      <c r="AR745" s="161" t="str">
        <f t="shared" si="92"/>
        <v/>
      </c>
      <c r="AS745" s="161" t="str">
        <f t="shared" si="88"/>
        <v/>
      </c>
    </row>
    <row r="746" spans="11:45" ht="20.100000000000001" customHeight="1" x14ac:dyDescent="0.25">
      <c r="Z746" s="146">
        <v>75</v>
      </c>
      <c r="AA746" s="142">
        <f t="shared" si="93"/>
        <v>-3.7</v>
      </c>
      <c r="AB746" s="166">
        <f t="shared" si="94"/>
        <v>4.2478027055075143E-4</v>
      </c>
      <c r="AC746" s="166">
        <f t="shared" si="95"/>
        <v>1.0779973347738824E-4</v>
      </c>
      <c r="AD746" s="142">
        <f t="shared" si="96"/>
        <v>4.2478027055075143E-4</v>
      </c>
      <c r="AE746" s="142" t="str">
        <f t="shared" si="101"/>
        <v/>
      </c>
      <c r="AF746" s="142" t="str">
        <f t="shared" si="97"/>
        <v/>
      </c>
      <c r="AG746" s="167">
        <f t="shared" si="98"/>
        <v>0</v>
      </c>
      <c r="AH746" s="167" t="str">
        <f t="shared" si="99"/>
        <v/>
      </c>
      <c r="AI746" s="167" t="str">
        <f t="shared" si="100"/>
        <v/>
      </c>
      <c r="AJ746" s="167"/>
      <c r="AK746" s="167"/>
      <c r="AL746" s="167"/>
      <c r="AO746" s="158">
        <f t="shared" si="89"/>
        <v>0.56275737534991066</v>
      </c>
      <c r="AP746" s="159">
        <f t="shared" si="90"/>
        <v>0.99918270556236255</v>
      </c>
      <c r="AQ746" s="160">
        <f t="shared" si="91"/>
        <v>3.0883169045647918E-5</v>
      </c>
      <c r="AR746" s="161" t="str">
        <f t="shared" si="92"/>
        <v/>
      </c>
      <c r="AS746" s="161" t="str">
        <f t="shared" si="88"/>
        <v/>
      </c>
    </row>
    <row r="747" spans="11:45" ht="20.100000000000001" customHeight="1" x14ac:dyDescent="0.25">
      <c r="Z747" s="146">
        <v>76</v>
      </c>
      <c r="AA747" s="142">
        <f t="shared" si="93"/>
        <v>-3.6960000000000002</v>
      </c>
      <c r="AB747" s="166">
        <f t="shared" si="94"/>
        <v>4.3111032195367602E-4</v>
      </c>
      <c r="AC747" s="166">
        <f t="shared" si="95"/>
        <v>1.0951148573346407E-4</v>
      </c>
      <c r="AD747" s="142">
        <f t="shared" si="96"/>
        <v>4.3111032195367602E-4</v>
      </c>
      <c r="AE747" s="142" t="str">
        <f t="shared" si="101"/>
        <v/>
      </c>
      <c r="AF747" s="142" t="str">
        <f t="shared" si="97"/>
        <v/>
      </c>
      <c r="AG747" s="167">
        <f t="shared" si="98"/>
        <v>0</v>
      </c>
      <c r="AH747" s="167" t="str">
        <f t="shared" si="99"/>
        <v/>
      </c>
      <c r="AI747" s="167" t="str">
        <f t="shared" si="100"/>
        <v/>
      </c>
      <c r="AJ747" s="167"/>
      <c r="AK747" s="167"/>
      <c r="AL747" s="167"/>
      <c r="AO747" s="158">
        <f t="shared" si="89"/>
        <v>0.56915234552434146</v>
      </c>
      <c r="AP747" s="159">
        <f t="shared" si="90"/>
        <v>0.9991518223933169</v>
      </c>
      <c r="AQ747" s="160">
        <f t="shared" si="91"/>
        <v>3.1661571288310597E-5</v>
      </c>
      <c r="AR747" s="161" t="str">
        <f t="shared" si="92"/>
        <v/>
      </c>
      <c r="AS747" s="161" t="str">
        <f t="shared" si="88"/>
        <v/>
      </c>
    </row>
    <row r="748" spans="11:45" ht="20.100000000000001" customHeight="1" x14ac:dyDescent="0.25">
      <c r="K748" s="142" t="str">
        <f t="shared" ref="K748:K759" si="102">IF(ABS(H201)&gt;2,"Ponto atípico","")</f>
        <v/>
      </c>
      <c r="Z748" s="146">
        <v>77</v>
      </c>
      <c r="AA748" s="142">
        <f t="shared" si="93"/>
        <v>-3.6920000000000002</v>
      </c>
      <c r="AB748" s="166">
        <f t="shared" si="94"/>
        <v>4.3752770292289616E-4</v>
      </c>
      <c r="AC748" s="166">
        <f t="shared" si="95"/>
        <v>1.1124873249191127E-4</v>
      </c>
      <c r="AD748" s="142">
        <f t="shared" si="96"/>
        <v>4.3752770292289616E-4</v>
      </c>
      <c r="AE748" s="142" t="str">
        <f t="shared" si="101"/>
        <v/>
      </c>
      <c r="AF748" s="142" t="str">
        <f t="shared" si="97"/>
        <v/>
      </c>
      <c r="AG748" s="167">
        <f t="shared" si="98"/>
        <v>0</v>
      </c>
      <c r="AH748" s="167" t="str">
        <f t="shared" si="99"/>
        <v/>
      </c>
      <c r="AI748" s="167" t="str">
        <f t="shared" si="100"/>
        <v/>
      </c>
      <c r="AJ748" s="167"/>
      <c r="AK748" s="167"/>
      <c r="AL748" s="167"/>
      <c r="AO748" s="158">
        <f t="shared" si="89"/>
        <v>0.57554731569877227</v>
      </c>
      <c r="AP748" s="159">
        <f t="shared" si="90"/>
        <v>0.99912016082202859</v>
      </c>
      <c r="AQ748" s="160">
        <f t="shared" si="91"/>
        <v>3.2449463676753609E-5</v>
      </c>
      <c r="AR748" s="161" t="str">
        <f t="shared" si="92"/>
        <v/>
      </c>
      <c r="AS748" s="161" t="str">
        <f t="shared" si="88"/>
        <v/>
      </c>
    </row>
    <row r="749" spans="11:45" ht="20.100000000000001" customHeight="1" x14ac:dyDescent="0.25">
      <c r="K749" s="142" t="str">
        <f t="shared" si="102"/>
        <v/>
      </c>
      <c r="Z749" s="146">
        <v>78</v>
      </c>
      <c r="AA749" s="142">
        <f t="shared" si="93"/>
        <v>-3.6880000000000002</v>
      </c>
      <c r="AB749" s="166">
        <f t="shared" si="94"/>
        <v>4.4403350653757977E-4</v>
      </c>
      <c r="AC749" s="166">
        <f t="shared" si="95"/>
        <v>1.1301182525317528E-4</v>
      </c>
      <c r="AD749" s="142">
        <f t="shared" si="96"/>
        <v>4.4403350653757977E-4</v>
      </c>
      <c r="AE749" s="142" t="str">
        <f t="shared" si="101"/>
        <v/>
      </c>
      <c r="AF749" s="142" t="str">
        <f t="shared" si="97"/>
        <v/>
      </c>
      <c r="AG749" s="167">
        <f t="shared" si="98"/>
        <v>0</v>
      </c>
      <c r="AH749" s="167" t="str">
        <f t="shared" si="99"/>
        <v/>
      </c>
      <c r="AI749" s="167" t="str">
        <f t="shared" si="100"/>
        <v/>
      </c>
      <c r="AJ749" s="167"/>
      <c r="AK749" s="167"/>
      <c r="AL749" s="167"/>
      <c r="AO749" s="158">
        <f t="shared" si="89"/>
        <v>0.58194228587320307</v>
      </c>
      <c r="AP749" s="159">
        <f t="shared" si="90"/>
        <v>0.99908771135835184</v>
      </c>
      <c r="AQ749" s="160">
        <f t="shared" si="91"/>
        <v>3.3246812568776818E-5</v>
      </c>
      <c r="AR749" s="161" t="str">
        <f t="shared" si="92"/>
        <v/>
      </c>
      <c r="AS749" s="161" t="str">
        <f t="shared" si="88"/>
        <v/>
      </c>
    </row>
    <row r="750" spans="11:45" ht="20.100000000000001" customHeight="1" x14ac:dyDescent="0.25">
      <c r="K750" s="142" t="str">
        <f t="shared" si="102"/>
        <v/>
      </c>
      <c r="Z750" s="146">
        <v>79</v>
      </c>
      <c r="AA750" s="142">
        <f t="shared" si="93"/>
        <v>-3.6840000000000002</v>
      </c>
      <c r="AB750" s="166">
        <f t="shared" si="94"/>
        <v>4.5062883786346764E-4</v>
      </c>
      <c r="AC750" s="166">
        <f t="shared" si="95"/>
        <v>1.1480111991395613E-4</v>
      </c>
      <c r="AD750" s="142">
        <f t="shared" si="96"/>
        <v>4.5062883786346764E-4</v>
      </c>
      <c r="AE750" s="142" t="str">
        <f t="shared" si="101"/>
        <v/>
      </c>
      <c r="AF750" s="142" t="str">
        <f t="shared" si="97"/>
        <v/>
      </c>
      <c r="AG750" s="167">
        <f t="shared" si="98"/>
        <v>0</v>
      </c>
      <c r="AH750" s="167" t="str">
        <f t="shared" si="99"/>
        <v/>
      </c>
      <c r="AI750" s="167" t="str">
        <f t="shared" si="100"/>
        <v/>
      </c>
      <c r="AJ750" s="167"/>
      <c r="AK750" s="167"/>
      <c r="AL750" s="167"/>
      <c r="AO750" s="158">
        <f t="shared" si="89"/>
        <v>0.58833725604763387</v>
      </c>
      <c r="AP750" s="159">
        <f t="shared" si="90"/>
        <v>0.99905446454578306</v>
      </c>
      <c r="AQ750" s="160">
        <f t="shared" si="91"/>
        <v>3.4053583617188465E-5</v>
      </c>
      <c r="AR750" s="161" t="str">
        <f t="shared" si="92"/>
        <v/>
      </c>
      <c r="AS750" s="161" t="str">
        <f t="shared" si="88"/>
        <v/>
      </c>
    </row>
    <row r="751" spans="11:45" ht="20.100000000000001" customHeight="1" x14ac:dyDescent="0.25">
      <c r="K751" s="142" t="str">
        <f t="shared" si="102"/>
        <v/>
      </c>
      <c r="Z751" s="146">
        <v>80</v>
      </c>
      <c r="AA751" s="142">
        <f t="shared" si="93"/>
        <v>-3.68</v>
      </c>
      <c r="AB751" s="166">
        <f t="shared" si="94"/>
        <v>4.5731481405985675E-4</v>
      </c>
      <c r="AC751" s="166">
        <f t="shared" si="95"/>
        <v>1.1661697681536817E-4</v>
      </c>
      <c r="AD751" s="142">
        <f t="shared" si="96"/>
        <v>4.5731481405985675E-4</v>
      </c>
      <c r="AE751" s="142" t="str">
        <f t="shared" si="101"/>
        <v/>
      </c>
      <c r="AF751" s="142" t="str">
        <f t="shared" si="97"/>
        <v/>
      </c>
      <c r="AG751" s="167">
        <f t="shared" si="98"/>
        <v>0</v>
      </c>
      <c r="AH751" s="167" t="str">
        <f t="shared" si="99"/>
        <v/>
      </c>
      <c r="AI751" s="167" t="str">
        <f t="shared" si="100"/>
        <v/>
      </c>
      <c r="AJ751" s="167"/>
      <c r="AK751" s="167"/>
      <c r="AL751" s="167"/>
      <c r="AO751" s="158">
        <f t="shared" si="89"/>
        <v>0.59473222622206467</v>
      </c>
      <c r="AP751" s="159">
        <f t="shared" si="90"/>
        <v>0.99902041096216587</v>
      </c>
      <c r="AQ751" s="160">
        <f t="shared" si="91"/>
        <v>3.4869741786791586E-5</v>
      </c>
      <c r="AR751" s="161" t="str">
        <f t="shared" si="92"/>
        <v/>
      </c>
      <c r="AS751" s="161" t="str">
        <f t="shared" si="88"/>
        <v/>
      </c>
    </row>
    <row r="752" spans="11:45" ht="20.100000000000001" customHeight="1" x14ac:dyDescent="0.25">
      <c r="K752" s="142" t="str">
        <f t="shared" si="102"/>
        <v/>
      </c>
      <c r="Z752" s="146">
        <v>81</v>
      </c>
      <c r="AA752" s="142">
        <f t="shared" si="93"/>
        <v>-3.6760000000000002</v>
      </c>
      <c r="AB752" s="166">
        <f t="shared" si="94"/>
        <v>4.6409256448720165E-4</v>
      </c>
      <c r="AC752" s="166">
        <f t="shared" si="95"/>
        <v>1.1845976079152891E-4</v>
      </c>
      <c r="AD752" s="142">
        <f t="shared" si="96"/>
        <v>4.6409256448720165E-4</v>
      </c>
      <c r="AE752" s="142" t="str">
        <f t="shared" si="101"/>
        <v/>
      </c>
      <c r="AF752" s="142" t="str">
        <f t="shared" si="97"/>
        <v/>
      </c>
      <c r="AG752" s="167">
        <f t="shared" si="98"/>
        <v>0</v>
      </c>
      <c r="AH752" s="167" t="str">
        <f t="shared" si="99"/>
        <v/>
      </c>
      <c r="AI752" s="167" t="str">
        <f t="shared" si="100"/>
        <v/>
      </c>
      <c r="AJ752" s="167"/>
      <c r="AK752" s="167"/>
      <c r="AL752" s="167"/>
      <c r="AO752" s="158">
        <f t="shared" si="89"/>
        <v>0.60112719639649548</v>
      </c>
      <c r="AP752" s="159">
        <f t="shared" si="90"/>
        <v>0.99898554122037908</v>
      </c>
      <c r="AQ752" s="160">
        <f t="shared" si="91"/>
        <v>3.5695251373701886E-5</v>
      </c>
      <c r="AR752" s="161" t="str">
        <f t="shared" si="92"/>
        <v/>
      </c>
      <c r="AS752" s="161" t="str">
        <f t="shared" si="88"/>
        <v/>
      </c>
    </row>
    <row r="753" spans="11:45" ht="20.100000000000001" customHeight="1" x14ac:dyDescent="0.25">
      <c r="K753" s="142" t="str">
        <f t="shared" si="102"/>
        <v/>
      </c>
      <c r="Z753" s="146">
        <v>82</v>
      </c>
      <c r="AA753" s="142">
        <f t="shared" si="93"/>
        <v>-3.6720000000000002</v>
      </c>
      <c r="AB753" s="166">
        <f t="shared" si="94"/>
        <v>4.7096323081532949E-4</v>
      </c>
      <c r="AC753" s="166">
        <f t="shared" si="95"/>
        <v>1.2032984121858141E-4</v>
      </c>
      <c r="AD753" s="142">
        <f t="shared" si="96"/>
        <v>4.7096323081532949E-4</v>
      </c>
      <c r="AE753" s="142" t="str">
        <f t="shared" si="101"/>
        <v/>
      </c>
      <c r="AF753" s="142" t="str">
        <f t="shared" si="97"/>
        <v/>
      </c>
      <c r="AG753" s="167">
        <f t="shared" si="98"/>
        <v>0</v>
      </c>
      <c r="AH753" s="167" t="str">
        <f t="shared" si="99"/>
        <v/>
      </c>
      <c r="AI753" s="167" t="str">
        <f t="shared" si="100"/>
        <v/>
      </c>
      <c r="AJ753" s="167"/>
      <c r="AK753" s="167"/>
      <c r="AL753" s="167"/>
      <c r="AO753" s="158">
        <f t="shared" si="89"/>
        <v>0.60752216657092628</v>
      </c>
      <c r="AP753" s="159">
        <f t="shared" si="90"/>
        <v>0.99894984596900538</v>
      </c>
      <c r="AQ753" s="160">
        <f t="shared" si="91"/>
        <v>3.6530076021890068E-5</v>
      </c>
      <c r="AR753" s="161" t="str">
        <f t="shared" si="92"/>
        <v/>
      </c>
      <c r="AS753" s="161" t="str">
        <f t="shared" si="88"/>
        <v/>
      </c>
    </row>
    <row r="754" spans="11:45" ht="20.100000000000001" customHeight="1" x14ac:dyDescent="0.25">
      <c r="K754" s="142" t="str">
        <f t="shared" si="102"/>
        <v/>
      </c>
      <c r="Z754" s="146">
        <v>83</v>
      </c>
      <c r="AA754" s="142">
        <f t="shared" si="93"/>
        <v>-3.6680000000000001</v>
      </c>
      <c r="AB754" s="166">
        <f t="shared" si="94"/>
        <v>4.7792796713226453E-4</v>
      </c>
      <c r="AC754" s="166">
        <f t="shared" si="95"/>
        <v>1.2222759206414677E-4</v>
      </c>
      <c r="AD754" s="142">
        <f t="shared" si="96"/>
        <v>4.7792796713226453E-4</v>
      </c>
      <c r="AE754" s="142" t="str">
        <f t="shared" si="101"/>
        <v/>
      </c>
      <c r="AF754" s="142" t="str">
        <f t="shared" si="97"/>
        <v/>
      </c>
      <c r="AG754" s="167">
        <f t="shared" si="98"/>
        <v>0</v>
      </c>
      <c r="AH754" s="167" t="str">
        <f t="shared" si="99"/>
        <v/>
      </c>
      <c r="AI754" s="167" t="str">
        <f t="shared" si="100"/>
        <v/>
      </c>
      <c r="AJ754" s="167"/>
      <c r="AK754" s="167"/>
      <c r="AL754" s="167"/>
      <c r="AO754" s="158">
        <f t="shared" si="89"/>
        <v>0.61391713674535708</v>
      </c>
      <c r="AP754" s="159">
        <f t="shared" si="90"/>
        <v>0.99891331589298349</v>
      </c>
      <c r="AQ754" s="160">
        <f t="shared" si="91"/>
        <v>3.737417874161153E-5</v>
      </c>
      <c r="AR754" s="161" t="str">
        <f t="shared" si="92"/>
        <v/>
      </c>
      <c r="AS754" s="161" t="str">
        <f t="shared" si="88"/>
        <v/>
      </c>
    </row>
    <row r="755" spans="11:45" ht="20.100000000000001" customHeight="1" x14ac:dyDescent="0.25">
      <c r="K755" s="142" t="str">
        <f t="shared" si="102"/>
        <v/>
      </c>
      <c r="Z755" s="146">
        <v>84</v>
      </c>
      <c r="AA755" s="142">
        <f t="shared" si="93"/>
        <v>-3.6640000000000001</v>
      </c>
      <c r="AB755" s="166">
        <f t="shared" si="94"/>
        <v>4.8498794005367031E-4</v>
      </c>
      <c r="AC755" s="166">
        <f t="shared" si="95"/>
        <v>1.2415339193721725E-4</v>
      </c>
      <c r="AD755" s="142">
        <f t="shared" si="96"/>
        <v>4.8498794005367031E-4</v>
      </c>
      <c r="AE755" s="142" t="str">
        <f t="shared" si="101"/>
        <v/>
      </c>
      <c r="AF755" s="142" t="str">
        <f t="shared" si="97"/>
        <v/>
      </c>
      <c r="AG755" s="167">
        <f t="shared" si="98"/>
        <v>0</v>
      </c>
      <c r="AH755" s="167" t="str">
        <f t="shared" si="99"/>
        <v/>
      </c>
      <c r="AI755" s="167" t="str">
        <f t="shared" si="100"/>
        <v/>
      </c>
      <c r="AJ755" s="167"/>
      <c r="AK755" s="167"/>
      <c r="AL755" s="167"/>
      <c r="AO755" s="158">
        <f t="shared" si="89"/>
        <v>0.62031210691978789</v>
      </c>
      <c r="AP755" s="159">
        <f t="shared" si="90"/>
        <v>0.99887594171424188</v>
      </c>
      <c r="AQ755" s="160">
        <f t="shared" si="91"/>
        <v>3.8227521925171537E-5</v>
      </c>
      <c r="AR755" s="161" t="str">
        <f t="shared" si="92"/>
        <v/>
      </c>
      <c r="AS755" s="161" t="str">
        <f t="shared" si="88"/>
        <v/>
      </c>
    </row>
    <row r="756" spans="11:45" ht="20.100000000000001" customHeight="1" x14ac:dyDescent="0.25">
      <c r="K756" s="142" t="str">
        <f t="shared" si="102"/>
        <v/>
      </c>
      <c r="Z756" s="146">
        <v>85</v>
      </c>
      <c r="AA756" s="142">
        <f t="shared" si="93"/>
        <v>-3.66</v>
      </c>
      <c r="AB756" s="166">
        <f t="shared" si="94"/>
        <v>4.9214432883289312E-4</v>
      </c>
      <c r="AC756" s="166">
        <f t="shared" si="95"/>
        <v>1.2610762413848639E-4</v>
      </c>
      <c r="AD756" s="142">
        <f t="shared" si="96"/>
        <v>4.9214432883289312E-4</v>
      </c>
      <c r="AE756" s="142" t="str">
        <f t="shared" si="101"/>
        <v/>
      </c>
      <c r="AF756" s="142" t="str">
        <f t="shared" si="97"/>
        <v/>
      </c>
      <c r="AG756" s="167">
        <f t="shared" si="98"/>
        <v>0</v>
      </c>
      <c r="AH756" s="167" t="str">
        <f t="shared" si="99"/>
        <v/>
      </c>
      <c r="AI756" s="167" t="str">
        <f t="shared" si="100"/>
        <v/>
      </c>
      <c r="AJ756" s="167"/>
      <c r="AK756" s="167"/>
      <c r="AL756" s="167"/>
      <c r="AO756" s="158">
        <f t="shared" si="89"/>
        <v>0.62670707709421869</v>
      </c>
      <c r="AP756" s="159">
        <f t="shared" si="90"/>
        <v>0.99883771419231671</v>
      </c>
      <c r="AQ756" s="160">
        <f t="shared" si="91"/>
        <v>3.9090067364244696E-5</v>
      </c>
      <c r="AR756" s="161" t="str">
        <f t="shared" si="92"/>
        <v/>
      </c>
      <c r="AS756" s="161" t="str">
        <f t="shared" si="88"/>
        <v/>
      </c>
    </row>
    <row r="757" spans="11:45" ht="20.100000000000001" customHeight="1" x14ac:dyDescent="0.25">
      <c r="K757" s="142" t="str">
        <f t="shared" si="102"/>
        <v/>
      </c>
      <c r="Z757" s="146">
        <v>86</v>
      </c>
      <c r="AA757" s="142">
        <f t="shared" si="93"/>
        <v>-3.6560000000000001</v>
      </c>
      <c r="AB757" s="166">
        <f t="shared" si="94"/>
        <v>4.9939832547162325E-4</v>
      </c>
      <c r="AC757" s="166">
        <f t="shared" si="95"/>
        <v>1.2809067671112139E-4</v>
      </c>
      <c r="AD757" s="142">
        <f t="shared" si="96"/>
        <v>4.9939832547162325E-4</v>
      </c>
      <c r="AE757" s="142" t="str">
        <f t="shared" si="101"/>
        <v/>
      </c>
      <c r="AF757" s="142" t="str">
        <f t="shared" si="97"/>
        <v/>
      </c>
      <c r="AG757" s="167">
        <f t="shared" si="98"/>
        <v>0</v>
      </c>
      <c r="AH757" s="167" t="str">
        <f t="shared" si="99"/>
        <v/>
      </c>
      <c r="AI757" s="167" t="str">
        <f t="shared" si="100"/>
        <v/>
      </c>
      <c r="AJ757" s="167"/>
      <c r="AK757" s="167"/>
      <c r="AL757" s="167"/>
      <c r="AO757" s="158">
        <f t="shared" si="89"/>
        <v>0.63310204726864949</v>
      </c>
      <c r="AP757" s="159">
        <f t="shared" si="90"/>
        <v>0.99879862412495246</v>
      </c>
      <c r="AQ757" s="160">
        <f t="shared" si="91"/>
        <v>3.9961776265640125E-5</v>
      </c>
      <c r="AR757" s="161" t="str">
        <f t="shared" si="92"/>
        <v/>
      </c>
      <c r="AS757" s="161" t="str">
        <f t="shared" si="88"/>
        <v/>
      </c>
    </row>
    <row r="758" spans="11:45" ht="20.100000000000001" customHeight="1" x14ac:dyDescent="0.25">
      <c r="K758" s="142" t="str">
        <f t="shared" si="102"/>
        <v/>
      </c>
      <c r="Z758" s="146">
        <v>87</v>
      </c>
      <c r="AA758" s="142">
        <f t="shared" si="93"/>
        <v>-3.6520000000000001</v>
      </c>
      <c r="AB758" s="166">
        <f t="shared" si="94"/>
        <v>5.0675113483115172E-4</v>
      </c>
      <c r="AC758" s="166">
        <f t="shared" si="95"/>
        <v>1.3010294249197742E-4</v>
      </c>
      <c r="AD758" s="142">
        <f t="shared" si="96"/>
        <v>5.0675113483115172E-4</v>
      </c>
      <c r="AE758" s="142" t="str">
        <f t="shared" si="101"/>
        <v/>
      </c>
      <c r="AF758" s="142" t="str">
        <f t="shared" si="97"/>
        <v/>
      </c>
      <c r="AG758" s="167">
        <f t="shared" si="98"/>
        <v>0</v>
      </c>
      <c r="AH758" s="167" t="str">
        <f t="shared" si="99"/>
        <v/>
      </c>
      <c r="AI758" s="167" t="str">
        <f t="shared" si="100"/>
        <v/>
      </c>
      <c r="AJ758" s="167"/>
      <c r="AK758" s="167"/>
      <c r="AL758" s="167"/>
      <c r="AO758" s="158">
        <f t="shared" si="89"/>
        <v>0.6394970174430803</v>
      </c>
      <c r="AP758" s="159">
        <f t="shared" si="90"/>
        <v>0.99875866234868682</v>
      </c>
      <c r="AQ758" s="160">
        <f t="shared" si="91"/>
        <v>4.0842609266844576E-5</v>
      </c>
      <c r="AR758" s="161" t="str">
        <f t="shared" si="92"/>
        <v/>
      </c>
      <c r="AS758" s="161" t="str">
        <f t="shared" si="88"/>
        <v/>
      </c>
    </row>
    <row r="759" spans="11:45" ht="20.100000000000001" customHeight="1" x14ac:dyDescent="0.25">
      <c r="K759" s="142" t="str">
        <f t="shared" si="102"/>
        <v/>
      </c>
      <c r="Z759" s="146">
        <v>88</v>
      </c>
      <c r="AA759" s="142">
        <f t="shared" si="93"/>
        <v>-3.6480000000000001</v>
      </c>
      <c r="AB759" s="166">
        <f t="shared" si="94"/>
        <v>5.1420397474424319E-4</v>
      </c>
      <c r="AC759" s="166">
        <f t="shared" si="95"/>
        <v>1.3214481916326058E-4</v>
      </c>
      <c r="AD759" s="142">
        <f t="shared" si="96"/>
        <v>5.1420397474424319E-4</v>
      </c>
      <c r="AE759" s="142" t="str">
        <f t="shared" si="101"/>
        <v/>
      </c>
      <c r="AF759" s="142" t="str">
        <f t="shared" si="97"/>
        <v/>
      </c>
      <c r="AG759" s="167">
        <f t="shared" si="98"/>
        <v>0</v>
      </c>
      <c r="AH759" s="167" t="str">
        <f t="shared" si="99"/>
        <v/>
      </c>
      <c r="AI759" s="167" t="str">
        <f t="shared" si="100"/>
        <v/>
      </c>
      <c r="AJ759" s="167"/>
      <c r="AK759" s="167"/>
      <c r="AL759" s="167"/>
      <c r="AO759" s="158">
        <f t="shared" si="89"/>
        <v>0.6458919876175111</v>
      </c>
      <c r="AP759" s="159">
        <f t="shared" si="90"/>
        <v>0.99871781973941998</v>
      </c>
      <c r="AQ759" s="160">
        <f t="shared" si="91"/>
        <v>4.1732526451676577E-5</v>
      </c>
      <c r="AR759" s="161" t="str">
        <f t="shared" si="92"/>
        <v/>
      </c>
      <c r="AS759" s="161" t="str">
        <f t="shared" si="88"/>
        <v/>
      </c>
    </row>
    <row r="760" spans="11:45" ht="20.100000000000001" customHeight="1" x14ac:dyDescent="0.25">
      <c r="Z760" s="146">
        <v>89</v>
      </c>
      <c r="AA760" s="142">
        <f t="shared" si="93"/>
        <v>-3.6440000000000001</v>
      </c>
      <c r="AB760" s="166">
        <f t="shared" si="94"/>
        <v>5.2175807612759965E-4</v>
      </c>
      <c r="AC760" s="166">
        <f t="shared" si="95"/>
        <v>1.3421670930463872E-4</v>
      </c>
      <c r="AD760" s="142">
        <f t="shared" si="96"/>
        <v>5.2175807612759965E-4</v>
      </c>
      <c r="AE760" s="142" t="str">
        <f t="shared" si="101"/>
        <v/>
      </c>
      <c r="AF760" s="142" t="str">
        <f t="shared" si="97"/>
        <v/>
      </c>
      <c r="AG760" s="167">
        <f t="shared" si="98"/>
        <v>0</v>
      </c>
      <c r="AH760" s="167" t="str">
        <f t="shared" si="99"/>
        <v/>
      </c>
      <c r="AI760" s="167" t="str">
        <f t="shared" si="100"/>
        <v/>
      </c>
      <c r="AJ760" s="167"/>
      <c r="AK760" s="167"/>
      <c r="AL760" s="167"/>
      <c r="AO760" s="158">
        <f t="shared" si="89"/>
        <v>0.6522869577919419</v>
      </c>
      <c r="AP760" s="159">
        <f t="shared" si="90"/>
        <v>0.9986760872129683</v>
      </c>
      <c r="AQ760" s="160">
        <f t="shared" si="91"/>
        <v>4.2631487365607512E-5</v>
      </c>
      <c r="AR760" s="161" t="str">
        <f t="shared" si="92"/>
        <v/>
      </c>
      <c r="AS760" s="161" t="str">
        <f t="shared" si="88"/>
        <v/>
      </c>
    </row>
    <row r="761" spans="11:45" ht="20.100000000000001" customHeight="1" x14ac:dyDescent="0.25">
      <c r="Z761" s="146">
        <v>90</v>
      </c>
      <c r="AA761" s="142">
        <f t="shared" si="93"/>
        <v>-3.64</v>
      </c>
      <c r="AB761" s="166">
        <f t="shared" si="94"/>
        <v>5.2941468309493475E-4</v>
      </c>
      <c r="AC761" s="166">
        <f t="shared" si="95"/>
        <v>1.3631902044580166E-4</v>
      </c>
      <c r="AD761" s="142">
        <f t="shared" si="96"/>
        <v>5.2941468309493475E-4</v>
      </c>
      <c r="AE761" s="142" t="str">
        <f t="shared" si="101"/>
        <v/>
      </c>
      <c r="AF761" s="142" t="str">
        <f t="shared" si="97"/>
        <v/>
      </c>
      <c r="AG761" s="167">
        <f t="shared" si="98"/>
        <v>0</v>
      </c>
      <c r="AH761" s="167" t="str">
        <f t="shared" si="99"/>
        <v/>
      </c>
      <c r="AI761" s="167" t="str">
        <f t="shared" si="100"/>
        <v/>
      </c>
      <c r="AJ761" s="167"/>
      <c r="AK761" s="167"/>
      <c r="AL761" s="167"/>
      <c r="AO761" s="158">
        <f t="shared" si="89"/>
        <v>0.6586819279663727</v>
      </c>
      <c r="AP761" s="159">
        <f t="shared" si="90"/>
        <v>0.99863345572560269</v>
      </c>
      <c r="AQ761" s="160">
        <f t="shared" si="91"/>
        <v>4.3539451029639409E-5</v>
      </c>
      <c r="AR761" s="161" t="str">
        <f t="shared" si="92"/>
        <v/>
      </c>
      <c r="AS761" s="161" t="str">
        <f t="shared" si="88"/>
        <v/>
      </c>
    </row>
    <row r="762" spans="11:45" ht="20.100000000000001" customHeight="1" x14ac:dyDescent="0.25">
      <c r="Z762" s="146">
        <v>91</v>
      </c>
      <c r="AA762" s="142">
        <f t="shared" si="93"/>
        <v>-3.6360000000000001</v>
      </c>
      <c r="AB762" s="166">
        <f t="shared" si="94"/>
        <v>5.3717505307064139E-4</v>
      </c>
      <c r="AC762" s="166">
        <f t="shared" si="95"/>
        <v>1.3845216511947908E-4</v>
      </c>
      <c r="AD762" s="142">
        <f t="shared" si="96"/>
        <v>5.3717505307064139E-4</v>
      </c>
      <c r="AE762" s="142" t="str">
        <f t="shared" si="101"/>
        <v/>
      </c>
      <c r="AF762" s="142" t="str">
        <f t="shared" si="97"/>
        <v/>
      </c>
      <c r="AG762" s="167">
        <f t="shared" si="98"/>
        <v>0</v>
      </c>
      <c r="AH762" s="167" t="str">
        <f t="shared" si="99"/>
        <v/>
      </c>
      <c r="AI762" s="167" t="str">
        <f t="shared" si="100"/>
        <v/>
      </c>
      <c r="AJ762" s="167"/>
      <c r="AK762" s="167"/>
      <c r="AL762" s="167"/>
      <c r="AO762" s="158">
        <f t="shared" si="89"/>
        <v>0.66507689814080351</v>
      </c>
      <c r="AP762" s="159">
        <f t="shared" si="90"/>
        <v>0.99858991627457305</v>
      </c>
      <c r="AQ762" s="160">
        <f t="shared" si="91"/>
        <v>4.4456375955403971E-5</v>
      </c>
      <c r="AR762" s="161" t="str">
        <f t="shared" si="92"/>
        <v/>
      </c>
      <c r="AS762" s="161" t="str">
        <f t="shared" si="88"/>
        <v/>
      </c>
    </row>
    <row r="763" spans="11:45" ht="20.100000000000001" customHeight="1" x14ac:dyDescent="0.25">
      <c r="Z763" s="146">
        <v>92</v>
      </c>
      <c r="AA763" s="142">
        <f t="shared" si="93"/>
        <v>-3.6320000000000001</v>
      </c>
      <c r="AB763" s="166">
        <f t="shared" si="94"/>
        <v>5.4504045690405571E-4</v>
      </c>
      <c r="AC763" s="166">
        <f t="shared" si="95"/>
        <v>1.4061656091490874E-4</v>
      </c>
      <c r="AD763" s="142">
        <f t="shared" si="96"/>
        <v>5.4504045690405571E-4</v>
      </c>
      <c r="AE763" s="142" t="str">
        <f t="shared" si="101"/>
        <v/>
      </c>
      <c r="AF763" s="142" t="str">
        <f t="shared" si="97"/>
        <v/>
      </c>
      <c r="AG763" s="167">
        <f t="shared" si="98"/>
        <v>0</v>
      </c>
      <c r="AH763" s="167" t="str">
        <f t="shared" si="99"/>
        <v/>
      </c>
      <c r="AI763" s="167" t="str">
        <f t="shared" si="100"/>
        <v/>
      </c>
      <c r="AJ763" s="167"/>
      <c r="AK763" s="167"/>
      <c r="AL763" s="167"/>
      <c r="AO763" s="158">
        <f t="shared" si="89"/>
        <v>0.67147186831523431</v>
      </c>
      <c r="AP763" s="159">
        <f t="shared" si="90"/>
        <v>0.99854545989861765</v>
      </c>
      <c r="AQ763" s="160">
        <f t="shared" si="91"/>
        <v>4.5382220159373432E-5</v>
      </c>
      <c r="AR763" s="161" t="str">
        <f t="shared" si="92"/>
        <v/>
      </c>
      <c r="AS763" s="161" t="str">
        <f t="shared" si="88"/>
        <v/>
      </c>
    </row>
    <row r="764" spans="11:45" ht="20.100000000000001" customHeight="1" x14ac:dyDescent="0.25">
      <c r="Z764" s="146">
        <v>93</v>
      </c>
      <c r="AA764" s="142">
        <f t="shared" si="93"/>
        <v>-3.6280000000000001</v>
      </c>
      <c r="AB764" s="166">
        <f t="shared" si="94"/>
        <v>5.530121789843179E-4</v>
      </c>
      <c r="AC764" s="166">
        <f t="shared" si="95"/>
        <v>1.4281263053176729E-4</v>
      </c>
      <c r="AD764" s="142">
        <f t="shared" si="96"/>
        <v>5.530121789843179E-4</v>
      </c>
      <c r="AE764" s="142" t="str">
        <f t="shared" si="101"/>
        <v/>
      </c>
      <c r="AF764" s="142" t="str">
        <f t="shared" si="97"/>
        <v/>
      </c>
      <c r="AG764" s="167">
        <f t="shared" si="98"/>
        <v>0</v>
      </c>
      <c r="AH764" s="167" t="str">
        <f t="shared" si="99"/>
        <v/>
      </c>
      <c r="AI764" s="167" t="str">
        <f t="shared" si="100"/>
        <v/>
      </c>
      <c r="AJ764" s="167"/>
      <c r="AK764" s="167"/>
      <c r="AL764" s="167"/>
      <c r="AO764" s="158">
        <f t="shared" si="89"/>
        <v>0.67786683848966511</v>
      </c>
      <c r="AP764" s="159">
        <f t="shared" si="90"/>
        <v>0.99850007767845828</v>
      </c>
      <c r="AQ764" s="160">
        <f t="shared" si="91"/>
        <v>4.6316941175628124E-5</v>
      </c>
      <c r="AR764" s="161" t="str">
        <f t="shared" si="92"/>
        <v/>
      </c>
      <c r="AS764" s="161" t="str">
        <f t="shared" si="88"/>
        <v/>
      </c>
    </row>
    <row r="765" spans="11:45" ht="20.100000000000001" customHeight="1" x14ac:dyDescent="0.25">
      <c r="Z765" s="146">
        <v>94</v>
      </c>
      <c r="AA765" s="142">
        <f t="shared" si="93"/>
        <v>-3.6240000000000001</v>
      </c>
      <c r="AB765" s="166">
        <f t="shared" si="94"/>
        <v>5.6109151735582138E-4</v>
      </c>
      <c r="AC765" s="166">
        <f t="shared" si="95"/>
        <v>1.4504080183455934E-4</v>
      </c>
      <c r="AD765" s="142">
        <f t="shared" si="96"/>
        <v>5.6109151735582138E-4</v>
      </c>
      <c r="AE765" s="142" t="str">
        <f t="shared" si="101"/>
        <v/>
      </c>
      <c r="AF765" s="142" t="str">
        <f t="shared" si="97"/>
        <v/>
      </c>
      <c r="AG765" s="167">
        <f t="shared" si="98"/>
        <v>0</v>
      </c>
      <c r="AH765" s="167" t="str">
        <f t="shared" si="99"/>
        <v/>
      </c>
      <c r="AI765" s="167" t="str">
        <f t="shared" si="100"/>
        <v/>
      </c>
      <c r="AJ765" s="167"/>
      <c r="AK765" s="167"/>
      <c r="AL765" s="167"/>
      <c r="AO765" s="158">
        <f t="shared" si="89"/>
        <v>0.68426180866409592</v>
      </c>
      <c r="AP765" s="159">
        <f t="shared" si="90"/>
        <v>0.99845376073728265</v>
      </c>
      <c r="AQ765" s="160">
        <f t="shared" si="91"/>
        <v>4.7260496070511415E-5</v>
      </c>
      <c r="AR765" s="161" t="str">
        <f t="shared" si="92"/>
        <v/>
      </c>
      <c r="AS765" s="161" t="str">
        <f t="shared" si="88"/>
        <v/>
      </c>
    </row>
    <row r="766" spans="11:45" ht="20.100000000000001" customHeight="1" x14ac:dyDescent="0.25">
      <c r="Z766" s="146">
        <v>95</v>
      </c>
      <c r="AA766" s="142">
        <f t="shared" si="93"/>
        <v>-3.62</v>
      </c>
      <c r="AB766" s="166">
        <f t="shared" si="94"/>
        <v>5.6927978383425261E-4</v>
      </c>
      <c r="AC766" s="166">
        <f t="shared" si="95"/>
        <v>1.4730150790747228E-4</v>
      </c>
      <c r="AD766" s="142">
        <f t="shared" si="96"/>
        <v>5.6927978383425261E-4</v>
      </c>
      <c r="AE766" s="142" t="str">
        <f t="shared" si="101"/>
        <v/>
      </c>
      <c r="AF766" s="142" t="str">
        <f t="shared" si="97"/>
        <v/>
      </c>
      <c r="AG766" s="167">
        <f t="shared" si="98"/>
        <v>0</v>
      </c>
      <c r="AH766" s="167" t="str">
        <f t="shared" si="99"/>
        <v/>
      </c>
      <c r="AI766" s="167" t="str">
        <f t="shared" si="100"/>
        <v/>
      </c>
      <c r="AJ766" s="167"/>
      <c r="AK766" s="167"/>
      <c r="AL766" s="167"/>
      <c r="AO766" s="158">
        <f t="shared" si="89"/>
        <v>0.69065677883852672</v>
      </c>
      <c r="AP766" s="159">
        <f t="shared" si="90"/>
        <v>0.99840650024121214</v>
      </c>
      <c r="AQ766" s="160">
        <f t="shared" si="91"/>
        <v>4.8212841455175237E-5</v>
      </c>
      <c r="AR766" s="161" t="str">
        <f t="shared" si="92"/>
        <v/>
      </c>
      <c r="AS766" s="161" t="str">
        <f t="shared" si="88"/>
        <v/>
      </c>
    </row>
    <row r="767" spans="11:45" ht="20.100000000000001" customHeight="1" x14ac:dyDescent="0.25">
      <c r="Z767" s="146">
        <v>96</v>
      </c>
      <c r="AA767" s="142">
        <f t="shared" si="93"/>
        <v>-3.6160000000000001</v>
      </c>
      <c r="AB767" s="166">
        <f t="shared" si="94"/>
        <v>5.7757830412321839E-4</v>
      </c>
      <c r="AC767" s="166">
        <f t="shared" si="95"/>
        <v>1.4959518710969182E-4</v>
      </c>
      <c r="AD767" s="142">
        <f t="shared" si="96"/>
        <v>5.7757830412321839E-4</v>
      </c>
      <c r="AE767" s="142" t="str">
        <f t="shared" si="101"/>
        <v/>
      </c>
      <c r="AF767" s="142" t="str">
        <f t="shared" si="97"/>
        <v/>
      </c>
      <c r="AG767" s="167">
        <f t="shared" si="98"/>
        <v>0</v>
      </c>
      <c r="AH767" s="167" t="str">
        <f t="shared" si="99"/>
        <v/>
      </c>
      <c r="AI767" s="167" t="str">
        <f t="shared" si="100"/>
        <v/>
      </c>
      <c r="AJ767" s="167"/>
      <c r="AK767" s="167"/>
      <c r="AL767" s="167"/>
      <c r="AO767" s="158">
        <f t="shared" si="89"/>
        <v>0.69705174901295752</v>
      </c>
      <c r="AP767" s="159">
        <f t="shared" si="90"/>
        <v>0.99835828739975696</v>
      </c>
      <c r="AQ767" s="160">
        <f t="shared" si="91"/>
        <v>4.9173933498569689E-5</v>
      </c>
      <c r="AR767" s="161" t="str">
        <f t="shared" si="92"/>
        <v/>
      </c>
      <c r="AS767" s="161" t="str">
        <f t="shared" si="88"/>
        <v/>
      </c>
    </row>
    <row r="768" spans="11:45" ht="20.100000000000001" customHeight="1" x14ac:dyDescent="0.25">
      <c r="Z768" s="146">
        <v>97</v>
      </c>
      <c r="AA768" s="142">
        <f t="shared" si="93"/>
        <v>-3.6120000000000001</v>
      </c>
      <c r="AB768" s="166">
        <f t="shared" si="94"/>
        <v>5.859884179314559E-4</v>
      </c>
      <c r="AC768" s="166">
        <f t="shared" si="95"/>
        <v>1.5192228313118955E-4</v>
      </c>
      <c r="AD768" s="142">
        <f t="shared" si="96"/>
        <v>5.859884179314559E-4</v>
      </c>
      <c r="AE768" s="142" t="str">
        <f t="shared" si="101"/>
        <v/>
      </c>
      <c r="AF768" s="142" t="str">
        <f t="shared" si="97"/>
        <v/>
      </c>
      <c r="AG768" s="167">
        <f t="shared" si="98"/>
        <v>0</v>
      </c>
      <c r="AH768" s="167" t="str">
        <f t="shared" si="99"/>
        <v/>
      </c>
      <c r="AI768" s="167" t="str">
        <f t="shared" si="100"/>
        <v/>
      </c>
      <c r="AJ768" s="167"/>
      <c r="AK768" s="167"/>
      <c r="AL768" s="167"/>
      <c r="AO768" s="158">
        <f t="shared" si="89"/>
        <v>0.70344671918738833</v>
      </c>
      <c r="AP768" s="159">
        <f t="shared" si="90"/>
        <v>0.99830911346625839</v>
      </c>
      <c r="AQ768" s="160">
        <f t="shared" si="91"/>
        <v>5.0143727940099581E-5</v>
      </c>
      <c r="AR768" s="161" t="str">
        <f t="shared" si="92"/>
        <v/>
      </c>
      <c r="AS768" s="161" t="str">
        <f t="shared" si="88"/>
        <v/>
      </c>
    </row>
    <row r="769" spans="26:45" ht="20.100000000000001" customHeight="1" x14ac:dyDescent="0.25">
      <c r="Z769" s="146">
        <v>98</v>
      </c>
      <c r="AA769" s="142">
        <f t="shared" si="93"/>
        <v>-3.6080000000000001</v>
      </c>
      <c r="AB769" s="166">
        <f t="shared" si="94"/>
        <v>5.9451147909062312E-4</v>
      </c>
      <c r="AC769" s="166">
        <f t="shared" si="95"/>
        <v>1.5428324504897871E-4</v>
      </c>
      <c r="AD769" s="142">
        <f t="shared" si="96"/>
        <v>5.9451147909062312E-4</v>
      </c>
      <c r="AE769" s="142" t="str">
        <f t="shared" si="101"/>
        <v/>
      </c>
      <c r="AF769" s="142" t="str">
        <f t="shared" si="97"/>
        <v/>
      </c>
      <c r="AG769" s="167">
        <f t="shared" si="98"/>
        <v>0</v>
      </c>
      <c r="AH769" s="167" t="str">
        <f t="shared" si="99"/>
        <v/>
      </c>
      <c r="AI769" s="167" t="str">
        <f t="shared" si="100"/>
        <v/>
      </c>
      <c r="AJ769" s="167"/>
      <c r="AK769" s="167"/>
      <c r="AL769" s="167"/>
      <c r="AO769" s="158">
        <f t="shared" si="89"/>
        <v>0.70984168936181913</v>
      </c>
      <c r="AP769" s="159">
        <f t="shared" si="90"/>
        <v>0.99825896973831829</v>
      </c>
      <c r="AQ769" s="160">
        <f t="shared" si="91"/>
        <v>5.1122180102169956E-5</v>
      </c>
      <c r="AR769" s="161" t="str">
        <f t="shared" si="92"/>
        <v/>
      </c>
      <c r="AS769" s="161" t="str">
        <f t="shared" si="88"/>
        <v/>
      </c>
    </row>
    <row r="770" spans="26:45" ht="20.100000000000001" customHeight="1" x14ac:dyDescent="0.25">
      <c r="Z770" s="146">
        <v>99</v>
      </c>
      <c r="AA770" s="142">
        <f t="shared" si="93"/>
        <v>-3.6040000000000001</v>
      </c>
      <c r="AB770" s="166">
        <f t="shared" si="94"/>
        <v>6.0314885567366774E-4</v>
      </c>
      <c r="AC770" s="166">
        <f t="shared" si="95"/>
        <v>1.5667852738384132E-4</v>
      </c>
      <c r="AD770" s="142">
        <f t="shared" si="96"/>
        <v>6.0314885567366774E-4</v>
      </c>
      <c r="AE770" s="142" t="str">
        <f t="shared" si="101"/>
        <v/>
      </c>
      <c r="AF770" s="142" t="str">
        <f t="shared" si="97"/>
        <v/>
      </c>
      <c r="AG770" s="167">
        <f t="shared" si="98"/>
        <v>0</v>
      </c>
      <c r="AH770" s="167" t="str">
        <f t="shared" si="99"/>
        <v/>
      </c>
      <c r="AI770" s="167" t="str">
        <f t="shared" si="100"/>
        <v/>
      </c>
      <c r="AJ770" s="167"/>
      <c r="AK770" s="167"/>
      <c r="AL770" s="167"/>
      <c r="AO770" s="158">
        <f t="shared" si="89"/>
        <v>0.71623665953624993</v>
      </c>
      <c r="AP770" s="159">
        <f t="shared" si="90"/>
        <v>0.99820784755821612</v>
      </c>
      <c r="AQ770" s="160">
        <f t="shared" si="91"/>
        <v>5.2109244902287521E-5</v>
      </c>
      <c r="AR770" s="161" t="str">
        <f t="shared" si="92"/>
        <v/>
      </c>
      <c r="AS770" s="161" t="str">
        <f t="shared" si="88"/>
        <v/>
      </c>
    </row>
    <row r="771" spans="26:45" ht="20.100000000000001" customHeight="1" x14ac:dyDescent="0.25">
      <c r="Z771" s="146">
        <v>100</v>
      </c>
      <c r="AA771" s="142">
        <f t="shared" si="93"/>
        <v>-3.6</v>
      </c>
      <c r="AB771" s="166">
        <f t="shared" si="94"/>
        <v>6.119019301137719E-4</v>
      </c>
      <c r="AC771" s="166">
        <f t="shared" si="95"/>
        <v>1.5910859015753364E-4</v>
      </c>
      <c r="AD771" s="142">
        <f t="shared" si="96"/>
        <v>6.119019301137719E-4</v>
      </c>
      <c r="AE771" s="142" t="str">
        <f t="shared" si="101"/>
        <v/>
      </c>
      <c r="AF771" s="142" t="str">
        <f t="shared" si="97"/>
        <v/>
      </c>
      <c r="AG771" s="167">
        <f t="shared" si="98"/>
        <v>0</v>
      </c>
      <c r="AH771" s="167" t="str">
        <f t="shared" si="99"/>
        <v/>
      </c>
      <c r="AI771" s="167" t="str">
        <f t="shared" si="100"/>
        <v/>
      </c>
      <c r="AJ771" s="167"/>
      <c r="AK771" s="167"/>
      <c r="AL771" s="167"/>
      <c r="AO771" s="158">
        <f t="shared" si="89"/>
        <v>0.72263162971068073</v>
      </c>
      <c r="AP771" s="159">
        <f t="shared" si="90"/>
        <v>0.99815573831331383</v>
      </c>
      <c r="AQ771" s="160">
        <f t="shared" si="91"/>
        <v>5.3104876864162875E-5</v>
      </c>
      <c r="AR771" s="161" t="str">
        <f t="shared" si="92"/>
        <v/>
      </c>
      <c r="AS771" s="161" t="str">
        <f t="shared" si="88"/>
        <v/>
      </c>
    </row>
    <row r="772" spans="26:45" ht="20.100000000000001" customHeight="1" x14ac:dyDescent="0.25">
      <c r="Z772" s="146">
        <v>101</v>
      </c>
      <c r="AA772" s="142">
        <f t="shared" si="93"/>
        <v>-3.5960000000000001</v>
      </c>
      <c r="AB772" s="166">
        <f t="shared" si="94"/>
        <v>6.2077209932386967E-4</v>
      </c>
      <c r="AC772" s="166">
        <f t="shared" si="95"/>
        <v>1.6157389895046271E-4</v>
      </c>
      <c r="AD772" s="142">
        <f t="shared" si="96"/>
        <v>6.2077209932386967E-4</v>
      </c>
      <c r="AE772" s="142" t="str">
        <f t="shared" si="101"/>
        <v/>
      </c>
      <c r="AF772" s="142" t="str">
        <f t="shared" si="97"/>
        <v/>
      </c>
      <c r="AG772" s="167">
        <f t="shared" si="98"/>
        <v>0</v>
      </c>
      <c r="AH772" s="167" t="str">
        <f t="shared" si="99"/>
        <v/>
      </c>
      <c r="AI772" s="167" t="str">
        <f t="shared" si="100"/>
        <v/>
      </c>
      <c r="AJ772" s="167"/>
      <c r="AK772" s="167"/>
      <c r="AL772" s="167"/>
      <c r="AO772" s="158">
        <f t="shared" si="89"/>
        <v>0.72902659988511154</v>
      </c>
      <c r="AP772" s="159">
        <f t="shared" si="90"/>
        <v>0.99810263343644967</v>
      </c>
      <c r="AQ772" s="160">
        <f t="shared" si="91"/>
        <v>5.4109030130811142E-5</v>
      </c>
      <c r="AR772" s="161" t="str">
        <f t="shared" si="92"/>
        <v/>
      </c>
      <c r="AS772" s="161" t="str">
        <f t="shared" si="88"/>
        <v/>
      </c>
    </row>
    <row r="773" spans="26:45" ht="20.100000000000001" customHeight="1" x14ac:dyDescent="0.25">
      <c r="Z773" s="146">
        <v>102</v>
      </c>
      <c r="AA773" s="142">
        <f t="shared" si="93"/>
        <v>-3.5920000000000001</v>
      </c>
      <c r="AB773" s="166">
        <f t="shared" si="94"/>
        <v>6.2976077481672959E-4</v>
      </c>
      <c r="AC773" s="166">
        <f t="shared" si="95"/>
        <v>1.640749249598474E-4</v>
      </c>
      <c r="AD773" s="142">
        <f t="shared" si="96"/>
        <v>6.2976077481672959E-4</v>
      </c>
      <c r="AE773" s="142" t="str">
        <f t="shared" si="101"/>
        <v/>
      </c>
      <c r="AF773" s="142" t="str">
        <f t="shared" si="97"/>
        <v/>
      </c>
      <c r="AG773" s="167">
        <f t="shared" si="98"/>
        <v>0</v>
      </c>
      <c r="AH773" s="167" t="str">
        <f t="shared" si="99"/>
        <v/>
      </c>
      <c r="AI773" s="167" t="str">
        <f t="shared" si="100"/>
        <v/>
      </c>
      <c r="AJ773" s="167"/>
      <c r="AK773" s="167"/>
      <c r="AL773" s="167"/>
      <c r="AO773" s="158">
        <f t="shared" si="89"/>
        <v>0.73542157005954234</v>
      </c>
      <c r="AP773" s="159">
        <f t="shared" si="90"/>
        <v>0.99804852440631886</v>
      </c>
      <c r="AQ773" s="160">
        <f t="shared" si="91"/>
        <v>5.5121658474543977E-5</v>
      </c>
      <c r="AR773" s="161" t="str">
        <f t="shared" si="92"/>
        <v/>
      </c>
      <c r="AS773" s="161" t="str">
        <f t="shared" si="88"/>
        <v/>
      </c>
    </row>
    <row r="774" spans="26:45" ht="20.100000000000001" customHeight="1" x14ac:dyDescent="0.25">
      <c r="Z774" s="146">
        <v>103</v>
      </c>
      <c r="AA774" s="142">
        <f t="shared" si="93"/>
        <v>-3.5880000000000001</v>
      </c>
      <c r="AB774" s="166">
        <f t="shared" si="94"/>
        <v>6.388693828256049E-4</v>
      </c>
      <c r="AC774" s="166">
        <f t="shared" si="95"/>
        <v>1.6661214505835818E-4</v>
      </c>
      <c r="AD774" s="142">
        <f t="shared" si="96"/>
        <v>6.388693828256049E-4</v>
      </c>
      <c r="AE774" s="142" t="str">
        <f t="shared" si="101"/>
        <v/>
      </c>
      <c r="AF774" s="142" t="str">
        <f t="shared" si="97"/>
        <v/>
      </c>
      <c r="AG774" s="167">
        <f t="shared" si="98"/>
        <v>0</v>
      </c>
      <c r="AH774" s="167" t="str">
        <f t="shared" si="99"/>
        <v/>
      </c>
      <c r="AI774" s="167" t="str">
        <f t="shared" si="100"/>
        <v/>
      </c>
      <c r="AJ774" s="167"/>
      <c r="AK774" s="167"/>
      <c r="AL774" s="167"/>
      <c r="AO774" s="158">
        <f t="shared" si="89"/>
        <v>0.74181654023397314</v>
      </c>
      <c r="AP774" s="159">
        <f t="shared" si="90"/>
        <v>0.99799340274784432</v>
      </c>
      <c r="AQ774" s="160">
        <f t="shared" si="91"/>
        <v>5.6142715308737934E-5</v>
      </c>
      <c r="AR774" s="161" t="str">
        <f t="shared" si="92"/>
        <v/>
      </c>
      <c r="AS774" s="161" t="str">
        <f t="shared" si="88"/>
        <v/>
      </c>
    </row>
    <row r="775" spans="26:45" ht="20.100000000000001" customHeight="1" x14ac:dyDescent="0.25">
      <c r="Z775" s="146">
        <v>104</v>
      </c>
      <c r="AA775" s="142">
        <f t="shared" si="93"/>
        <v>-3.5840000000000001</v>
      </c>
      <c r="AB775" s="166">
        <f t="shared" si="94"/>
        <v>6.4809936442544714E-4</v>
      </c>
      <c r="AC775" s="166">
        <f t="shared" si="95"/>
        <v>1.6918604185324178E-4</v>
      </c>
      <c r="AD775" s="142">
        <f t="shared" si="96"/>
        <v>6.4809936442544714E-4</v>
      </c>
      <c r="AE775" s="142" t="str">
        <f t="shared" si="101"/>
        <v/>
      </c>
      <c r="AF775" s="142" t="str">
        <f t="shared" si="97"/>
        <v/>
      </c>
      <c r="AG775" s="167">
        <f t="shared" si="98"/>
        <v>0</v>
      </c>
      <c r="AH775" s="167" t="str">
        <f t="shared" si="99"/>
        <v/>
      </c>
      <c r="AI775" s="167" t="str">
        <f t="shared" si="100"/>
        <v/>
      </c>
      <c r="AJ775" s="167"/>
      <c r="AK775" s="167"/>
      <c r="AL775" s="167"/>
      <c r="AO775" s="158">
        <f t="shared" si="89"/>
        <v>0.74821151040840395</v>
      </c>
      <c r="AP775" s="159">
        <f t="shared" si="90"/>
        <v>0.99793726003253558</v>
      </c>
      <c r="AQ775" s="160">
        <f t="shared" si="91"/>
        <v>5.7172153699047712E-5</v>
      </c>
      <c r="AR775" s="161" t="str">
        <f t="shared" si="92"/>
        <v/>
      </c>
      <c r="AS775" s="161" t="str">
        <f t="shared" si="88"/>
        <v/>
      </c>
    </row>
    <row r="776" spans="26:45" ht="20.100000000000001" customHeight="1" x14ac:dyDescent="0.25">
      <c r="Z776" s="173">
        <v>105</v>
      </c>
      <c r="AA776" s="156">
        <f t="shared" si="93"/>
        <v>-3.58</v>
      </c>
      <c r="AB776" s="174">
        <f t="shared" si="94"/>
        <v>6.5745217565467645E-4</v>
      </c>
      <c r="AC776" s="174">
        <f t="shared" si="95"/>
        <v>1.7179710374593045E-4</v>
      </c>
      <c r="AD776" s="156">
        <f t="shared" si="96"/>
        <v>6.5745217565467645E-4</v>
      </c>
      <c r="AE776" s="142" t="str">
        <f t="shared" si="101"/>
        <v/>
      </c>
      <c r="AF776" s="156" t="str">
        <f t="shared" si="97"/>
        <v/>
      </c>
      <c r="AG776" s="175">
        <f t="shared" si="98"/>
        <v>0</v>
      </c>
      <c r="AH776" s="175" t="str">
        <f t="shared" si="99"/>
        <v/>
      </c>
      <c r="AI776" s="175" t="str">
        <f t="shared" si="100"/>
        <v/>
      </c>
      <c r="AJ776" s="175"/>
      <c r="AK776" s="175"/>
      <c r="AL776" s="175"/>
      <c r="AO776" s="158">
        <f t="shared" si="89"/>
        <v>0.75460648058283475</v>
      </c>
      <c r="AP776" s="159">
        <f t="shared" si="90"/>
        <v>0.99788008787883653</v>
      </c>
      <c r="AQ776" s="160">
        <f t="shared" si="91"/>
        <v>5.8209926373065102E-5</v>
      </c>
      <c r="AR776" s="161" t="str">
        <f t="shared" si="92"/>
        <v/>
      </c>
      <c r="AS776" s="161" t="str">
        <f t="shared" si="88"/>
        <v/>
      </c>
    </row>
    <row r="777" spans="26:45" ht="20.100000000000001" customHeight="1" x14ac:dyDescent="0.25">
      <c r="Z777" s="146">
        <v>106</v>
      </c>
      <c r="AA777" s="142">
        <f t="shared" si="93"/>
        <v>-3.5760000000000001</v>
      </c>
      <c r="AB777" s="166">
        <f t="shared" si="94"/>
        <v>6.6692928763750227E-4</v>
      </c>
      <c r="AC777" s="166">
        <f t="shared" si="95"/>
        <v>1.7444582499214154E-4</v>
      </c>
      <c r="AD777" s="142">
        <f t="shared" si="96"/>
        <v>6.6692928763750227E-4</v>
      </c>
      <c r="AE777" s="142" t="str">
        <f t="shared" si="101"/>
        <v/>
      </c>
      <c r="AF777" s="142" t="str">
        <f t="shared" si="97"/>
        <v/>
      </c>
      <c r="AG777" s="167">
        <f t="shared" si="98"/>
        <v>0</v>
      </c>
      <c r="AH777" s="167" t="str">
        <f t="shared" si="99"/>
        <v/>
      </c>
      <c r="AI777" s="167" t="str">
        <f t="shared" si="100"/>
        <v/>
      </c>
      <c r="AJ777" s="167"/>
      <c r="AK777" s="167"/>
      <c r="AL777" s="167"/>
      <c r="AO777" s="158">
        <f t="shared" si="89"/>
        <v>0.76100145075726555</v>
      </c>
      <c r="AP777" s="159">
        <f t="shared" si="90"/>
        <v>0.99782187795246347</v>
      </c>
      <c r="AQ777" s="160">
        <f t="shared" si="91"/>
        <v>5.9255985732420413E-5</v>
      </c>
      <c r="AR777" s="161" t="str">
        <f t="shared" si="92"/>
        <v/>
      </c>
      <c r="AS777" s="161" t="str">
        <f t="shared" si="88"/>
        <v/>
      </c>
    </row>
    <row r="778" spans="26:45" ht="20.100000000000001" customHeight="1" x14ac:dyDescent="0.25">
      <c r="Z778" s="146">
        <v>107</v>
      </c>
      <c r="AA778" s="142">
        <f t="shared" si="93"/>
        <v>-3.5720000000000001</v>
      </c>
      <c r="AB778" s="166">
        <f t="shared" si="94"/>
        <v>6.7653218670680473E-4</v>
      </c>
      <c r="AC778" s="166">
        <f t="shared" si="95"/>
        <v>1.7713270576246462E-4</v>
      </c>
      <c r="AD778" s="142">
        <f t="shared" si="96"/>
        <v>6.7653218670680473E-4</v>
      </c>
      <c r="AE778" s="142" t="str">
        <f t="shared" si="101"/>
        <v/>
      </c>
      <c r="AF778" s="142" t="str">
        <f t="shared" si="97"/>
        <v/>
      </c>
      <c r="AG778" s="167">
        <f t="shared" si="98"/>
        <v>0</v>
      </c>
      <c r="AH778" s="167" t="str">
        <f t="shared" si="99"/>
        <v/>
      </c>
      <c r="AI778" s="167" t="str">
        <f t="shared" si="100"/>
        <v/>
      </c>
      <c r="AJ778" s="167"/>
      <c r="AK778" s="167"/>
      <c r="AL778" s="167"/>
      <c r="AO778" s="158">
        <f t="shared" si="89"/>
        <v>0.76739642093169635</v>
      </c>
      <c r="AP778" s="159">
        <f t="shared" si="90"/>
        <v>0.99776262196673104</v>
      </c>
      <c r="AQ778" s="160">
        <f t="shared" si="91"/>
        <v>6.0310283860998126E-5</v>
      </c>
      <c r="AR778" s="161" t="str">
        <f t="shared" si="92"/>
        <v/>
      </c>
      <c r="AS778" s="161" t="str">
        <f t="shared" si="88"/>
        <v/>
      </c>
    </row>
    <row r="779" spans="26:45" ht="20.100000000000001" customHeight="1" x14ac:dyDescent="0.25">
      <c r="Z779" s="146">
        <v>108</v>
      </c>
      <c r="AA779" s="142">
        <f t="shared" si="93"/>
        <v>-3.5680000000000001</v>
      </c>
      <c r="AB779" s="166">
        <f t="shared" si="94"/>
        <v>6.862623745275524E-4</v>
      </c>
      <c r="AC779" s="166">
        <f t="shared" si="95"/>
        <v>1.79858252203444E-4</v>
      </c>
      <c r="AD779" s="142">
        <f t="shared" si="96"/>
        <v>6.862623745275524E-4</v>
      </c>
      <c r="AE779" s="142" t="str">
        <f t="shared" si="101"/>
        <v/>
      </c>
      <c r="AF779" s="142" t="str">
        <f t="shared" si="97"/>
        <v/>
      </c>
      <c r="AG779" s="167">
        <f t="shared" si="98"/>
        <v>0</v>
      </c>
      <c r="AH779" s="167" t="str">
        <f t="shared" si="99"/>
        <v/>
      </c>
      <c r="AI779" s="167" t="str">
        <f t="shared" si="100"/>
        <v/>
      </c>
      <c r="AJ779" s="167"/>
      <c r="AK779" s="167"/>
      <c r="AL779" s="167"/>
      <c r="AO779" s="158">
        <f t="shared" si="89"/>
        <v>0.77379139110612716</v>
      </c>
      <c r="AP779" s="159">
        <f t="shared" si="90"/>
        <v>0.99770231168287005</v>
      </c>
      <c r="AQ779" s="160">
        <f t="shared" si="91"/>
        <v>6.1372772537371389E-5</v>
      </c>
      <c r="AR779" s="161" t="str">
        <f t="shared" si="92"/>
        <v/>
      </c>
      <c r="AS779" s="161" t="str">
        <f t="shared" si="88"/>
        <v/>
      </c>
    </row>
    <row r="780" spans="26:45" ht="20.100000000000001" customHeight="1" x14ac:dyDescent="0.25">
      <c r="Z780" s="146">
        <v>109</v>
      </c>
      <c r="AA780" s="142">
        <f t="shared" si="93"/>
        <v>-3.5640000000000001</v>
      </c>
      <c r="AB780" s="166">
        <f t="shared" si="94"/>
        <v>6.9612136822076872E-4</v>
      </c>
      <c r="AC780" s="166">
        <f t="shared" si="95"/>
        <v>1.8262297649915564E-4</v>
      </c>
      <c r="AD780" s="142">
        <f t="shared" si="96"/>
        <v>6.9612136822076872E-4</v>
      </c>
      <c r="AE780" s="142" t="str">
        <f t="shared" si="101"/>
        <v/>
      </c>
      <c r="AF780" s="142" t="str">
        <f t="shared" si="97"/>
        <v/>
      </c>
      <c r="AG780" s="167">
        <f t="shared" si="98"/>
        <v>0</v>
      </c>
      <c r="AH780" s="167" t="str">
        <f t="shared" si="99"/>
        <v/>
      </c>
      <c r="AI780" s="167" t="str">
        <f t="shared" si="100"/>
        <v/>
      </c>
      <c r="AJ780" s="167"/>
      <c r="AK780" s="167"/>
      <c r="AL780" s="167"/>
      <c r="AO780" s="158">
        <f t="shared" si="89"/>
        <v>0.78018636128055796</v>
      </c>
      <c r="AP780" s="159">
        <f t="shared" si="90"/>
        <v>0.99764093891033268</v>
      </c>
      <c r="AQ780" s="160">
        <f t="shared" si="91"/>
        <v>6.2443403242462558E-5</v>
      </c>
      <c r="AR780" s="161" t="str">
        <f t="shared" si="92"/>
        <v/>
      </c>
      <c r="AS780" s="161" t="str">
        <f t="shared" si="88"/>
        <v/>
      </c>
    </row>
    <row r="781" spans="26:45" ht="20.100000000000001" customHeight="1" x14ac:dyDescent="0.25">
      <c r="Z781" s="146">
        <v>110</v>
      </c>
      <c r="AA781" s="142">
        <f t="shared" si="93"/>
        <v>-3.56</v>
      </c>
      <c r="AB781" s="166">
        <f t="shared" si="94"/>
        <v>7.061107004880362E-4</v>
      </c>
      <c r="AC781" s="166">
        <f t="shared" si="95"/>
        <v>1.8542739693327775E-4</v>
      </c>
      <c r="AD781" s="142">
        <f t="shared" si="96"/>
        <v>7.061107004880362E-4</v>
      </c>
      <c r="AE781" s="142" t="str">
        <f t="shared" si="101"/>
        <v/>
      </c>
      <c r="AF781" s="142" t="str">
        <f t="shared" si="97"/>
        <v/>
      </c>
      <c r="AG781" s="167">
        <f t="shared" si="98"/>
        <v>0</v>
      </c>
      <c r="AH781" s="167" t="str">
        <f t="shared" si="99"/>
        <v/>
      </c>
      <c r="AI781" s="167" t="str">
        <f t="shared" si="100"/>
        <v/>
      </c>
      <c r="AJ781" s="167"/>
      <c r="AK781" s="167"/>
      <c r="AL781" s="167"/>
      <c r="AO781" s="158">
        <f t="shared" si="89"/>
        <v>0.78658133145498876</v>
      </c>
      <c r="AP781" s="159">
        <f t="shared" si="90"/>
        <v>0.99757849550709021</v>
      </c>
      <c r="AQ781" s="160">
        <f t="shared" si="91"/>
        <v>6.3522127170645426E-5</v>
      </c>
      <c r="AR781" s="161" t="str">
        <f t="shared" si="92"/>
        <v/>
      </c>
      <c r="AS781" s="161" t="str">
        <f t="shared" si="88"/>
        <v/>
      </c>
    </row>
    <row r="782" spans="26:45" ht="20.100000000000001" customHeight="1" x14ac:dyDescent="0.25">
      <c r="Z782" s="146">
        <v>111</v>
      </c>
      <c r="AA782" s="142">
        <f t="shared" si="93"/>
        <v>-3.556</v>
      </c>
      <c r="AB782" s="166">
        <f t="shared" si="94"/>
        <v>7.1623191973653271E-4</v>
      </c>
      <c r="AC782" s="166">
        <f t="shared" si="95"/>
        <v>1.8827203795166483E-4</v>
      </c>
      <c r="AD782" s="142">
        <f t="shared" si="96"/>
        <v>7.1623191973653271E-4</v>
      </c>
      <c r="AE782" s="142" t="str">
        <f t="shared" si="101"/>
        <v/>
      </c>
      <c r="AF782" s="142" t="str">
        <f t="shared" si="97"/>
        <v/>
      </c>
      <c r="AG782" s="167">
        <f t="shared" si="98"/>
        <v>0</v>
      </c>
      <c r="AH782" s="167" t="str">
        <f t="shared" si="99"/>
        <v/>
      </c>
      <c r="AI782" s="167" t="str">
        <f t="shared" si="100"/>
        <v/>
      </c>
      <c r="AJ782" s="167"/>
      <c r="AK782" s="167"/>
      <c r="AL782" s="167"/>
      <c r="AO782" s="158">
        <f t="shared" si="89"/>
        <v>0.79297630162941957</v>
      </c>
      <c r="AP782" s="159">
        <f t="shared" si="90"/>
        <v>0.99751497337991957</v>
      </c>
      <c r="AQ782" s="160">
        <f t="shared" si="91"/>
        <v>6.4608895238515984E-5</v>
      </c>
      <c r="AR782" s="161" t="str">
        <f t="shared" si="92"/>
        <v/>
      </c>
      <c r="AS782" s="161" t="str">
        <f t="shared" si="88"/>
        <v/>
      </c>
    </row>
    <row r="783" spans="26:45" ht="20.100000000000001" customHeight="1" x14ac:dyDescent="0.25">
      <c r="Z783" s="146">
        <v>112</v>
      </c>
      <c r="AA783" s="142">
        <f t="shared" si="93"/>
        <v>-3.552</v>
      </c>
      <c r="AB783" s="166">
        <f t="shared" si="94"/>
        <v>7.2648659020460105E-4</v>
      </c>
      <c r="AC783" s="166">
        <f t="shared" si="95"/>
        <v>1.9115743022542035E-4</v>
      </c>
      <c r="AD783" s="142">
        <f t="shared" si="96"/>
        <v>7.2648659020460105E-4</v>
      </c>
      <c r="AE783" s="142" t="str">
        <f t="shared" si="101"/>
        <v/>
      </c>
      <c r="AF783" s="142" t="str">
        <f t="shared" si="97"/>
        <v/>
      </c>
      <c r="AG783" s="167">
        <f t="shared" si="98"/>
        <v>0</v>
      </c>
      <c r="AH783" s="167" t="str">
        <f t="shared" si="99"/>
        <v/>
      </c>
      <c r="AI783" s="167" t="str">
        <f t="shared" si="100"/>
        <v/>
      </c>
      <c r="AJ783" s="167"/>
      <c r="AK783" s="167"/>
      <c r="AL783" s="167"/>
      <c r="AO783" s="158">
        <f t="shared" si="89"/>
        <v>0.79937127180385037</v>
      </c>
      <c r="AP783" s="159">
        <f t="shared" si="90"/>
        <v>0.99745036448468105</v>
      </c>
      <c r="AQ783" s="160">
        <f t="shared" si="91"/>
        <v>6.5703658095328521E-5</v>
      </c>
      <c r="AR783" s="161" t="str">
        <f t="shared" si="92"/>
        <v/>
      </c>
      <c r="AS783" s="161" t="str">
        <f t="shared" si="88"/>
        <v/>
      </c>
    </row>
    <row r="784" spans="26:45" ht="20.100000000000001" customHeight="1" x14ac:dyDescent="0.25">
      <c r="Z784" s="146">
        <v>113</v>
      </c>
      <c r="AA784" s="142">
        <f t="shared" si="93"/>
        <v>-3.548</v>
      </c>
      <c r="AB784" s="166">
        <f t="shared" si="94"/>
        <v>7.3687629208784005E-4</v>
      </c>
      <c r="AC784" s="166">
        <f t="shared" si="95"/>
        <v>1.9408411071447355E-4</v>
      </c>
      <c r="AD784" s="142">
        <f t="shared" si="96"/>
        <v>7.3687629208784005E-4</v>
      </c>
      <c r="AE784" s="142" t="str">
        <f t="shared" si="101"/>
        <v/>
      </c>
      <c r="AF784" s="142" t="str">
        <f t="shared" si="97"/>
        <v/>
      </c>
      <c r="AG784" s="167">
        <f t="shared" si="98"/>
        <v>0</v>
      </c>
      <c r="AH784" s="167" t="str">
        <f t="shared" si="99"/>
        <v/>
      </c>
      <c r="AI784" s="167" t="str">
        <f t="shared" si="100"/>
        <v/>
      </c>
      <c r="AJ784" s="167"/>
      <c r="AK784" s="167"/>
      <c r="AL784" s="167"/>
      <c r="AO784" s="158">
        <f t="shared" si="89"/>
        <v>0.80576624197828117</v>
      </c>
      <c r="AP784" s="159">
        <f t="shared" si="90"/>
        <v>0.99738466082658572</v>
      </c>
      <c r="AQ784" s="160">
        <f t="shared" si="91"/>
        <v>6.6806366129990025E-5</v>
      </c>
      <c r="AR784" s="161" t="str">
        <f t="shared" si="92"/>
        <v/>
      </c>
      <c r="AS784" s="161" t="str">
        <f t="shared" si="88"/>
        <v/>
      </c>
    </row>
    <row r="785" spans="26:45" ht="20.100000000000001" customHeight="1" x14ac:dyDescent="0.25">
      <c r="Z785" s="146">
        <v>114</v>
      </c>
      <c r="AA785" s="142">
        <f t="shared" si="93"/>
        <v>-3.544</v>
      </c>
      <c r="AB785" s="166">
        <f t="shared" si="94"/>
        <v>7.4740262166571997E-4</v>
      </c>
      <c r="AC785" s="166">
        <f t="shared" si="95"/>
        <v>1.9705262273166189E-4</v>
      </c>
      <c r="AD785" s="142">
        <f t="shared" si="96"/>
        <v>7.4740262166571997E-4</v>
      </c>
      <c r="AE785" s="142" t="str">
        <f t="shared" si="101"/>
        <v/>
      </c>
      <c r="AF785" s="142" t="str">
        <f t="shared" si="97"/>
        <v/>
      </c>
      <c r="AG785" s="167">
        <f t="shared" si="98"/>
        <v>0</v>
      </c>
      <c r="AH785" s="167" t="str">
        <f t="shared" si="99"/>
        <v/>
      </c>
      <c r="AI785" s="167" t="str">
        <f t="shared" si="100"/>
        <v/>
      </c>
      <c r="AJ785" s="167"/>
      <c r="AK785" s="167"/>
      <c r="AL785" s="167"/>
      <c r="AO785" s="158">
        <f t="shared" si="89"/>
        <v>0.81216121215271198</v>
      </c>
      <c r="AP785" s="159">
        <f t="shared" si="90"/>
        <v>0.99731785446045573</v>
      </c>
      <c r="AQ785" s="160">
        <f t="shared" si="91"/>
        <v>6.7916969482162415E-5</v>
      </c>
      <c r="AR785" s="161" t="str">
        <f t="shared" si="92"/>
        <v/>
      </c>
      <c r="AS785" s="161" t="str">
        <f t="shared" si="88"/>
        <v/>
      </c>
    </row>
    <row r="786" spans="26:45" ht="20.100000000000001" customHeight="1" x14ac:dyDescent="0.25">
      <c r="Z786" s="146">
        <v>115</v>
      </c>
      <c r="AA786" s="142">
        <f t="shared" si="93"/>
        <v>-3.54</v>
      </c>
      <c r="AB786" s="166">
        <f t="shared" si="94"/>
        <v>7.580671914287103E-4</v>
      </c>
      <c r="AC786" s="166">
        <f t="shared" si="95"/>
        <v>2.0006351600732001E-4</v>
      </c>
      <c r="AD786" s="142">
        <f t="shared" si="96"/>
        <v>7.580671914287103E-4</v>
      </c>
      <c r="AE786" s="142" t="str">
        <f t="shared" si="101"/>
        <v/>
      </c>
      <c r="AF786" s="142" t="str">
        <f t="shared" si="97"/>
        <v/>
      </c>
      <c r="AG786" s="167">
        <f t="shared" si="98"/>
        <v>0</v>
      </c>
      <c r="AH786" s="167" t="str">
        <f t="shared" si="99"/>
        <v/>
      </c>
      <c r="AI786" s="167" t="str">
        <f t="shared" si="100"/>
        <v/>
      </c>
      <c r="AJ786" s="167"/>
      <c r="AK786" s="167"/>
      <c r="AL786" s="167"/>
      <c r="AO786" s="158">
        <f t="shared" si="89"/>
        <v>0.81855618232714278</v>
      </c>
      <c r="AP786" s="159">
        <f t="shared" si="90"/>
        <v>0.99724993749097357</v>
      </c>
      <c r="AQ786" s="160">
        <f t="shared" si="91"/>
        <v>6.9035418050145125E-5</v>
      </c>
      <c r="AR786" s="161" t="str">
        <f t="shared" si="92"/>
        <v/>
      </c>
      <c r="AS786" s="161" t="str">
        <f t="shared" ref="AS786:AS849" si="103">IF($AP786&lt;(1-$AN$670),$AQ786,"")</f>
        <v/>
      </c>
    </row>
    <row r="787" spans="26:45" ht="20.100000000000001" customHeight="1" x14ac:dyDescent="0.25">
      <c r="Z787" s="146">
        <v>116</v>
      </c>
      <c r="AA787" s="142">
        <f t="shared" si="93"/>
        <v>-3.536</v>
      </c>
      <c r="AB787" s="166">
        <f t="shared" si="94"/>
        <v>7.6887163020592257E-4</v>
      </c>
      <c r="AC787" s="166">
        <f t="shared" si="95"/>
        <v>2.0311734675437893E-4</v>
      </c>
      <c r="AD787" s="142">
        <f t="shared" si="96"/>
        <v>7.6887163020592257E-4</v>
      </c>
      <c r="AE787" s="142" t="str">
        <f t="shared" si="101"/>
        <v/>
      </c>
      <c r="AF787" s="142" t="str">
        <f t="shared" si="97"/>
        <v/>
      </c>
      <c r="AG787" s="167">
        <f t="shared" si="98"/>
        <v>0</v>
      </c>
      <c r="AH787" s="167" t="str">
        <f t="shared" si="99"/>
        <v/>
      </c>
      <c r="AI787" s="167" t="str">
        <f t="shared" si="100"/>
        <v/>
      </c>
      <c r="AJ787" s="167"/>
      <c r="AK787" s="167"/>
      <c r="AL787" s="167"/>
      <c r="AO787" s="158">
        <f t="shared" ref="AO787:AO850" si="104">AO786+$AR$655</f>
        <v>0.82495115250157358</v>
      </c>
      <c r="AP787" s="159">
        <f t="shared" ref="AP787:AP850" si="105">_xlfn.CHISQ.DIST.RT(AO787,7)</f>
        <v>0.99718090207292343</v>
      </c>
      <c r="AQ787" s="160">
        <f t="shared" ref="AQ787:AQ850" si="106">AP787-AP788</f>
        <v>7.016166149886871E-5</v>
      </c>
      <c r="AR787" s="161" t="str">
        <f t="shared" ref="AR787:AR850" si="107">IF(AP787&lt;(1-$AN$662),AQ787,"")</f>
        <v/>
      </c>
      <c r="AS787" s="161" t="str">
        <f t="shared" si="103"/>
        <v/>
      </c>
    </row>
    <row r="788" spans="26:45" ht="20.100000000000001" customHeight="1" x14ac:dyDescent="0.25">
      <c r="Z788" s="146">
        <v>117</v>
      </c>
      <c r="AA788" s="142">
        <f t="shared" si="93"/>
        <v>-3.532</v>
      </c>
      <c r="AB788" s="166">
        <f t="shared" si="94"/>
        <v>7.7981758329325466E-4</v>
      </c>
      <c r="AC788" s="166">
        <f t="shared" si="95"/>
        <v>2.0621467773397647E-4</v>
      </c>
      <c r="AD788" s="142">
        <f t="shared" si="96"/>
        <v>7.7981758329325466E-4</v>
      </c>
      <c r="AE788" s="142" t="str">
        <f t="shared" si="101"/>
        <v/>
      </c>
      <c r="AF788" s="142" t="str">
        <f t="shared" si="97"/>
        <v/>
      </c>
      <c r="AG788" s="167">
        <f t="shared" si="98"/>
        <v>0</v>
      </c>
      <c r="AH788" s="167" t="str">
        <f t="shared" si="99"/>
        <v/>
      </c>
      <c r="AI788" s="167" t="str">
        <f t="shared" si="100"/>
        <v/>
      </c>
      <c r="AJ788" s="167"/>
      <c r="AK788" s="167"/>
      <c r="AL788" s="167"/>
      <c r="AO788" s="158">
        <f t="shared" si="104"/>
        <v>0.83134612267600438</v>
      </c>
      <c r="AP788" s="159">
        <f t="shared" si="105"/>
        <v>0.99711074041142456</v>
      </c>
      <c r="AQ788" s="160">
        <f t="shared" si="106"/>
        <v>7.1295649269664807E-5</v>
      </c>
      <c r="AR788" s="161" t="str">
        <f t="shared" si="107"/>
        <v/>
      </c>
      <c r="AS788" s="161" t="str">
        <f t="shared" si="103"/>
        <v/>
      </c>
    </row>
    <row r="789" spans="26:45" ht="20.100000000000001" customHeight="1" x14ac:dyDescent="0.25">
      <c r="Z789" s="146">
        <v>118</v>
      </c>
      <c r="AA789" s="142">
        <f t="shared" si="93"/>
        <v>-3.528</v>
      </c>
      <c r="AB789" s="166">
        <f t="shared" si="94"/>
        <v>7.9090671258203761E-4</v>
      </c>
      <c r="AC789" s="166">
        <f t="shared" si="95"/>
        <v>2.0935607832158333E-4</v>
      </c>
      <c r="AD789" s="142">
        <f t="shared" si="96"/>
        <v>7.9090671258203761E-4</v>
      </c>
      <c r="AE789" s="142" t="str">
        <f t="shared" si="101"/>
        <v/>
      </c>
      <c r="AF789" s="142" t="str">
        <f t="shared" si="97"/>
        <v/>
      </c>
      <c r="AG789" s="167">
        <f t="shared" si="98"/>
        <v>0</v>
      </c>
      <c r="AH789" s="167" t="str">
        <f t="shared" si="99"/>
        <v/>
      </c>
      <c r="AI789" s="167" t="str">
        <f t="shared" si="100"/>
        <v/>
      </c>
      <c r="AJ789" s="167"/>
      <c r="AK789" s="167"/>
      <c r="AL789" s="167"/>
      <c r="AO789" s="158">
        <f t="shared" si="104"/>
        <v>0.83774109285043519</v>
      </c>
      <c r="AP789" s="159">
        <f t="shared" si="105"/>
        <v>0.99703944476215489</v>
      </c>
      <c r="AQ789" s="160">
        <f t="shared" si="106"/>
        <v>7.2437330587371562E-5</v>
      </c>
      <c r="AR789" s="161" t="str">
        <f t="shared" si="107"/>
        <v/>
      </c>
      <c r="AS789" s="161" t="str">
        <f t="shared" si="103"/>
        <v/>
      </c>
    </row>
    <row r="790" spans="26:45" ht="20.100000000000001" customHeight="1" x14ac:dyDescent="0.25">
      <c r="Z790" s="146">
        <v>119</v>
      </c>
      <c r="AA790" s="142">
        <f t="shared" si="93"/>
        <v>-3.524</v>
      </c>
      <c r="AB790" s="166">
        <f t="shared" si="94"/>
        <v>8.0214069668818296E-4</v>
      </c>
      <c r="AC790" s="166">
        <f t="shared" si="95"/>
        <v>2.1254212457364041E-4</v>
      </c>
      <c r="AD790" s="142">
        <f t="shared" si="96"/>
        <v>8.0214069668818296E-4</v>
      </c>
      <c r="AE790" s="142" t="str">
        <f t="shared" si="101"/>
        <v/>
      </c>
      <c r="AF790" s="142" t="str">
        <f t="shared" si="97"/>
        <v/>
      </c>
      <c r="AG790" s="167">
        <f t="shared" si="98"/>
        <v>0</v>
      </c>
      <c r="AH790" s="167" t="str">
        <f t="shared" si="99"/>
        <v/>
      </c>
      <c r="AI790" s="167" t="str">
        <f t="shared" si="100"/>
        <v/>
      </c>
      <c r="AJ790" s="167"/>
      <c r="AK790" s="167"/>
      <c r="AL790" s="167"/>
      <c r="AO790" s="158">
        <f t="shared" si="104"/>
        <v>0.84413606302486599</v>
      </c>
      <c r="AP790" s="159">
        <f t="shared" si="105"/>
        <v>0.99696700743156752</v>
      </c>
      <c r="AQ790" s="160">
        <f t="shared" si="106"/>
        <v>7.3586654469104396E-5</v>
      </c>
      <c r="AR790" s="161" t="str">
        <f t="shared" si="107"/>
        <v/>
      </c>
      <c r="AS790" s="161" t="str">
        <f t="shared" si="103"/>
        <v/>
      </c>
    </row>
    <row r="791" spans="26:45" ht="20.100000000000001" customHeight="1" x14ac:dyDescent="0.25">
      <c r="Z791" s="146">
        <v>120</v>
      </c>
      <c r="AA791" s="142">
        <f t="shared" si="93"/>
        <v>-3.52</v>
      </c>
      <c r="AB791" s="166">
        <f t="shared" si="94"/>
        <v>8.1352123108180841E-4</v>
      </c>
      <c r="AC791" s="166">
        <f t="shared" si="95"/>
        <v>2.1577339929471738E-4</v>
      </c>
      <c r="AD791" s="142">
        <f t="shared" si="96"/>
        <v>8.1352123108180841E-4</v>
      </c>
      <c r="AE791" s="142" t="str">
        <f t="shared" si="101"/>
        <v/>
      </c>
      <c r="AF791" s="142" t="str">
        <f t="shared" si="97"/>
        <v/>
      </c>
      <c r="AG791" s="167">
        <f t="shared" si="98"/>
        <v>0</v>
      </c>
      <c r="AH791" s="167" t="str">
        <f t="shared" si="99"/>
        <v/>
      </c>
      <c r="AI791" s="167" t="str">
        <f t="shared" si="100"/>
        <v/>
      </c>
      <c r="AJ791" s="167"/>
      <c r="AK791" s="167"/>
      <c r="AL791" s="167"/>
      <c r="AO791" s="158">
        <f t="shared" si="104"/>
        <v>0.85053103319929679</v>
      </c>
      <c r="AP791" s="159">
        <f t="shared" si="105"/>
        <v>0.99689342077709842</v>
      </c>
      <c r="AQ791" s="160">
        <f t="shared" si="106"/>
        <v>7.4743569732138582E-5</v>
      </c>
      <c r="AR791" s="161" t="str">
        <f t="shared" si="107"/>
        <v/>
      </c>
      <c r="AS791" s="161" t="str">
        <f t="shared" si="103"/>
        <v/>
      </c>
    </row>
    <row r="792" spans="26:45" ht="20.100000000000001" customHeight="1" x14ac:dyDescent="0.25">
      <c r="Z792" s="146">
        <v>121</v>
      </c>
      <c r="AA792" s="142">
        <f t="shared" si="93"/>
        <v>-3.516</v>
      </c>
      <c r="AB792" s="166">
        <f t="shared" si="94"/>
        <v>8.2505002821736E-4</v>
      </c>
      <c r="AC792" s="166">
        <f t="shared" si="95"/>
        <v>2.1905049210519021E-4</v>
      </c>
      <c r="AD792" s="142">
        <f t="shared" si="96"/>
        <v>8.2505002821736E-4</v>
      </c>
      <c r="AE792" s="142" t="str">
        <f t="shared" si="101"/>
        <v/>
      </c>
      <c r="AF792" s="142" t="str">
        <f t="shared" si="97"/>
        <v/>
      </c>
      <c r="AG792" s="167">
        <f t="shared" si="98"/>
        <v>0</v>
      </c>
      <c r="AH792" s="167" t="str">
        <f t="shared" si="99"/>
        <v/>
      </c>
      <c r="AI792" s="167" t="str">
        <f t="shared" si="100"/>
        <v/>
      </c>
      <c r="AJ792" s="167"/>
      <c r="AK792" s="167"/>
      <c r="AL792" s="167"/>
      <c r="AO792" s="158">
        <f t="shared" si="104"/>
        <v>0.8569260033737276</v>
      </c>
      <c r="AP792" s="159">
        <f t="shared" si="105"/>
        <v>0.99681867720736628</v>
      </c>
      <c r="AQ792" s="160">
        <f t="shared" si="106"/>
        <v>7.5908025001347745E-5</v>
      </c>
      <c r="AR792" s="161" t="str">
        <f t="shared" si="107"/>
        <v/>
      </c>
      <c r="AS792" s="161" t="str">
        <f t="shared" si="103"/>
        <v/>
      </c>
    </row>
    <row r="793" spans="26:45" ht="20.100000000000001" customHeight="1" x14ac:dyDescent="0.25">
      <c r="Z793" s="146">
        <v>122</v>
      </c>
      <c r="AA793" s="142">
        <f t="shared" si="93"/>
        <v>-3.512</v>
      </c>
      <c r="AB793" s="166">
        <f t="shared" si="94"/>
        <v>8.3672881766420752E-4</v>
      </c>
      <c r="AC793" s="166">
        <f t="shared" si="95"/>
        <v>2.2237399950943791E-4</v>
      </c>
      <c r="AD793" s="142">
        <f t="shared" si="96"/>
        <v>8.3672881766420752E-4</v>
      </c>
      <c r="AE793" s="142" t="str">
        <f t="shared" si="101"/>
        <v/>
      </c>
      <c r="AF793" s="142" t="str">
        <f t="shared" si="97"/>
        <v/>
      </c>
      <c r="AG793" s="167">
        <f t="shared" si="98"/>
        <v>0</v>
      </c>
      <c r="AH793" s="167" t="str">
        <f t="shared" si="99"/>
        <v/>
      </c>
      <c r="AI793" s="167" t="str">
        <f t="shared" si="100"/>
        <v/>
      </c>
      <c r="AJ793" s="167"/>
      <c r="AK793" s="167"/>
      <c r="AL793" s="167"/>
      <c r="AO793" s="158">
        <f t="shared" si="104"/>
        <v>0.8633209735481584</v>
      </c>
      <c r="AP793" s="159">
        <f t="shared" si="105"/>
        <v>0.99674276918236493</v>
      </c>
      <c r="AQ793" s="160">
        <f t="shared" si="106"/>
        <v>7.7079968717086444E-5</v>
      </c>
      <c r="AR793" s="161" t="str">
        <f t="shared" si="107"/>
        <v/>
      </c>
      <c r="AS793" s="161" t="str">
        <f t="shared" si="103"/>
        <v/>
      </c>
    </row>
    <row r="794" spans="26:45" ht="20.100000000000001" customHeight="1" x14ac:dyDescent="0.25">
      <c r="Z794" s="146">
        <v>123</v>
      </c>
      <c r="AA794" s="142">
        <f t="shared" si="93"/>
        <v>-3.508</v>
      </c>
      <c r="AB794" s="166">
        <f t="shared" si="94"/>
        <v>8.4855934623771106E-4</v>
      </c>
      <c r="AC794" s="166">
        <f t="shared" si="95"/>
        <v>2.257445249645668E-4</v>
      </c>
      <c r="AD794" s="142">
        <f t="shared" si="96"/>
        <v>8.4855934623771106E-4</v>
      </c>
      <c r="AE794" s="142" t="str">
        <f t="shared" si="101"/>
        <v/>
      </c>
      <c r="AF794" s="142" t="str">
        <f t="shared" si="97"/>
        <v/>
      </c>
      <c r="AG794" s="167">
        <f t="shared" si="98"/>
        <v>0</v>
      </c>
      <c r="AH794" s="167" t="str">
        <f t="shared" si="99"/>
        <v/>
      </c>
      <c r="AI794" s="167" t="str">
        <f t="shared" si="100"/>
        <v/>
      </c>
      <c r="AJ794" s="167"/>
      <c r="AK794" s="167"/>
      <c r="AL794" s="167"/>
      <c r="AO794" s="158">
        <f t="shared" si="104"/>
        <v>0.8697159437225892</v>
      </c>
      <c r="AP794" s="159">
        <f t="shared" si="105"/>
        <v>0.99666568921364784</v>
      </c>
      <c r="AQ794" s="160">
        <f t="shared" si="106"/>
        <v>7.8259349143516843E-5</v>
      </c>
      <c r="AR794" s="161" t="str">
        <f t="shared" si="107"/>
        <v/>
      </c>
      <c r="AS794" s="161" t="str">
        <f t="shared" si="103"/>
        <v/>
      </c>
    </row>
    <row r="795" spans="26:45" ht="20.100000000000001" customHeight="1" x14ac:dyDescent="0.25">
      <c r="Z795" s="146">
        <v>124</v>
      </c>
      <c r="AA795" s="142">
        <f t="shared" si="93"/>
        <v>-3.504</v>
      </c>
      <c r="AB795" s="166">
        <f t="shared" si="94"/>
        <v>8.605433781307579E-4</v>
      </c>
      <c r="AC795" s="166">
        <f t="shared" si="95"/>
        <v>2.2916267894965438E-4</v>
      </c>
      <c r="AD795" s="142">
        <f t="shared" si="96"/>
        <v>8.605433781307579E-4</v>
      </c>
      <c r="AE795" s="142" t="str">
        <f t="shared" si="101"/>
        <v/>
      </c>
      <c r="AF795" s="142" t="str">
        <f t="shared" si="97"/>
        <v/>
      </c>
      <c r="AG795" s="167">
        <f t="shared" si="98"/>
        <v>0</v>
      </c>
      <c r="AH795" s="167" t="str">
        <f t="shared" si="99"/>
        <v/>
      </c>
      <c r="AI795" s="167" t="str">
        <f t="shared" si="100"/>
        <v/>
      </c>
      <c r="AJ795" s="167"/>
      <c r="AK795" s="167"/>
      <c r="AL795" s="167"/>
      <c r="AO795" s="158">
        <f t="shared" si="104"/>
        <v>0.87611091389702</v>
      </c>
      <c r="AP795" s="159">
        <f t="shared" si="105"/>
        <v>0.99658742986450433</v>
      </c>
      <c r="AQ795" s="160">
        <f t="shared" si="106"/>
        <v>7.9446114374048804E-5</v>
      </c>
      <c r="AR795" s="161" t="str">
        <f t="shared" si="107"/>
        <v/>
      </c>
      <c r="AS795" s="161" t="str">
        <f t="shared" si="103"/>
        <v/>
      </c>
    </row>
    <row r="796" spans="26:45" ht="20.100000000000001" customHeight="1" x14ac:dyDescent="0.25">
      <c r="Z796" s="146">
        <v>125</v>
      </c>
      <c r="AA796" s="142">
        <f t="shared" si="93"/>
        <v>-3.5</v>
      </c>
      <c r="AB796" s="166">
        <f t="shared" si="94"/>
        <v>8.7268269504576015E-4</v>
      </c>
      <c r="AC796" s="166">
        <f t="shared" si="95"/>
        <v>2.3262907903552504E-4</v>
      </c>
      <c r="AD796" s="142">
        <f t="shared" si="96"/>
        <v>8.7268269504576015E-4</v>
      </c>
      <c r="AE796" s="142" t="str">
        <f t="shared" si="101"/>
        <v/>
      </c>
      <c r="AF796" s="142" t="str">
        <f t="shared" si="97"/>
        <v/>
      </c>
      <c r="AG796" s="167">
        <f t="shared" si="98"/>
        <v>0</v>
      </c>
      <c r="AH796" s="167" t="str">
        <f t="shared" si="99"/>
        <v/>
      </c>
      <c r="AI796" s="167" t="str">
        <f t="shared" si="100"/>
        <v/>
      </c>
      <c r="AJ796" s="167"/>
      <c r="AK796" s="167"/>
      <c r="AL796" s="167"/>
      <c r="AO796" s="158">
        <f t="shared" si="104"/>
        <v>0.88250588407145081</v>
      </c>
      <c r="AP796" s="159">
        <f t="shared" si="105"/>
        <v>0.99650798375013028</v>
      </c>
      <c r="AQ796" s="160">
        <f t="shared" si="106"/>
        <v>8.064021234055474E-5</v>
      </c>
      <c r="AR796" s="161" t="str">
        <f t="shared" si="107"/>
        <v/>
      </c>
      <c r="AS796" s="161" t="str">
        <f t="shared" si="103"/>
        <v/>
      </c>
    </row>
    <row r="797" spans="26:45" ht="20.100000000000001" customHeight="1" x14ac:dyDescent="0.25">
      <c r="Z797" s="146">
        <v>126</v>
      </c>
      <c r="AA797" s="142">
        <f t="shared" si="93"/>
        <v>-3.496</v>
      </c>
      <c r="AB797" s="166">
        <f t="shared" si="94"/>
        <v>8.8497909632710562E-4</v>
      </c>
      <c r="AC797" s="166">
        <f t="shared" si="95"/>
        <v>2.3614434995505203E-4</v>
      </c>
      <c r="AD797" s="142">
        <f t="shared" si="96"/>
        <v>8.8497909632710562E-4</v>
      </c>
      <c r="AE797" s="142" t="str">
        <f t="shared" si="101"/>
        <v/>
      </c>
      <c r="AF797" s="142" t="str">
        <f t="shared" si="97"/>
        <v/>
      </c>
      <c r="AG797" s="167">
        <f t="shared" si="98"/>
        <v>0</v>
      </c>
      <c r="AH797" s="167" t="str">
        <f t="shared" si="99"/>
        <v/>
      </c>
      <c r="AI797" s="167" t="str">
        <f t="shared" si="100"/>
        <v/>
      </c>
      <c r="AJ797" s="167"/>
      <c r="AK797" s="167"/>
      <c r="AL797" s="167"/>
      <c r="AO797" s="158">
        <f t="shared" si="104"/>
        <v>0.88890085424588161</v>
      </c>
      <c r="AP797" s="159">
        <f t="shared" si="105"/>
        <v>0.99642734353778972</v>
      </c>
      <c r="AQ797" s="160">
        <f t="shared" si="106"/>
        <v>8.1841590819919929E-5</v>
      </c>
      <c r="AR797" s="161" t="str">
        <f t="shared" si="107"/>
        <v/>
      </c>
      <c r="AS797" s="161" t="str">
        <f t="shared" si="103"/>
        <v/>
      </c>
    </row>
    <row r="798" spans="26:45" ht="20.100000000000001" customHeight="1" x14ac:dyDescent="0.25">
      <c r="Z798" s="146">
        <v>127</v>
      </c>
      <c r="AA798" s="142">
        <f t="shared" si="93"/>
        <v>-3.492</v>
      </c>
      <c r="AB798" s="166">
        <f t="shared" si="94"/>
        <v>8.9743439909405621E-4</v>
      </c>
      <c r="AC798" s="166">
        <f t="shared" si="95"/>
        <v>2.3970912367399304E-4</v>
      </c>
      <c r="AD798" s="142">
        <f t="shared" si="96"/>
        <v>8.9743439909405621E-4</v>
      </c>
      <c r="AE798" s="142" t="str">
        <f t="shared" si="101"/>
        <v/>
      </c>
      <c r="AF798" s="142" t="str">
        <f t="shared" si="97"/>
        <v/>
      </c>
      <c r="AG798" s="167">
        <f t="shared" si="98"/>
        <v>0</v>
      </c>
      <c r="AH798" s="167" t="str">
        <f t="shared" si="99"/>
        <v/>
      </c>
      <c r="AI798" s="167" t="str">
        <f t="shared" si="100"/>
        <v/>
      </c>
      <c r="AJ798" s="167"/>
      <c r="AK798" s="167"/>
      <c r="AL798" s="167"/>
      <c r="AO798" s="158">
        <f t="shared" si="104"/>
        <v>0.89529582442031241</v>
      </c>
      <c r="AP798" s="159">
        <f t="shared" si="105"/>
        <v>0.9963455019469698</v>
      </c>
      <c r="AQ798" s="160">
        <f t="shared" si="106"/>
        <v>8.3050197440037721E-5</v>
      </c>
      <c r="AR798" s="161" t="str">
        <f t="shared" si="107"/>
        <v/>
      </c>
      <c r="AS798" s="161" t="str">
        <f t="shared" si="103"/>
        <v/>
      </c>
    </row>
    <row r="799" spans="26:45" ht="20.100000000000001" customHeight="1" x14ac:dyDescent="0.25">
      <c r="Z799" s="146">
        <v>128</v>
      </c>
      <c r="AA799" s="142">
        <f t="shared" ref="AA799:AA862" si="108">AA$665+(Z799*AA$668)</f>
        <v>-3.488</v>
      </c>
      <c r="AB799" s="166">
        <f t="shared" ref="AB799:AB862" si="109">_xlfn.NORM.DIST(AA799,AA$662,AA$663,0)</f>
        <v>9.1005043837408945E-4</v>
      </c>
      <c r="AC799" s="166">
        <f t="shared" ref="AC799:AC862" si="110">_xlfn.NORM.DIST(AA799,AA$662,AA$663,1)</f>
        <v>2.4332403946235361E-4</v>
      </c>
      <c r="AD799" s="142">
        <f t="shared" ref="AD799:AD862" si="111">IF(OR(AC799&lt;CN$43,AC799&gt;CN$44),AB799,"")</f>
        <v>9.1005043837408945E-4</v>
      </c>
      <c r="AE799" s="142" t="str">
        <f t="shared" si="101"/>
        <v/>
      </c>
      <c r="AF799" s="142" t="str">
        <f t="shared" ref="AF799:AF862" si="112">IF(AB799=MAX(AB$671:AB$2671),AB799,"")</f>
        <v/>
      </c>
      <c r="AG799" s="167">
        <f t="shared" ref="AG799:AG862" si="113">_xlfn.NORM.DIST(Z799,AE$663,AE$664,0)</f>
        <v>0</v>
      </c>
      <c r="AH799" s="167" t="str">
        <f t="shared" ref="AH799:AH862" si="114">IF(AG799=MAX(AG$671:AG$2671),AB799,"")</f>
        <v/>
      </c>
      <c r="AI799" s="167" t="str">
        <f t="shared" ref="AI799:AI862" si="115">IF(AH799=MIN(AH$671:AH$2671),AH799,"")</f>
        <v/>
      </c>
      <c r="AJ799" s="167"/>
      <c r="AK799" s="167"/>
      <c r="AL799" s="167"/>
      <c r="AO799" s="158">
        <f t="shared" si="104"/>
        <v>0.90169079459474322</v>
      </c>
      <c r="AP799" s="159">
        <f t="shared" si="105"/>
        <v>0.99626245174952976</v>
      </c>
      <c r="AQ799" s="160">
        <f t="shared" si="106"/>
        <v>8.4265979687581094E-5</v>
      </c>
      <c r="AR799" s="161" t="str">
        <f t="shared" si="107"/>
        <v/>
      </c>
      <c r="AS799" s="161" t="str">
        <f t="shared" si="103"/>
        <v/>
      </c>
    </row>
    <row r="800" spans="26:45" ht="20.100000000000001" customHeight="1" x14ac:dyDescent="0.25">
      <c r="Z800" s="146">
        <v>129</v>
      </c>
      <c r="AA800" s="142">
        <f t="shared" si="108"/>
        <v>-3.484</v>
      </c>
      <c r="AB800" s="166">
        <f t="shared" si="109"/>
        <v>9.2282906723667468E-4</v>
      </c>
      <c r="AC800" s="166">
        <f t="shared" si="110"/>
        <v>2.469897439662884E-4</v>
      </c>
      <c r="AD800" s="142">
        <f t="shared" si="111"/>
        <v>9.2282906723667468E-4</v>
      </c>
      <c r="AE800" s="142" t="str">
        <f t="shared" ref="AE800:AE863" si="116">IF(AND(AC800&gt;$AE$667,AC800&lt;$AE$668),AB800,"")</f>
        <v/>
      </c>
      <c r="AF800" s="142" t="str">
        <f t="shared" si="112"/>
        <v/>
      </c>
      <c r="AG800" s="167">
        <f t="shared" si="113"/>
        <v>0</v>
      </c>
      <c r="AH800" s="167" t="str">
        <f t="shared" si="114"/>
        <v/>
      </c>
      <c r="AI800" s="167" t="str">
        <f t="shared" si="115"/>
        <v/>
      </c>
      <c r="AJ800" s="167"/>
      <c r="AK800" s="167"/>
      <c r="AL800" s="167"/>
      <c r="AO800" s="158">
        <f t="shared" si="104"/>
        <v>0.90808576476917402</v>
      </c>
      <c r="AP800" s="159">
        <f t="shared" si="105"/>
        <v>0.99617818576984218</v>
      </c>
      <c r="AQ800" s="160">
        <f t="shared" si="106"/>
        <v>8.5488884915330132E-5</v>
      </c>
      <c r="AR800" s="161" t="str">
        <f t="shared" si="107"/>
        <v/>
      </c>
      <c r="AS800" s="161" t="str">
        <f t="shared" si="103"/>
        <v/>
      </c>
    </row>
    <row r="801" spans="26:45" ht="20.100000000000001" customHeight="1" x14ac:dyDescent="0.25">
      <c r="Z801" s="146">
        <v>130</v>
      </c>
      <c r="AA801" s="142">
        <f t="shared" si="108"/>
        <v>-3.48</v>
      </c>
      <c r="AB801" s="166">
        <f t="shared" si="109"/>
        <v>9.3577215692747977E-4</v>
      </c>
      <c r="AC801" s="166">
        <f t="shared" si="110"/>
        <v>2.5070689128053755E-4</v>
      </c>
      <c r="AD801" s="142">
        <f t="shared" si="111"/>
        <v>9.3577215692747977E-4</v>
      </c>
      <c r="AE801" s="142" t="str">
        <f t="shared" si="116"/>
        <v/>
      </c>
      <c r="AF801" s="142" t="str">
        <f t="shared" si="112"/>
        <v/>
      </c>
      <c r="AG801" s="167">
        <f t="shared" si="113"/>
        <v>0</v>
      </c>
      <c r="AH801" s="167" t="str">
        <f t="shared" si="114"/>
        <v/>
      </c>
      <c r="AI801" s="167" t="str">
        <f t="shared" si="115"/>
        <v/>
      </c>
      <c r="AJ801" s="167"/>
      <c r="AK801" s="167"/>
      <c r="AL801" s="167"/>
      <c r="AO801" s="158">
        <f t="shared" si="104"/>
        <v>0.91448073494360482</v>
      </c>
      <c r="AP801" s="159">
        <f t="shared" si="105"/>
        <v>0.99609269688492685</v>
      </c>
      <c r="AQ801" s="160">
        <f t="shared" si="106"/>
        <v>8.6718860347057003E-5</v>
      </c>
      <c r="AR801" s="161" t="str">
        <f t="shared" si="107"/>
        <v/>
      </c>
      <c r="AS801" s="161" t="str">
        <f t="shared" si="103"/>
        <v/>
      </c>
    </row>
    <row r="802" spans="26:45" ht="20.100000000000001" customHeight="1" x14ac:dyDescent="0.25">
      <c r="Z802" s="146">
        <v>131</v>
      </c>
      <c r="AA802" s="142">
        <f t="shared" si="108"/>
        <v>-3.476</v>
      </c>
      <c r="AB802" s="166">
        <f t="shared" si="109"/>
        <v>9.4888159700299299E-4</v>
      </c>
      <c r="AC802" s="166">
        <f t="shared" si="110"/>
        <v>2.5447614302140094E-4</v>
      </c>
      <c r="AD802" s="142">
        <f t="shared" si="111"/>
        <v>9.4888159700299299E-4</v>
      </c>
      <c r="AE802" s="142" t="str">
        <f t="shared" si="116"/>
        <v/>
      </c>
      <c r="AF802" s="142" t="str">
        <f t="shared" si="112"/>
        <v/>
      </c>
      <c r="AG802" s="167">
        <f t="shared" si="113"/>
        <v>0</v>
      </c>
      <c r="AH802" s="167" t="str">
        <f t="shared" si="114"/>
        <v/>
      </c>
      <c r="AI802" s="167" t="str">
        <f t="shared" si="115"/>
        <v/>
      </c>
      <c r="AJ802" s="167"/>
      <c r="AK802" s="167"/>
      <c r="AL802" s="167"/>
      <c r="AO802" s="158">
        <f t="shared" si="104"/>
        <v>0.92087570511803563</v>
      </c>
      <c r="AP802" s="159">
        <f t="shared" si="105"/>
        <v>0.9960059780245798</v>
      </c>
      <c r="AQ802" s="160">
        <f t="shared" si="106"/>
        <v>8.795585308485343E-5</v>
      </c>
      <c r="AR802" s="161" t="str">
        <f t="shared" si="107"/>
        <v/>
      </c>
      <c r="AS802" s="161" t="str">
        <f t="shared" si="103"/>
        <v/>
      </c>
    </row>
    <row r="803" spans="26:45" ht="20.100000000000001" customHeight="1" x14ac:dyDescent="0.25">
      <c r="Z803" s="146">
        <v>132</v>
      </c>
      <c r="AA803" s="142">
        <f t="shared" si="108"/>
        <v>-3.472</v>
      </c>
      <c r="AB803" s="166">
        <f t="shared" si="109"/>
        <v>9.6215929546556432E-4</v>
      </c>
      <c r="AC803" s="166">
        <f t="shared" si="110"/>
        <v>2.582981684002516E-4</v>
      </c>
      <c r="AD803" s="142">
        <f t="shared" si="111"/>
        <v>9.6215929546556432E-4</v>
      </c>
      <c r="AE803" s="142" t="str">
        <f t="shared" si="116"/>
        <v/>
      </c>
      <c r="AF803" s="142" t="str">
        <f t="shared" si="112"/>
        <v/>
      </c>
      <c r="AG803" s="167">
        <f t="shared" si="113"/>
        <v>0</v>
      </c>
      <c r="AH803" s="167" t="str">
        <f t="shared" si="114"/>
        <v/>
      </c>
      <c r="AI803" s="167" t="str">
        <f t="shared" si="115"/>
        <v/>
      </c>
      <c r="AJ803" s="167"/>
      <c r="AK803" s="167"/>
      <c r="AL803" s="167"/>
      <c r="AO803" s="158">
        <f t="shared" si="104"/>
        <v>0.92727067529246643</v>
      </c>
      <c r="AP803" s="159">
        <f t="shared" si="105"/>
        <v>0.99591802217149494</v>
      </c>
      <c r="AQ803" s="160">
        <f t="shared" si="106"/>
        <v>8.9199810116902256E-5</v>
      </c>
      <c r="AR803" s="161" t="str">
        <f t="shared" si="107"/>
        <v/>
      </c>
      <c r="AS803" s="161" t="str">
        <f t="shared" si="103"/>
        <v/>
      </c>
    </row>
    <row r="804" spans="26:45" ht="20.100000000000001" customHeight="1" x14ac:dyDescent="0.25">
      <c r="Z804" s="146">
        <v>133</v>
      </c>
      <c r="AA804" s="142">
        <f t="shared" si="108"/>
        <v>-3.468</v>
      </c>
      <c r="AB804" s="166">
        <f t="shared" si="109"/>
        <v>9.7560717889885414E-4</v>
      </c>
      <c r="AC804" s="166">
        <f t="shared" si="110"/>
        <v>2.6217364429758819E-4</v>
      </c>
      <c r="AD804" s="142">
        <f t="shared" si="111"/>
        <v>9.7560717889885414E-4</v>
      </c>
      <c r="AE804" s="142" t="str">
        <f t="shared" si="116"/>
        <v/>
      </c>
      <c r="AF804" s="142" t="str">
        <f t="shared" si="112"/>
        <v/>
      </c>
      <c r="AG804" s="167">
        <f t="shared" si="113"/>
        <v>0</v>
      </c>
      <c r="AH804" s="167" t="str">
        <f t="shared" si="114"/>
        <v/>
      </c>
      <c r="AI804" s="167" t="str">
        <f t="shared" si="115"/>
        <v/>
      </c>
      <c r="AJ804" s="167"/>
      <c r="AK804" s="167"/>
      <c r="AL804" s="167"/>
      <c r="AO804" s="158">
        <f t="shared" si="104"/>
        <v>0.93366564546689723</v>
      </c>
      <c r="AP804" s="159">
        <f t="shared" si="105"/>
        <v>0.99582882236137804</v>
      </c>
      <c r="AQ804" s="160">
        <f t="shared" si="106"/>
        <v>9.045067832036402E-5</v>
      </c>
      <c r="AR804" s="161" t="str">
        <f t="shared" si="107"/>
        <v/>
      </c>
      <c r="AS804" s="161" t="str">
        <f t="shared" si="103"/>
        <v/>
      </c>
    </row>
    <row r="805" spans="26:45" ht="20.100000000000001" customHeight="1" x14ac:dyDescent="0.25">
      <c r="Z805" s="146">
        <v>134</v>
      </c>
      <c r="AA805" s="142">
        <f t="shared" si="108"/>
        <v>-3.464</v>
      </c>
      <c r="AB805" s="166">
        <f t="shared" si="109"/>
        <v>9.8922719260367592E-4</v>
      </c>
      <c r="AC805" s="166">
        <f t="shared" si="110"/>
        <v>2.6610325533763359E-4</v>
      </c>
      <c r="AD805" s="142">
        <f t="shared" si="111"/>
        <v>9.8922719260367592E-4</v>
      </c>
      <c r="AE805" s="142" t="str">
        <f t="shared" si="116"/>
        <v/>
      </c>
      <c r="AF805" s="142" t="str">
        <f t="shared" si="112"/>
        <v/>
      </c>
      <c r="AG805" s="167">
        <f t="shared" si="113"/>
        <v>0</v>
      </c>
      <c r="AH805" s="167" t="str">
        <f t="shared" si="114"/>
        <v/>
      </c>
      <c r="AI805" s="167" t="str">
        <f t="shared" si="115"/>
        <v/>
      </c>
      <c r="AJ805" s="167"/>
      <c r="AK805" s="167"/>
      <c r="AL805" s="167"/>
      <c r="AO805" s="158">
        <f t="shared" si="104"/>
        <v>0.94006061564132803</v>
      </c>
      <c r="AP805" s="159">
        <f t="shared" si="105"/>
        <v>0.99573837168305768</v>
      </c>
      <c r="AQ805" s="160">
        <f t="shared" si="106"/>
        <v>9.1708404471479987E-5</v>
      </c>
      <c r="AR805" s="161" t="str">
        <f t="shared" si="107"/>
        <v/>
      </c>
      <c r="AS805" s="161" t="str">
        <f t="shared" si="103"/>
        <v/>
      </c>
    </row>
    <row r="806" spans="26:45" ht="20.100000000000001" customHeight="1" x14ac:dyDescent="0.25">
      <c r="Z806" s="146">
        <v>135</v>
      </c>
      <c r="AA806" s="142">
        <f t="shared" si="108"/>
        <v>-3.46</v>
      </c>
      <c r="AB806" s="166">
        <f t="shared" si="109"/>
        <v>1.0030213007342376E-3</v>
      </c>
      <c r="AC806" s="166">
        <f t="shared" si="110"/>
        <v>2.7008769396347416E-4</v>
      </c>
      <c r="AD806" s="142">
        <f t="shared" si="111"/>
        <v>1.0030213007342376E-3</v>
      </c>
      <c r="AE806" s="142" t="str">
        <f t="shared" si="116"/>
        <v/>
      </c>
      <c r="AF806" s="142" t="str">
        <f t="shared" si="112"/>
        <v/>
      </c>
      <c r="AG806" s="167">
        <f t="shared" si="113"/>
        <v>0</v>
      </c>
      <c r="AH806" s="167" t="str">
        <f t="shared" si="114"/>
        <v/>
      </c>
      <c r="AI806" s="167" t="str">
        <f t="shared" si="115"/>
        <v/>
      </c>
      <c r="AJ806" s="167"/>
      <c r="AK806" s="167"/>
      <c r="AL806" s="167"/>
      <c r="AO806" s="158">
        <f t="shared" si="104"/>
        <v>0.94645558581575884</v>
      </c>
      <c r="AP806" s="159">
        <f t="shared" si="105"/>
        <v>0.9956466632785862</v>
      </c>
      <c r="AQ806" s="160">
        <f t="shared" si="106"/>
        <v>9.2972935248014643E-5</v>
      </c>
      <c r="AR806" s="161" t="str">
        <f t="shared" si="107"/>
        <v/>
      </c>
      <c r="AS806" s="161" t="str">
        <f t="shared" si="103"/>
        <v/>
      </c>
    </row>
    <row r="807" spans="26:45" ht="20.100000000000001" customHeight="1" x14ac:dyDescent="0.25">
      <c r="Z807" s="146">
        <v>136</v>
      </c>
      <c r="AA807" s="142">
        <f t="shared" si="108"/>
        <v>-3.456</v>
      </c>
      <c r="AB807" s="166">
        <f t="shared" si="109"/>
        <v>1.0169914864347645E-3</v>
      </c>
      <c r="AC807" s="166">
        <f t="shared" si="110"/>
        <v>2.7412766051275011E-4</v>
      </c>
      <c r="AD807" s="142">
        <f t="shared" si="111"/>
        <v>1.0169914864347645E-3</v>
      </c>
      <c r="AE807" s="142" t="str">
        <f t="shared" si="116"/>
        <v/>
      </c>
      <c r="AF807" s="142" t="str">
        <f t="shared" si="112"/>
        <v/>
      </c>
      <c r="AG807" s="167">
        <f t="shared" si="113"/>
        <v>0</v>
      </c>
      <c r="AH807" s="167" t="str">
        <f t="shared" si="114"/>
        <v/>
      </c>
      <c r="AI807" s="167" t="str">
        <f t="shared" si="115"/>
        <v/>
      </c>
      <c r="AJ807" s="167"/>
      <c r="AK807" s="167"/>
      <c r="AL807" s="167"/>
      <c r="AO807" s="158">
        <f t="shared" si="104"/>
        <v>0.95285055599018964</v>
      </c>
      <c r="AP807" s="159">
        <f t="shared" si="105"/>
        <v>0.99555369034333818</v>
      </c>
      <c r="AQ807" s="160">
        <f t="shared" si="106"/>
        <v>9.4244217237582362E-5</v>
      </c>
      <c r="AR807" s="161" t="str">
        <f t="shared" si="107"/>
        <v/>
      </c>
      <c r="AS807" s="161" t="str">
        <f t="shared" si="103"/>
        <v/>
      </c>
    </row>
    <row r="808" spans="26:45" ht="20.100000000000001" customHeight="1" x14ac:dyDescent="0.25">
      <c r="Z808" s="146">
        <v>137</v>
      </c>
      <c r="AA808" s="142">
        <f t="shared" si="108"/>
        <v>-3.452</v>
      </c>
      <c r="AB808" s="166">
        <f t="shared" si="109"/>
        <v>1.0311397519764927E-3</v>
      </c>
      <c r="AC808" s="166">
        <f t="shared" si="110"/>
        <v>2.7822386329388464E-4</v>
      </c>
      <c r="AD808" s="142">
        <f t="shared" si="111"/>
        <v>1.0311397519764927E-3</v>
      </c>
      <c r="AE808" s="142" t="str">
        <f t="shared" si="116"/>
        <v/>
      </c>
      <c r="AF808" s="142" t="str">
        <f t="shared" si="112"/>
        <v/>
      </c>
      <c r="AG808" s="167">
        <f t="shared" si="113"/>
        <v>0</v>
      </c>
      <c r="AH808" s="167" t="str">
        <f t="shared" si="114"/>
        <v/>
      </c>
      <c r="AI808" s="167" t="str">
        <f t="shared" si="115"/>
        <v/>
      </c>
      <c r="AJ808" s="167"/>
      <c r="AK808" s="167"/>
      <c r="AL808" s="167"/>
      <c r="AO808" s="158">
        <f t="shared" si="104"/>
        <v>0.95924552616462044</v>
      </c>
      <c r="AP808" s="159">
        <f t="shared" si="105"/>
        <v>0.9954594461261006</v>
      </c>
      <c r="AQ808" s="160">
        <f t="shared" si="106"/>
        <v>9.5522196942754434E-5</v>
      </c>
      <c r="AR808" s="161" t="str">
        <f t="shared" si="107"/>
        <v/>
      </c>
      <c r="AS808" s="161" t="str">
        <f t="shared" si="103"/>
        <v/>
      </c>
    </row>
    <row r="809" spans="26:45" ht="20.100000000000001" customHeight="1" x14ac:dyDescent="0.25">
      <c r="Z809" s="146">
        <v>138</v>
      </c>
      <c r="AA809" s="142">
        <f t="shared" si="108"/>
        <v>-3.448</v>
      </c>
      <c r="AB809" s="166">
        <f t="shared" si="109"/>
        <v>1.0454681188950459E-3</v>
      </c>
      <c r="AC809" s="166">
        <f t="shared" si="110"/>
        <v>2.8237701866286921E-4</v>
      </c>
      <c r="AD809" s="142">
        <f t="shared" si="111"/>
        <v>1.0454681188950459E-3</v>
      </c>
      <c r="AE809" s="142" t="str">
        <f t="shared" si="116"/>
        <v/>
      </c>
      <c r="AF809" s="142" t="str">
        <f t="shared" si="112"/>
        <v/>
      </c>
      <c r="AG809" s="167">
        <f t="shared" si="113"/>
        <v>0</v>
      </c>
      <c r="AH809" s="167" t="str">
        <f t="shared" si="114"/>
        <v/>
      </c>
      <c r="AI809" s="167" t="str">
        <f t="shared" si="115"/>
        <v/>
      </c>
      <c r="AJ809" s="167"/>
      <c r="AK809" s="167"/>
      <c r="AL809" s="167"/>
      <c r="AO809" s="158">
        <f t="shared" si="104"/>
        <v>0.96564049633905125</v>
      </c>
      <c r="AP809" s="159">
        <f t="shared" si="105"/>
        <v>0.99536392392915785</v>
      </c>
      <c r="AQ809" s="160">
        <f t="shared" si="106"/>
        <v>9.6806820785499959E-5</v>
      </c>
      <c r="AR809" s="161" t="str">
        <f t="shared" si="107"/>
        <v/>
      </c>
      <c r="AS809" s="161" t="str">
        <f t="shared" si="103"/>
        <v/>
      </c>
    </row>
    <row r="810" spans="26:45" ht="20.100000000000001" customHeight="1" x14ac:dyDescent="0.25">
      <c r="Z810" s="146">
        <v>139</v>
      </c>
      <c r="AA810" s="142">
        <f t="shared" si="108"/>
        <v>-3.444</v>
      </c>
      <c r="AB810" s="166">
        <f t="shared" si="109"/>
        <v>1.0599786281281522E-3</v>
      </c>
      <c r="AC810" s="166">
        <f t="shared" si="110"/>
        <v>2.8658785110059629E-4</v>
      </c>
      <c r="AD810" s="142">
        <f t="shared" si="111"/>
        <v>1.0599786281281522E-3</v>
      </c>
      <c r="AE810" s="142" t="str">
        <f t="shared" si="116"/>
        <v/>
      </c>
      <c r="AF810" s="142" t="str">
        <f t="shared" si="112"/>
        <v/>
      </c>
      <c r="AG810" s="167">
        <f t="shared" si="113"/>
        <v>0</v>
      </c>
      <c r="AH810" s="167" t="str">
        <f t="shared" si="114"/>
        <v/>
      </c>
      <c r="AI810" s="167" t="str">
        <f t="shared" si="115"/>
        <v/>
      </c>
      <c r="AJ810" s="167"/>
      <c r="AK810" s="167"/>
      <c r="AL810" s="167"/>
      <c r="AO810" s="158">
        <f t="shared" si="104"/>
        <v>0.97203546651348205</v>
      </c>
      <c r="AP810" s="159">
        <f t="shared" si="105"/>
        <v>0.99526711710837235</v>
      </c>
      <c r="AQ810" s="160">
        <f t="shared" si="106"/>
        <v>9.8098035115179449E-5</v>
      </c>
      <c r="AR810" s="161" t="str">
        <f t="shared" si="107"/>
        <v/>
      </c>
      <c r="AS810" s="161" t="str">
        <f t="shared" si="103"/>
        <v/>
      </c>
    </row>
    <row r="811" spans="26:45" ht="20.100000000000001" customHeight="1" x14ac:dyDescent="0.25">
      <c r="Z811" s="146">
        <v>140</v>
      </c>
      <c r="AA811" s="142">
        <f t="shared" si="108"/>
        <v>-3.44</v>
      </c>
      <c r="AB811" s="166">
        <f t="shared" si="109"/>
        <v>1.0746733401537356E-3</v>
      </c>
      <c r="AC811" s="166">
        <f t="shared" si="110"/>
        <v>2.908570932907428E-4</v>
      </c>
      <c r="AD811" s="142">
        <f t="shared" si="111"/>
        <v>1.0746733401537356E-3</v>
      </c>
      <c r="AE811" s="142" t="str">
        <f t="shared" si="116"/>
        <v/>
      </c>
      <c r="AF811" s="142" t="str">
        <f t="shared" si="112"/>
        <v/>
      </c>
      <c r="AG811" s="167">
        <f t="shared" si="113"/>
        <v>0</v>
      </c>
      <c r="AH811" s="167" t="str">
        <f t="shared" si="114"/>
        <v/>
      </c>
      <c r="AI811" s="167" t="str">
        <f t="shared" si="115"/>
        <v/>
      </c>
      <c r="AJ811" s="167"/>
      <c r="AK811" s="167"/>
      <c r="AL811" s="167"/>
      <c r="AO811" s="158">
        <f t="shared" si="104"/>
        <v>0.97843043668791285</v>
      </c>
      <c r="AP811" s="159">
        <f t="shared" si="105"/>
        <v>0.99516901907325717</v>
      </c>
      <c r="AQ811" s="160">
        <f t="shared" si="106"/>
        <v>9.9395786211875503E-5</v>
      </c>
      <c r="AR811" s="161" t="str">
        <f t="shared" si="107"/>
        <v/>
      </c>
      <c r="AS811" s="161" t="str">
        <f t="shared" si="103"/>
        <v/>
      </c>
    </row>
    <row r="812" spans="26:45" ht="20.100000000000001" customHeight="1" x14ac:dyDescent="0.25">
      <c r="Z812" s="146">
        <v>141</v>
      </c>
      <c r="AA812" s="142">
        <f t="shared" si="108"/>
        <v>-3.4359999999999999</v>
      </c>
      <c r="AB812" s="166">
        <f t="shared" si="109"/>
        <v>1.089554335128328E-3</v>
      </c>
      <c r="AC812" s="166">
        <f t="shared" si="110"/>
        <v>2.9518548619821033E-4</v>
      </c>
      <c r="AD812" s="142">
        <f t="shared" si="111"/>
        <v>1.089554335128328E-3</v>
      </c>
      <c r="AE812" s="142" t="str">
        <f t="shared" si="116"/>
        <v/>
      </c>
      <c r="AF812" s="142" t="str">
        <f t="shared" si="112"/>
        <v/>
      </c>
      <c r="AG812" s="167">
        <f t="shared" si="113"/>
        <v>0</v>
      </c>
      <c r="AH812" s="167" t="str">
        <f t="shared" si="114"/>
        <v/>
      </c>
      <c r="AI812" s="167" t="str">
        <f t="shared" si="115"/>
        <v/>
      </c>
      <c r="AJ812" s="167"/>
      <c r="AK812" s="167"/>
      <c r="AL812" s="167"/>
      <c r="AO812" s="158">
        <f t="shared" si="104"/>
        <v>0.98482540686234366</v>
      </c>
      <c r="AP812" s="159">
        <f t="shared" si="105"/>
        <v>0.99506962328704529</v>
      </c>
      <c r="AQ812" s="160">
        <f t="shared" si="106"/>
        <v>1.0070002029283209E-4</v>
      </c>
      <c r="AR812" s="161" t="str">
        <f t="shared" si="107"/>
        <v/>
      </c>
      <c r="AS812" s="161" t="str">
        <f t="shared" si="103"/>
        <v/>
      </c>
    </row>
    <row r="813" spans="26:45" ht="20.100000000000001" customHeight="1" x14ac:dyDescent="0.25">
      <c r="Z813" s="146">
        <v>142</v>
      </c>
      <c r="AA813" s="142">
        <f t="shared" si="108"/>
        <v>-3.4319999999999999</v>
      </c>
      <c r="AB813" s="166">
        <f t="shared" si="109"/>
        <v>1.1046237130258381E-3</v>
      </c>
      <c r="AC813" s="166">
        <f t="shared" si="110"/>
        <v>2.9957377914811324E-4</v>
      </c>
      <c r="AD813" s="142">
        <f t="shared" si="111"/>
        <v>1.1046237130258381E-3</v>
      </c>
      <c r="AE813" s="142" t="str">
        <f t="shared" si="116"/>
        <v/>
      </c>
      <c r="AF813" s="142" t="str">
        <f t="shared" si="112"/>
        <v/>
      </c>
      <c r="AG813" s="167">
        <f t="shared" si="113"/>
        <v>0</v>
      </c>
      <c r="AH813" s="167" t="str">
        <f t="shared" si="114"/>
        <v/>
      </c>
      <c r="AI813" s="167" t="str">
        <f t="shared" si="115"/>
        <v/>
      </c>
      <c r="AJ813" s="167"/>
      <c r="AK813" s="167"/>
      <c r="AL813" s="167"/>
      <c r="AO813" s="158">
        <f t="shared" si="104"/>
        <v>0.99122037703677446</v>
      </c>
      <c r="AP813" s="159">
        <f t="shared" si="105"/>
        <v>0.99496892326675246</v>
      </c>
      <c r="AQ813" s="160">
        <f t="shared" si="106"/>
        <v>1.020106835175616E-4</v>
      </c>
      <c r="AR813" s="161" t="str">
        <f t="shared" si="107"/>
        <v/>
      </c>
      <c r="AS813" s="161" t="str">
        <f t="shared" si="103"/>
        <v/>
      </c>
    </row>
    <row r="814" spans="26:45" ht="20.100000000000001" customHeight="1" x14ac:dyDescent="0.25">
      <c r="Z814" s="146">
        <v>143</v>
      </c>
      <c r="AA814" s="142">
        <f t="shared" si="108"/>
        <v>-3.4279999999999999</v>
      </c>
      <c r="AB814" s="166">
        <f t="shared" si="109"/>
        <v>1.1198835937766252E-3</v>
      </c>
      <c r="AC814" s="166">
        <f t="shared" si="110"/>
        <v>3.0402272990532849E-4</v>
      </c>
      <c r="AD814" s="142">
        <f t="shared" si="111"/>
        <v>1.1198835937766252E-3</v>
      </c>
      <c r="AE814" s="142" t="str">
        <f t="shared" si="116"/>
        <v/>
      </c>
      <c r="AF814" s="142" t="str">
        <f t="shared" si="112"/>
        <v/>
      </c>
      <c r="AG814" s="167">
        <f t="shared" si="113"/>
        <v>0</v>
      </c>
      <c r="AH814" s="167" t="str">
        <f t="shared" si="114"/>
        <v/>
      </c>
      <c r="AI814" s="167" t="str">
        <f t="shared" si="115"/>
        <v/>
      </c>
      <c r="AJ814" s="167"/>
      <c r="AK814" s="167"/>
      <c r="AL814" s="167"/>
      <c r="AO814" s="158">
        <f t="shared" si="104"/>
        <v>0.99761534721120526</v>
      </c>
      <c r="AP814" s="159">
        <f t="shared" si="105"/>
        <v>0.9948669125832349</v>
      </c>
      <c r="AQ814" s="160">
        <f t="shared" si="106"/>
        <v>1.0332772199250773E-4</v>
      </c>
      <c r="AR814" s="161" t="str">
        <f t="shared" si="107"/>
        <v/>
      </c>
      <c r="AS814" s="161" t="str">
        <f t="shared" si="103"/>
        <v/>
      </c>
    </row>
    <row r="815" spans="26:45" ht="20.100000000000001" customHeight="1" x14ac:dyDescent="0.25">
      <c r="Z815" s="146">
        <v>144</v>
      </c>
      <c r="AA815" s="142">
        <f t="shared" si="108"/>
        <v>-3.4239999999999999</v>
      </c>
      <c r="AB815" s="166">
        <f t="shared" si="109"/>
        <v>1.1353361174069121E-3</v>
      </c>
      <c r="AC815" s="166">
        <f t="shared" si="110"/>
        <v>3.0853310475459941E-4</v>
      </c>
      <c r="AD815" s="142">
        <f t="shared" si="111"/>
        <v>1.1353361174069121E-3</v>
      </c>
      <c r="AE815" s="142" t="str">
        <f t="shared" si="116"/>
        <v/>
      </c>
      <c r="AF815" s="142" t="str">
        <f t="shared" si="112"/>
        <v/>
      </c>
      <c r="AG815" s="167">
        <f t="shared" si="113"/>
        <v>0</v>
      </c>
      <c r="AH815" s="167" t="str">
        <f t="shared" si="114"/>
        <v/>
      </c>
      <c r="AI815" s="167" t="str">
        <f t="shared" si="115"/>
        <v/>
      </c>
      <c r="AJ815" s="167"/>
      <c r="AK815" s="167"/>
      <c r="AL815" s="167"/>
      <c r="AO815" s="158">
        <f t="shared" si="104"/>
        <v>1.0040103173856361</v>
      </c>
      <c r="AP815" s="159">
        <f t="shared" si="105"/>
        <v>0.99476358486124239</v>
      </c>
      <c r="AQ815" s="160">
        <f t="shared" si="106"/>
        <v>1.0465108177748483E-4</v>
      </c>
      <c r="AR815" s="161" t="str">
        <f t="shared" si="107"/>
        <v/>
      </c>
      <c r="AS815" s="161" t="str">
        <f t="shared" si="103"/>
        <v/>
      </c>
    </row>
    <row r="816" spans="26:45" ht="20.100000000000001" customHeight="1" x14ac:dyDescent="0.25">
      <c r="Z816" s="146">
        <v>145</v>
      </c>
      <c r="AA816" s="142">
        <f t="shared" si="108"/>
        <v>-3.42</v>
      </c>
      <c r="AB816" s="166">
        <f t="shared" si="109"/>
        <v>1.1509834441784845E-3</v>
      </c>
      <c r="AC816" s="166">
        <f t="shared" si="110"/>
        <v>3.1310567858119958E-4</v>
      </c>
      <c r="AD816" s="142">
        <f t="shared" si="111"/>
        <v>1.1509834441784845E-3</v>
      </c>
      <c r="AE816" s="142" t="str">
        <f t="shared" si="116"/>
        <v/>
      </c>
      <c r="AF816" s="142" t="str">
        <f t="shared" si="112"/>
        <v/>
      </c>
      <c r="AG816" s="167">
        <f t="shared" si="113"/>
        <v>0</v>
      </c>
      <c r="AH816" s="167" t="str">
        <f t="shared" si="114"/>
        <v/>
      </c>
      <c r="AI816" s="167" t="str">
        <f t="shared" si="115"/>
        <v/>
      </c>
      <c r="AJ816" s="167"/>
      <c r="AK816" s="167"/>
      <c r="AL816" s="167"/>
      <c r="AO816" s="158">
        <f t="shared" si="104"/>
        <v>1.0104052875600669</v>
      </c>
      <c r="AP816" s="159">
        <f t="shared" si="105"/>
        <v>0.9946589337794649</v>
      </c>
      <c r="AQ816" s="160">
        <f t="shared" si="106"/>
        <v>1.0598070888878652E-4</v>
      </c>
      <c r="AR816" s="161" t="str">
        <f t="shared" si="107"/>
        <v/>
      </c>
      <c r="AS816" s="161" t="str">
        <f t="shared" si="103"/>
        <v/>
      </c>
    </row>
    <row r="817" spans="26:45" ht="20.100000000000001" customHeight="1" x14ac:dyDescent="0.25">
      <c r="Z817" s="146">
        <v>146</v>
      </c>
      <c r="AA817" s="142">
        <f t="shared" si="108"/>
        <v>-3.4159999999999999</v>
      </c>
      <c r="AB817" s="166">
        <f t="shared" si="109"/>
        <v>1.1668277547287062E-3</v>
      </c>
      <c r="AC817" s="166">
        <f t="shared" si="110"/>
        <v>3.1774123495215383E-4</v>
      </c>
      <c r="AD817" s="142">
        <f t="shared" si="111"/>
        <v>1.1668277547287062E-3</v>
      </c>
      <c r="AE817" s="142" t="str">
        <f t="shared" si="116"/>
        <v/>
      </c>
      <c r="AF817" s="142" t="str">
        <f t="shared" si="112"/>
        <v/>
      </c>
      <c r="AG817" s="167">
        <f t="shared" si="113"/>
        <v>0</v>
      </c>
      <c r="AH817" s="167" t="str">
        <f t="shared" si="114"/>
        <v/>
      </c>
      <c r="AI817" s="167" t="str">
        <f t="shared" si="115"/>
        <v/>
      </c>
      <c r="AJ817" s="167"/>
      <c r="AK817" s="167"/>
      <c r="AL817" s="167"/>
      <c r="AO817" s="158">
        <f t="shared" si="104"/>
        <v>1.0168002577344977</v>
      </c>
      <c r="AP817" s="159">
        <f t="shared" si="105"/>
        <v>0.99455295307057612</v>
      </c>
      <c r="AQ817" s="160">
        <f t="shared" si="106"/>
        <v>1.07316549305847E-4</v>
      </c>
      <c r="AR817" s="161" t="str">
        <f t="shared" si="107"/>
        <v/>
      </c>
      <c r="AS817" s="161" t="str">
        <f t="shared" si="103"/>
        <v/>
      </c>
    </row>
    <row r="818" spans="26:45" ht="20.100000000000001" customHeight="1" x14ac:dyDescent="0.25">
      <c r="Z818" s="146">
        <v>147</v>
      </c>
      <c r="AA818" s="142">
        <f t="shared" si="108"/>
        <v>-3.4119999999999999</v>
      </c>
      <c r="AB818" s="166">
        <f t="shared" si="109"/>
        <v>1.1828712502108178E-3</v>
      </c>
      <c r="AC818" s="166">
        <f t="shared" si="110"/>
        <v>3.2244056619802088E-4</v>
      </c>
      <c r="AD818" s="142">
        <f t="shared" si="111"/>
        <v>1.1828712502108178E-3</v>
      </c>
      <c r="AE818" s="142" t="str">
        <f t="shared" si="116"/>
        <v/>
      </c>
      <c r="AF818" s="142" t="str">
        <f t="shared" si="112"/>
        <v/>
      </c>
      <c r="AG818" s="167">
        <f t="shared" si="113"/>
        <v>0</v>
      </c>
      <c r="AH818" s="167" t="str">
        <f t="shared" si="114"/>
        <v/>
      </c>
      <c r="AI818" s="167" t="str">
        <f t="shared" si="115"/>
        <v/>
      </c>
      <c r="AJ818" s="167"/>
      <c r="AK818" s="167"/>
      <c r="AL818" s="167"/>
      <c r="AO818" s="158">
        <f t="shared" si="104"/>
        <v>1.0231952279089285</v>
      </c>
      <c r="AP818" s="159">
        <f t="shared" si="105"/>
        <v>0.99444563652127027</v>
      </c>
      <c r="AQ818" s="160">
        <f t="shared" si="106"/>
        <v>1.0865854897501581E-4</v>
      </c>
      <c r="AR818" s="161" t="str">
        <f t="shared" si="107"/>
        <v/>
      </c>
      <c r="AS818" s="161" t="str">
        <f t="shared" si="103"/>
        <v/>
      </c>
    </row>
    <row r="819" spans="26:45" ht="20.100000000000001" customHeight="1" x14ac:dyDescent="0.25">
      <c r="Z819" s="146">
        <v>148</v>
      </c>
      <c r="AA819" s="142">
        <f t="shared" si="108"/>
        <v>-3.4079999999999999</v>
      </c>
      <c r="AB819" s="166">
        <f t="shared" si="109"/>
        <v>1.1991161524345093E-3</v>
      </c>
      <c r="AC819" s="166">
        <f t="shared" si="110"/>
        <v>3.2720447349523835E-4</v>
      </c>
      <c r="AD819" s="142">
        <f t="shared" si="111"/>
        <v>1.1991161524345093E-3</v>
      </c>
      <c r="AE819" s="142" t="str">
        <f t="shared" si="116"/>
        <v/>
      </c>
      <c r="AF819" s="142" t="str">
        <f t="shared" si="112"/>
        <v/>
      </c>
      <c r="AG819" s="167">
        <f t="shared" si="113"/>
        <v>0</v>
      </c>
      <c r="AH819" s="167" t="str">
        <f t="shared" si="114"/>
        <v/>
      </c>
      <c r="AI819" s="167" t="str">
        <f t="shared" si="115"/>
        <v/>
      </c>
      <c r="AJ819" s="167"/>
      <c r="AK819" s="167"/>
      <c r="AL819" s="167"/>
      <c r="AO819" s="158">
        <f t="shared" si="104"/>
        <v>1.0295901980833593</v>
      </c>
      <c r="AP819" s="159">
        <f t="shared" si="105"/>
        <v>0.99433697797229526</v>
      </c>
      <c r="AQ819" s="160">
        <f t="shared" si="106"/>
        <v>1.1000665381444286E-4</v>
      </c>
      <c r="AR819" s="161" t="str">
        <f t="shared" si="107"/>
        <v/>
      </c>
      <c r="AS819" s="161" t="str">
        <f t="shared" si="103"/>
        <v/>
      </c>
    </row>
    <row r="820" spans="26:45" ht="20.100000000000001" customHeight="1" x14ac:dyDescent="0.25">
      <c r="Z820" s="146">
        <v>149</v>
      </c>
      <c r="AA820" s="142">
        <f t="shared" si="108"/>
        <v>-3.4039999999999999</v>
      </c>
      <c r="AB820" s="166">
        <f t="shared" si="109"/>
        <v>1.2155647040067755E-3</v>
      </c>
      <c r="AC820" s="166">
        <f t="shared" si="110"/>
        <v>3.3203376694903073E-4</v>
      </c>
      <c r="AD820" s="142">
        <f t="shared" si="111"/>
        <v>1.2155647040067755E-3</v>
      </c>
      <c r="AE820" s="142" t="str">
        <f t="shared" si="116"/>
        <v/>
      </c>
      <c r="AF820" s="142" t="str">
        <f t="shared" si="112"/>
        <v/>
      </c>
      <c r="AG820" s="167">
        <f t="shared" si="113"/>
        <v>0</v>
      </c>
      <c r="AH820" s="167" t="str">
        <f t="shared" si="114"/>
        <v/>
      </c>
      <c r="AI820" s="167" t="str">
        <f t="shared" si="115"/>
        <v/>
      </c>
      <c r="AJ820" s="167"/>
      <c r="AK820" s="167"/>
      <c r="AL820" s="167"/>
      <c r="AO820" s="158">
        <f t="shared" si="104"/>
        <v>1.0359851682577901</v>
      </c>
      <c r="AP820" s="159">
        <f t="shared" si="105"/>
        <v>0.99422697131848081</v>
      </c>
      <c r="AQ820" s="160">
        <f t="shared" si="106"/>
        <v>1.1136080971907436E-4</v>
      </c>
      <c r="AR820" s="161" t="str">
        <f t="shared" si="107"/>
        <v/>
      </c>
      <c r="AS820" s="161" t="str">
        <f t="shared" si="103"/>
        <v/>
      </c>
    </row>
    <row r="821" spans="26:45" ht="20.100000000000001" customHeight="1" x14ac:dyDescent="0.25">
      <c r="Z821" s="146">
        <v>150</v>
      </c>
      <c r="AA821" s="142">
        <f t="shared" si="108"/>
        <v>-3.4</v>
      </c>
      <c r="AB821" s="166">
        <f t="shared" si="109"/>
        <v>1.2322191684730199E-3</v>
      </c>
      <c r="AC821" s="166">
        <f t="shared" si="110"/>
        <v>3.369292656768808E-4</v>
      </c>
      <c r="AD821" s="142">
        <f t="shared" si="111"/>
        <v>1.2322191684730199E-3</v>
      </c>
      <c r="AE821" s="142" t="str">
        <f t="shared" si="116"/>
        <v/>
      </c>
      <c r="AF821" s="142" t="str">
        <f t="shared" si="112"/>
        <v/>
      </c>
      <c r="AG821" s="167">
        <f t="shared" si="113"/>
        <v>0</v>
      </c>
      <c r="AH821" s="167" t="str">
        <f t="shared" si="114"/>
        <v/>
      </c>
      <c r="AI821" s="167" t="str">
        <f t="shared" si="115"/>
        <v/>
      </c>
      <c r="AJ821" s="167"/>
      <c r="AK821" s="167"/>
      <c r="AL821" s="167"/>
      <c r="AO821" s="158">
        <f t="shared" si="104"/>
        <v>1.0423801384322209</v>
      </c>
      <c r="AP821" s="159">
        <f t="shared" si="105"/>
        <v>0.99411561050876174</v>
      </c>
      <c r="AQ821" s="160">
        <f t="shared" si="106"/>
        <v>1.1272096256509379E-4</v>
      </c>
      <c r="AR821" s="161" t="str">
        <f t="shared" si="107"/>
        <v/>
      </c>
      <c r="AS821" s="161" t="str">
        <f t="shared" si="103"/>
        <v/>
      </c>
    </row>
    <row r="822" spans="26:45" ht="20.100000000000001" customHeight="1" x14ac:dyDescent="0.25">
      <c r="Z822" s="146">
        <v>151</v>
      </c>
      <c r="AA822" s="142">
        <f t="shared" si="108"/>
        <v>-3.3959999999999999</v>
      </c>
      <c r="AB822" s="166">
        <f t="shared" si="109"/>
        <v>1.2490818304584136E-3</v>
      </c>
      <c r="AC822" s="166">
        <f t="shared" si="110"/>
        <v>3.4189179789256407E-4</v>
      </c>
      <c r="AD822" s="142">
        <f t="shared" si="111"/>
        <v>1.2490818304584136E-3</v>
      </c>
      <c r="AE822" s="142" t="str">
        <f t="shared" si="116"/>
        <v/>
      </c>
      <c r="AF822" s="142" t="str">
        <f t="shared" si="112"/>
        <v/>
      </c>
      <c r="AG822" s="167">
        <f t="shared" si="113"/>
        <v>0</v>
      </c>
      <c r="AH822" s="167" t="str">
        <f t="shared" si="114"/>
        <v/>
      </c>
      <c r="AI822" s="167" t="str">
        <f t="shared" si="115"/>
        <v/>
      </c>
      <c r="AJ822" s="167"/>
      <c r="AK822" s="167"/>
      <c r="AL822" s="167"/>
      <c r="AO822" s="158">
        <f t="shared" si="104"/>
        <v>1.0487751086066517</v>
      </c>
      <c r="AP822" s="159">
        <f t="shared" si="105"/>
        <v>0.99400288954619664</v>
      </c>
      <c r="AQ822" s="160">
        <f t="shared" si="106"/>
        <v>1.1408705821391862E-4</v>
      </c>
      <c r="AR822" s="161" t="str">
        <f t="shared" si="107"/>
        <v/>
      </c>
      <c r="AS822" s="161" t="str">
        <f t="shared" si="103"/>
        <v/>
      </c>
    </row>
    <row r="823" spans="26:45" ht="20.100000000000001" customHeight="1" x14ac:dyDescent="0.25">
      <c r="Z823" s="146">
        <v>152</v>
      </c>
      <c r="AA823" s="142">
        <f t="shared" si="108"/>
        <v>-3.3919999999999999</v>
      </c>
      <c r="AB823" s="166">
        <f t="shared" si="109"/>
        <v>1.2661549958094972E-3</v>
      </c>
      <c r="AC823" s="166">
        <f t="shared" si="110"/>
        <v>3.4692220099075317E-4</v>
      </c>
      <c r="AD823" s="142">
        <f t="shared" si="111"/>
        <v>1.2661549958094972E-3</v>
      </c>
      <c r="AE823" s="142" t="str">
        <f t="shared" si="116"/>
        <v/>
      </c>
      <c r="AF823" s="142" t="str">
        <f t="shared" si="112"/>
        <v/>
      </c>
      <c r="AG823" s="167">
        <f t="shared" si="113"/>
        <v>0</v>
      </c>
      <c r="AH823" s="167" t="str">
        <f t="shared" si="114"/>
        <v/>
      </c>
      <c r="AI823" s="167" t="str">
        <f t="shared" si="115"/>
        <v/>
      </c>
      <c r="AJ823" s="167"/>
      <c r="AK823" s="167"/>
      <c r="AL823" s="167"/>
      <c r="AO823" s="158">
        <f t="shared" si="104"/>
        <v>1.0551700787810825</v>
      </c>
      <c r="AP823" s="159">
        <f t="shared" si="105"/>
        <v>0.99388880248798273</v>
      </c>
      <c r="AQ823" s="160">
        <f t="shared" si="106"/>
        <v>1.1545904251752948E-4</v>
      </c>
      <c r="AR823" s="161" t="str">
        <f t="shared" si="107"/>
        <v/>
      </c>
      <c r="AS823" s="161" t="str">
        <f t="shared" si="103"/>
        <v/>
      </c>
    </row>
    <row r="824" spans="26:45" ht="20.100000000000001" customHeight="1" x14ac:dyDescent="0.25">
      <c r="Z824" s="146">
        <v>153</v>
      </c>
      <c r="AA824" s="142">
        <f t="shared" si="108"/>
        <v>-3.3879999999999999</v>
      </c>
      <c r="AB824" s="166">
        <f t="shared" si="109"/>
        <v>1.2834409917360089E-3</v>
      </c>
      <c r="AC824" s="166">
        <f t="shared" si="110"/>
        <v>3.5202132163218437E-4</v>
      </c>
      <c r="AD824" s="142">
        <f t="shared" si="111"/>
        <v>1.2834409917360089E-3</v>
      </c>
      <c r="AE824" s="142" t="str">
        <f t="shared" si="116"/>
        <v/>
      </c>
      <c r="AF824" s="142" t="str">
        <f t="shared" si="112"/>
        <v/>
      </c>
      <c r="AG824" s="167">
        <f t="shared" si="113"/>
        <v>0</v>
      </c>
      <c r="AH824" s="167" t="str">
        <f t="shared" si="114"/>
        <v/>
      </c>
      <c r="AI824" s="167" t="str">
        <f t="shared" si="115"/>
        <v/>
      </c>
      <c r="AJ824" s="167"/>
      <c r="AK824" s="167"/>
      <c r="AL824" s="167"/>
      <c r="AO824" s="158">
        <f t="shared" si="104"/>
        <v>1.0615650489555133</v>
      </c>
      <c r="AP824" s="159">
        <f t="shared" si="105"/>
        <v>0.9937733434454652</v>
      </c>
      <c r="AQ824" s="160">
        <f t="shared" si="106"/>
        <v>1.1683686132157867E-4</v>
      </c>
      <c r="AR824" s="161" t="str">
        <f t="shared" si="107"/>
        <v/>
      </c>
      <c r="AS824" s="161" t="str">
        <f t="shared" si="103"/>
        <v/>
      </c>
    </row>
    <row r="825" spans="26:45" ht="20.100000000000001" customHeight="1" x14ac:dyDescent="0.25">
      <c r="Z825" s="146">
        <v>154</v>
      </c>
      <c r="AA825" s="142">
        <f t="shared" si="108"/>
        <v>-3.3839999999999999</v>
      </c>
      <c r="AB825" s="166">
        <f t="shared" si="109"/>
        <v>1.3009421669529307E-3</v>
      </c>
      <c r="AC825" s="166">
        <f t="shared" si="110"/>
        <v>3.5719001582939906E-4</v>
      </c>
      <c r="AD825" s="142">
        <f t="shared" si="111"/>
        <v>1.3009421669529307E-3</v>
      </c>
      <c r="AE825" s="142" t="str">
        <f t="shared" si="116"/>
        <v/>
      </c>
      <c r="AF825" s="142" t="str">
        <f t="shared" si="112"/>
        <v/>
      </c>
      <c r="AG825" s="167">
        <f t="shared" si="113"/>
        <v>0</v>
      </c>
      <c r="AH825" s="167" t="str">
        <f t="shared" si="114"/>
        <v/>
      </c>
      <c r="AI825" s="167" t="str">
        <f t="shared" si="115"/>
        <v/>
      </c>
      <c r="AJ825" s="167"/>
      <c r="AK825" s="167"/>
      <c r="AL825" s="167"/>
      <c r="AO825" s="158">
        <f t="shared" si="104"/>
        <v>1.0679600191299441</v>
      </c>
      <c r="AP825" s="159">
        <f t="shared" si="105"/>
        <v>0.99365650658414362</v>
      </c>
      <c r="AQ825" s="160">
        <f t="shared" si="106"/>
        <v>1.1822046047127444E-4</v>
      </c>
      <c r="AR825" s="161" t="str">
        <f t="shared" si="107"/>
        <v/>
      </c>
      <c r="AS825" s="161" t="str">
        <f t="shared" si="103"/>
        <v/>
      </c>
    </row>
    <row r="826" spans="26:45" ht="20.100000000000001" customHeight="1" x14ac:dyDescent="0.25">
      <c r="Z826" s="146">
        <v>155</v>
      </c>
      <c r="AA826" s="142">
        <f t="shared" si="108"/>
        <v>-3.38</v>
      </c>
      <c r="AB826" s="166">
        <f t="shared" si="109"/>
        <v>1.3186608918227423E-3</v>
      </c>
      <c r="AC826" s="166">
        <f t="shared" si="110"/>
        <v>3.6242914903304382E-4</v>
      </c>
      <c r="AD826" s="142">
        <f t="shared" si="111"/>
        <v>1.3186608918227423E-3</v>
      </c>
      <c r="AE826" s="142" t="str">
        <f t="shared" si="116"/>
        <v/>
      </c>
      <c r="AF826" s="142" t="str">
        <f t="shared" si="112"/>
        <v/>
      </c>
      <c r="AG826" s="167">
        <f t="shared" si="113"/>
        <v>0</v>
      </c>
      <c r="AH826" s="167" t="str">
        <f t="shared" si="114"/>
        <v/>
      </c>
      <c r="AI826" s="167" t="str">
        <f t="shared" si="115"/>
        <v/>
      </c>
      <c r="AJ826" s="167"/>
      <c r="AK826" s="167"/>
      <c r="AL826" s="167"/>
      <c r="AO826" s="158">
        <f t="shared" si="104"/>
        <v>1.0743549893043749</v>
      </c>
      <c r="AP826" s="159">
        <f t="shared" si="105"/>
        <v>0.99353828612367234</v>
      </c>
      <c r="AQ826" s="160">
        <f t="shared" si="106"/>
        <v>1.1960978581337933E-4</v>
      </c>
      <c r="AR826" s="161" t="str">
        <f t="shared" si="107"/>
        <v/>
      </c>
      <c r="AS826" s="161" t="str">
        <f t="shared" si="103"/>
        <v/>
      </c>
    </row>
    <row r="827" spans="26:45" ht="20.100000000000001" customHeight="1" x14ac:dyDescent="0.25">
      <c r="Z827" s="146">
        <v>156</v>
      </c>
      <c r="AA827" s="142">
        <f t="shared" si="108"/>
        <v>-3.3759999999999999</v>
      </c>
      <c r="AB827" s="166">
        <f t="shared" si="109"/>
        <v>1.3365995584978788E-3</v>
      </c>
      <c r="AC827" s="166">
        <f t="shared" si="110"/>
        <v>3.6773959621874718E-4</v>
      </c>
      <c r="AD827" s="142">
        <f t="shared" si="111"/>
        <v>1.3365995584978788E-3</v>
      </c>
      <c r="AE827" s="142" t="str">
        <f t="shared" si="116"/>
        <v/>
      </c>
      <c r="AF827" s="142" t="str">
        <f t="shared" si="112"/>
        <v/>
      </c>
      <c r="AG827" s="167">
        <f t="shared" si="113"/>
        <v>0</v>
      </c>
      <c r="AH827" s="167" t="str">
        <f t="shared" si="114"/>
        <v/>
      </c>
      <c r="AI827" s="167" t="str">
        <f t="shared" si="115"/>
        <v/>
      </c>
      <c r="AJ827" s="167"/>
      <c r="AK827" s="167"/>
      <c r="AL827" s="167"/>
      <c r="AO827" s="158">
        <f t="shared" si="104"/>
        <v>1.0807499594788057</v>
      </c>
      <c r="AP827" s="159">
        <f t="shared" si="105"/>
        <v>0.99341867633785896</v>
      </c>
      <c r="AQ827" s="160">
        <f t="shared" si="106"/>
        <v>1.2100478320242747E-4</v>
      </c>
      <c r="AR827" s="161" t="str">
        <f t="shared" si="107"/>
        <v/>
      </c>
      <c r="AS827" s="161" t="str">
        <f t="shared" si="103"/>
        <v/>
      </c>
    </row>
    <row r="828" spans="26:45" ht="20.100000000000001" customHeight="1" x14ac:dyDescent="0.25">
      <c r="Z828" s="146">
        <v>157</v>
      </c>
      <c r="AA828" s="142">
        <f t="shared" si="108"/>
        <v>-3.3719999999999999</v>
      </c>
      <c r="AB828" s="166">
        <f t="shared" si="109"/>
        <v>1.3547605810633695E-3</v>
      </c>
      <c r="AC828" s="166">
        <f t="shared" si="110"/>
        <v>3.7312224197456629E-4</v>
      </c>
      <c r="AD828" s="142">
        <f t="shared" si="111"/>
        <v>1.3547605810633695E-3</v>
      </c>
      <c r="AE828" s="142" t="str">
        <f t="shared" si="116"/>
        <v/>
      </c>
      <c r="AF828" s="142" t="str">
        <f t="shared" si="112"/>
        <v/>
      </c>
      <c r="AG828" s="167">
        <f t="shared" si="113"/>
        <v>0</v>
      </c>
      <c r="AH828" s="167" t="str">
        <f t="shared" si="114"/>
        <v/>
      </c>
      <c r="AI828" s="167" t="str">
        <f t="shared" si="115"/>
        <v/>
      </c>
      <c r="AJ828" s="167"/>
      <c r="AK828" s="167"/>
      <c r="AL828" s="167"/>
      <c r="AO828" s="158">
        <f t="shared" si="104"/>
        <v>1.0871449296532365</v>
      </c>
      <c r="AP828" s="159">
        <f t="shared" si="105"/>
        <v>0.99329767155465654</v>
      </c>
      <c r="AQ828" s="160">
        <f t="shared" si="106"/>
        <v>1.224053985036111E-4</v>
      </c>
      <c r="AR828" s="161" t="str">
        <f t="shared" si="107"/>
        <v/>
      </c>
      <c r="AS828" s="161" t="str">
        <f t="shared" si="103"/>
        <v/>
      </c>
    </row>
    <row r="829" spans="26:45" ht="20.100000000000001" customHeight="1" x14ac:dyDescent="0.25">
      <c r="Z829" s="146">
        <v>158</v>
      </c>
      <c r="AA829" s="142">
        <f t="shared" si="108"/>
        <v>-3.3679999999999999</v>
      </c>
      <c r="AB829" s="166">
        <f t="shared" si="109"/>
        <v>1.3731463956796505E-3</v>
      </c>
      <c r="AC829" s="166">
        <f t="shared" si="110"/>
        <v>3.7857798058900047E-4</v>
      </c>
      <c r="AD829" s="142">
        <f t="shared" si="111"/>
        <v>1.3731463956796505E-3</v>
      </c>
      <c r="AE829" s="142" t="str">
        <f t="shared" si="116"/>
        <v/>
      </c>
      <c r="AF829" s="142" t="str">
        <f t="shared" si="112"/>
        <v/>
      </c>
      <c r="AG829" s="167">
        <f t="shared" si="113"/>
        <v>0</v>
      </c>
      <c r="AH829" s="167" t="str">
        <f t="shared" si="114"/>
        <v/>
      </c>
      <c r="AI829" s="167" t="str">
        <f t="shared" si="115"/>
        <v/>
      </c>
      <c r="AJ829" s="167"/>
      <c r="AK829" s="167"/>
      <c r="AL829" s="167"/>
      <c r="AO829" s="158">
        <f t="shared" si="104"/>
        <v>1.0935398998276673</v>
      </c>
      <c r="AP829" s="159">
        <f t="shared" si="105"/>
        <v>0.99317526615615292</v>
      </c>
      <c r="AQ829" s="160">
        <f t="shared" si="106"/>
        <v>1.2381157759666639E-4</v>
      </c>
      <c r="AR829" s="161" t="str">
        <f t="shared" si="107"/>
        <v/>
      </c>
      <c r="AS829" s="161" t="str">
        <f t="shared" si="103"/>
        <v/>
      </c>
    </row>
    <row r="830" spans="26:45" ht="20.100000000000001" customHeight="1" x14ac:dyDescent="0.25">
      <c r="Z830" s="146">
        <v>159</v>
      </c>
      <c r="AA830" s="142">
        <f t="shared" si="108"/>
        <v>-3.3639999999999999</v>
      </c>
      <c r="AB830" s="166">
        <f t="shared" si="109"/>
        <v>1.3917594607255424E-3</v>
      </c>
      <c r="AC830" s="166">
        <f t="shared" si="110"/>
        <v>3.8410771613958217E-4</v>
      </c>
      <c r="AD830" s="142">
        <f t="shared" si="111"/>
        <v>1.3917594607255424E-3</v>
      </c>
      <c r="AE830" s="142" t="str">
        <f t="shared" si="116"/>
        <v/>
      </c>
      <c r="AF830" s="142" t="str">
        <f t="shared" si="112"/>
        <v/>
      </c>
      <c r="AG830" s="167">
        <f t="shared" si="113"/>
        <v>0</v>
      </c>
      <c r="AH830" s="167" t="str">
        <f t="shared" si="114"/>
        <v/>
      </c>
      <c r="AI830" s="167" t="str">
        <f t="shared" si="115"/>
        <v/>
      </c>
      <c r="AJ830" s="167"/>
      <c r="AK830" s="167"/>
      <c r="AL830" s="167"/>
      <c r="AO830" s="158">
        <f t="shared" si="104"/>
        <v>1.0999348700020981</v>
      </c>
      <c r="AP830" s="159">
        <f t="shared" si="105"/>
        <v>0.99305145457855626</v>
      </c>
      <c r="AQ830" s="160">
        <f t="shared" si="106"/>
        <v>1.2522326638009229E-4</v>
      </c>
      <c r="AR830" s="161" t="str">
        <f t="shared" si="107"/>
        <v/>
      </c>
      <c r="AS830" s="161" t="str">
        <f t="shared" si="103"/>
        <v/>
      </c>
    </row>
    <row r="831" spans="26:45" ht="20.100000000000001" customHeight="1" x14ac:dyDescent="0.25">
      <c r="Z831" s="146">
        <v>160</v>
      </c>
      <c r="AA831" s="142">
        <f t="shared" si="108"/>
        <v>-3.36</v>
      </c>
      <c r="AB831" s="166">
        <f t="shared" si="109"/>
        <v>1.4106022569413848E-3</v>
      </c>
      <c r="AC831" s="166">
        <f t="shared" si="110"/>
        <v>3.8971236258203158E-4</v>
      </c>
      <c r="AD831" s="142">
        <f t="shared" si="111"/>
        <v>1.4106022569413848E-3</v>
      </c>
      <c r="AE831" s="142" t="str">
        <f t="shared" si="116"/>
        <v/>
      </c>
      <c r="AF831" s="142" t="str">
        <f t="shared" si="112"/>
        <v/>
      </c>
      <c r="AG831" s="167">
        <f t="shared" si="113"/>
        <v>0</v>
      </c>
      <c r="AH831" s="167" t="str">
        <f t="shared" si="114"/>
        <v/>
      </c>
      <c r="AI831" s="167" t="str">
        <f t="shared" si="115"/>
        <v/>
      </c>
      <c r="AJ831" s="167"/>
      <c r="AK831" s="167"/>
      <c r="AL831" s="167"/>
      <c r="AO831" s="158">
        <f t="shared" si="104"/>
        <v>1.1063298401765289</v>
      </c>
      <c r="AP831" s="159">
        <f t="shared" si="105"/>
        <v>0.99292623131217617</v>
      </c>
      <c r="AQ831" s="160">
        <f t="shared" si="106"/>
        <v>1.2664041077503629E-4</v>
      </c>
      <c r="AR831" s="161" t="str">
        <f t="shared" si="107"/>
        <v/>
      </c>
      <c r="AS831" s="161" t="str">
        <f t="shared" si="103"/>
        <v/>
      </c>
    </row>
    <row r="832" spans="26:45" ht="20.100000000000001" customHeight="1" x14ac:dyDescent="0.25">
      <c r="Z832" s="146">
        <v>161</v>
      </c>
      <c r="AA832" s="142">
        <f t="shared" si="108"/>
        <v>-3.3559999999999999</v>
      </c>
      <c r="AB832" s="166">
        <f t="shared" si="109"/>
        <v>1.4296772875723026E-3</v>
      </c>
      <c r="AC832" s="166">
        <f t="shared" si="110"/>
        <v>3.9539284383999397E-4</v>
      </c>
      <c r="AD832" s="142">
        <f t="shared" si="111"/>
        <v>1.4296772875723026E-3</v>
      </c>
      <c r="AE832" s="142" t="str">
        <f t="shared" si="116"/>
        <v/>
      </c>
      <c r="AF832" s="142" t="str">
        <f t="shared" si="112"/>
        <v/>
      </c>
      <c r="AG832" s="167">
        <f t="shared" si="113"/>
        <v>0</v>
      </c>
      <c r="AH832" s="167" t="str">
        <f t="shared" si="114"/>
        <v/>
      </c>
      <c r="AI832" s="167" t="str">
        <f t="shared" si="115"/>
        <v/>
      </c>
      <c r="AJ832" s="167"/>
      <c r="AK832" s="167"/>
      <c r="AL832" s="167"/>
      <c r="AO832" s="158">
        <f t="shared" si="104"/>
        <v>1.1127248103509597</v>
      </c>
      <c r="AP832" s="159">
        <f t="shared" si="105"/>
        <v>0.99279959090140113</v>
      </c>
      <c r="AQ832" s="160">
        <f t="shared" si="106"/>
        <v>1.2806295672884715E-4</v>
      </c>
      <c r="AR832" s="161" t="str">
        <f t="shared" si="107"/>
        <v/>
      </c>
      <c r="AS832" s="161" t="str">
        <f t="shared" si="103"/>
        <v/>
      </c>
    </row>
    <row r="833" spans="26:45" ht="20.100000000000001" customHeight="1" x14ac:dyDescent="0.25">
      <c r="Z833" s="146">
        <v>162</v>
      </c>
      <c r="AA833" s="142">
        <f t="shared" si="108"/>
        <v>-3.3519999999999999</v>
      </c>
      <c r="AB833" s="166">
        <f t="shared" si="109"/>
        <v>1.4489870785116081E-3</v>
      </c>
      <c r="AC833" s="166">
        <f t="shared" si="110"/>
        <v>4.0115009389534107E-4</v>
      </c>
      <c r="AD833" s="142">
        <f t="shared" si="111"/>
        <v>1.4489870785116081E-3</v>
      </c>
      <c r="AE833" s="142" t="str">
        <f t="shared" si="116"/>
        <v/>
      </c>
      <c r="AF833" s="142" t="str">
        <f t="shared" si="112"/>
        <v/>
      </c>
      <c r="AG833" s="167">
        <f t="shared" si="113"/>
        <v>0</v>
      </c>
      <c r="AH833" s="167" t="str">
        <f t="shared" si="114"/>
        <v/>
      </c>
      <c r="AI833" s="167" t="str">
        <f t="shared" si="115"/>
        <v/>
      </c>
      <c r="AJ833" s="167"/>
      <c r="AK833" s="167"/>
      <c r="AL833" s="167"/>
      <c r="AO833" s="158">
        <f t="shared" si="104"/>
        <v>1.1191197805253905</v>
      </c>
      <c r="AP833" s="159">
        <f t="shared" si="105"/>
        <v>0.99267152794467228</v>
      </c>
      <c r="AQ833" s="160">
        <f t="shared" si="106"/>
        <v>1.2949085021818352E-4</v>
      </c>
      <c r="AR833" s="161" t="str">
        <f t="shared" si="107"/>
        <v/>
      </c>
      <c r="AS833" s="161" t="str">
        <f t="shared" si="103"/>
        <v/>
      </c>
    </row>
    <row r="834" spans="26:45" ht="20.100000000000001" customHeight="1" x14ac:dyDescent="0.25">
      <c r="Z834" s="146">
        <v>163</v>
      </c>
      <c r="AA834" s="142">
        <f t="shared" si="108"/>
        <v>-3.3479999999999999</v>
      </c>
      <c r="AB834" s="166">
        <f t="shared" si="109"/>
        <v>1.4685341784443158E-3</v>
      </c>
      <c r="AC834" s="166">
        <f t="shared" si="110"/>
        <v>4.0698505687905789E-4</v>
      </c>
      <c r="AD834" s="142">
        <f t="shared" si="111"/>
        <v>1.4685341784443158E-3</v>
      </c>
      <c r="AE834" s="142" t="str">
        <f t="shared" si="116"/>
        <v/>
      </c>
      <c r="AF834" s="142" t="str">
        <f t="shared" si="112"/>
        <v/>
      </c>
      <c r="AG834" s="167">
        <f t="shared" si="113"/>
        <v>0</v>
      </c>
      <c r="AH834" s="167" t="str">
        <f t="shared" si="114"/>
        <v/>
      </c>
      <c r="AI834" s="167" t="str">
        <f t="shared" si="115"/>
        <v/>
      </c>
      <c r="AJ834" s="167"/>
      <c r="AK834" s="167"/>
      <c r="AL834" s="167"/>
      <c r="AO834" s="158">
        <f t="shared" si="104"/>
        <v>1.1255147506998213</v>
      </c>
      <c r="AP834" s="159">
        <f t="shared" si="105"/>
        <v>0.9925420370944541</v>
      </c>
      <c r="AQ834" s="160">
        <f t="shared" si="106"/>
        <v>1.3092403725412094E-4</v>
      </c>
      <c r="AR834" s="161" t="str">
        <f t="shared" si="107"/>
        <v/>
      </c>
      <c r="AS834" s="161" t="str">
        <f t="shared" si="103"/>
        <v/>
      </c>
    </row>
    <row r="835" spans="26:45" ht="20.100000000000001" customHeight="1" x14ac:dyDescent="0.25">
      <c r="Z835" s="146">
        <v>164</v>
      </c>
      <c r="AA835" s="142">
        <f t="shared" si="108"/>
        <v>-3.3439999999999999</v>
      </c>
      <c r="AB835" s="166">
        <f t="shared" si="109"/>
        <v>1.4883211589907608E-3</v>
      </c>
      <c r="AC835" s="166">
        <f t="shared" si="110"/>
        <v>4.1289868716268849E-4</v>
      </c>
      <c r="AD835" s="142">
        <f t="shared" si="111"/>
        <v>1.4883211589907608E-3</v>
      </c>
      <c r="AE835" s="142" t="str">
        <f t="shared" si="116"/>
        <v/>
      </c>
      <c r="AF835" s="142" t="str">
        <f t="shared" si="112"/>
        <v/>
      </c>
      <c r="AG835" s="167">
        <f t="shared" si="113"/>
        <v>0</v>
      </c>
      <c r="AH835" s="167" t="str">
        <f t="shared" si="114"/>
        <v/>
      </c>
      <c r="AI835" s="167" t="str">
        <f t="shared" si="115"/>
        <v/>
      </c>
      <c r="AJ835" s="167"/>
      <c r="AK835" s="167"/>
      <c r="AL835" s="167"/>
      <c r="AO835" s="158">
        <f t="shared" si="104"/>
        <v>1.1319097208742521</v>
      </c>
      <c r="AP835" s="159">
        <f t="shared" si="105"/>
        <v>0.99241111305719998</v>
      </c>
      <c r="AQ835" s="160">
        <f t="shared" si="106"/>
        <v>1.3236246388381723E-4</v>
      </c>
      <c r="AR835" s="161" t="str">
        <f t="shared" si="107"/>
        <v/>
      </c>
      <c r="AS835" s="161" t="str">
        <f t="shared" si="103"/>
        <v/>
      </c>
    </row>
    <row r="836" spans="26:45" ht="20.100000000000001" customHeight="1" x14ac:dyDescent="0.25">
      <c r="Z836" s="146">
        <v>165</v>
      </c>
      <c r="AA836" s="142">
        <f t="shared" si="108"/>
        <v>-3.34</v>
      </c>
      <c r="AB836" s="166">
        <f t="shared" si="109"/>
        <v>1.5083506148503073E-3</v>
      </c>
      <c r="AC836" s="166">
        <f t="shared" si="110"/>
        <v>4.1889194945036979E-4</v>
      </c>
      <c r="AD836" s="142">
        <f t="shared" si="111"/>
        <v>1.5083506148503073E-3</v>
      </c>
      <c r="AE836" s="142" t="str">
        <f t="shared" si="116"/>
        <v/>
      </c>
      <c r="AF836" s="142" t="str">
        <f t="shared" si="112"/>
        <v/>
      </c>
      <c r="AG836" s="167">
        <f t="shared" si="113"/>
        <v>0</v>
      </c>
      <c r="AH836" s="167" t="str">
        <f t="shared" si="114"/>
        <v/>
      </c>
      <c r="AI836" s="167" t="str">
        <f t="shared" si="115"/>
        <v/>
      </c>
      <c r="AJ836" s="167"/>
      <c r="AK836" s="167"/>
      <c r="AL836" s="167"/>
      <c r="AO836" s="158">
        <f t="shared" si="104"/>
        <v>1.1383046910486829</v>
      </c>
      <c r="AP836" s="159">
        <f t="shared" si="105"/>
        <v>0.99227875059331616</v>
      </c>
      <c r="AQ836" s="160">
        <f t="shared" si="106"/>
        <v>1.3380607619550844E-4</v>
      </c>
      <c r="AR836" s="161" t="str">
        <f t="shared" si="107"/>
        <v/>
      </c>
      <c r="AS836" s="161" t="str">
        <f t="shared" si="103"/>
        <v/>
      </c>
    </row>
    <row r="837" spans="26:45" ht="20.100000000000001" customHeight="1" x14ac:dyDescent="0.25">
      <c r="Z837" s="146">
        <v>166</v>
      </c>
      <c r="AA837" s="142">
        <f t="shared" si="108"/>
        <v>-3.3359999999999999</v>
      </c>
      <c r="AB837" s="166">
        <f t="shared" si="109"/>
        <v>1.528625163945144E-3</v>
      </c>
      <c r="AC837" s="166">
        <f t="shared" si="110"/>
        <v>4.2496581887143336E-4</v>
      </c>
      <c r="AD837" s="142">
        <f t="shared" si="111"/>
        <v>1.528625163945144E-3</v>
      </c>
      <c r="AE837" s="142" t="str">
        <f t="shared" si="116"/>
        <v/>
      </c>
      <c r="AF837" s="142" t="str">
        <f t="shared" si="112"/>
        <v/>
      </c>
      <c r="AG837" s="167">
        <f t="shared" si="113"/>
        <v>0</v>
      </c>
      <c r="AH837" s="167" t="str">
        <f t="shared" si="114"/>
        <v/>
      </c>
      <c r="AI837" s="167" t="str">
        <f t="shared" si="115"/>
        <v/>
      </c>
      <c r="AJ837" s="167"/>
      <c r="AK837" s="167"/>
      <c r="AL837" s="167"/>
      <c r="AO837" s="158">
        <f t="shared" si="104"/>
        <v>1.1446996612231137</v>
      </c>
      <c r="AP837" s="159">
        <f t="shared" si="105"/>
        <v>0.99214494451712065</v>
      </c>
      <c r="AQ837" s="160">
        <f t="shared" si="106"/>
        <v>1.3525482032095137E-4</v>
      </c>
      <c r="AR837" s="161" t="str">
        <f t="shared" si="107"/>
        <v/>
      </c>
      <c r="AS837" s="161" t="str">
        <f t="shared" si="103"/>
        <v/>
      </c>
    </row>
    <row r="838" spans="26:45" ht="20.100000000000001" customHeight="1" x14ac:dyDescent="0.25">
      <c r="Z838" s="146">
        <v>167</v>
      </c>
      <c r="AA838" s="142">
        <f t="shared" si="108"/>
        <v>-3.3319999999999999</v>
      </c>
      <c r="AB838" s="166">
        <f t="shared" si="109"/>
        <v>1.5491474475641319E-3</v>
      </c>
      <c r="AC838" s="166">
        <f t="shared" si="110"/>
        <v>4.3112128107358451E-4</v>
      </c>
      <c r="AD838" s="142">
        <f t="shared" si="111"/>
        <v>1.5491474475641319E-3</v>
      </c>
      <c r="AE838" s="142" t="str">
        <f t="shared" si="116"/>
        <v/>
      </c>
      <c r="AF838" s="142" t="str">
        <f t="shared" si="112"/>
        <v/>
      </c>
      <c r="AG838" s="167">
        <f t="shared" si="113"/>
        <v>0</v>
      </c>
      <c r="AH838" s="167" t="str">
        <f t="shared" si="114"/>
        <v/>
      </c>
      <c r="AI838" s="167" t="str">
        <f t="shared" si="115"/>
        <v/>
      </c>
      <c r="AJ838" s="167"/>
      <c r="AK838" s="167"/>
      <c r="AL838" s="167"/>
      <c r="AO838" s="158">
        <f t="shared" si="104"/>
        <v>1.1510946313975445</v>
      </c>
      <c r="AP838" s="159">
        <f t="shared" si="105"/>
        <v>0.9920096896967997</v>
      </c>
      <c r="AQ838" s="160">
        <f t="shared" si="106"/>
        <v>1.3670864243942038E-4</v>
      </c>
      <c r="AR838" s="161" t="str">
        <f t="shared" si="107"/>
        <v/>
      </c>
      <c r="AS838" s="161" t="str">
        <f t="shared" si="103"/>
        <v/>
      </c>
    </row>
    <row r="839" spans="26:45" ht="20.100000000000001" customHeight="1" x14ac:dyDescent="0.25">
      <c r="Z839" s="146">
        <v>168</v>
      </c>
      <c r="AA839" s="142">
        <f t="shared" si="108"/>
        <v>-3.3279999999999998</v>
      </c>
      <c r="AB839" s="166">
        <f t="shared" si="109"/>
        <v>1.5699201305067205E-3</v>
      </c>
      <c r="AC839" s="166">
        <f t="shared" si="110"/>
        <v>4.3735933231665928E-4</v>
      </c>
      <c r="AD839" s="142">
        <f t="shared" si="111"/>
        <v>1.5699201305067205E-3</v>
      </c>
      <c r="AE839" s="142" t="str">
        <f t="shared" si="116"/>
        <v/>
      </c>
      <c r="AF839" s="142" t="str">
        <f t="shared" si="112"/>
        <v/>
      </c>
      <c r="AG839" s="167">
        <f t="shared" si="113"/>
        <v>0</v>
      </c>
      <c r="AH839" s="167" t="str">
        <f t="shared" si="114"/>
        <v/>
      </c>
      <c r="AI839" s="167" t="str">
        <f t="shared" si="115"/>
        <v/>
      </c>
      <c r="AJ839" s="167"/>
      <c r="AK839" s="167"/>
      <c r="AL839" s="167"/>
      <c r="AO839" s="158">
        <f t="shared" si="104"/>
        <v>1.1574896015719753</v>
      </c>
      <c r="AP839" s="159">
        <f t="shared" si="105"/>
        <v>0.99187298105436028</v>
      </c>
      <c r="AQ839" s="160">
        <f t="shared" si="106"/>
        <v>1.3816748878014984E-4</v>
      </c>
      <c r="AR839" s="161" t="str">
        <f t="shared" si="107"/>
        <v/>
      </c>
      <c r="AS839" s="161" t="str">
        <f t="shared" si="103"/>
        <v/>
      </c>
    </row>
    <row r="840" spans="26:45" ht="20.100000000000001" customHeight="1" x14ac:dyDescent="0.25">
      <c r="Z840" s="146">
        <v>169</v>
      </c>
      <c r="AA840" s="142">
        <f t="shared" si="108"/>
        <v>-3.3239999999999998</v>
      </c>
      <c r="AB840" s="166">
        <f t="shared" si="109"/>
        <v>1.5909459012268885E-3</v>
      </c>
      <c r="AC840" s="166">
        <f t="shared" si="110"/>
        <v>4.4368097956695111E-4</v>
      </c>
      <c r="AD840" s="142">
        <f t="shared" si="111"/>
        <v>1.5909459012268885E-3</v>
      </c>
      <c r="AE840" s="142" t="str">
        <f t="shared" si="116"/>
        <v/>
      </c>
      <c r="AF840" s="142" t="str">
        <f t="shared" si="112"/>
        <v/>
      </c>
      <c r="AG840" s="167">
        <f t="shared" si="113"/>
        <v>0</v>
      </c>
      <c r="AH840" s="167" t="str">
        <f t="shared" si="114"/>
        <v/>
      </c>
      <c r="AI840" s="167" t="str">
        <f t="shared" si="115"/>
        <v/>
      </c>
      <c r="AJ840" s="167"/>
      <c r="AK840" s="167"/>
      <c r="AL840" s="167"/>
      <c r="AO840" s="158">
        <f t="shared" si="104"/>
        <v>1.1638845717464061</v>
      </c>
      <c r="AP840" s="159">
        <f t="shared" si="105"/>
        <v>0.99173481356558013</v>
      </c>
      <c r="AQ840" s="160">
        <f t="shared" si="106"/>
        <v>1.3963130562677506E-4</v>
      </c>
      <c r="AR840" s="161" t="str">
        <f t="shared" si="107"/>
        <v/>
      </c>
      <c r="AS840" s="161" t="str">
        <f t="shared" si="103"/>
        <v/>
      </c>
    </row>
    <row r="841" spans="26:45" ht="20.100000000000001" customHeight="1" x14ac:dyDescent="0.25">
      <c r="Z841" s="146">
        <v>170</v>
      </c>
      <c r="AA841" s="142">
        <f t="shared" si="108"/>
        <v>-3.32</v>
      </c>
      <c r="AB841" s="166">
        <f t="shared" si="109"/>
        <v>1.6122274719771244E-3</v>
      </c>
      <c r="AC841" s="166">
        <f t="shared" si="110"/>
        <v>4.5008724059211757E-4</v>
      </c>
      <c r="AD841" s="142">
        <f t="shared" si="111"/>
        <v>1.6122274719771244E-3</v>
      </c>
      <c r="AE841" s="142" t="str">
        <f t="shared" si="116"/>
        <v/>
      </c>
      <c r="AF841" s="142" t="str">
        <f t="shared" si="112"/>
        <v/>
      </c>
      <c r="AG841" s="167">
        <f t="shared" si="113"/>
        <v>0</v>
      </c>
      <c r="AH841" s="167" t="str">
        <f t="shared" si="114"/>
        <v/>
      </c>
      <c r="AI841" s="167" t="str">
        <f t="shared" si="115"/>
        <v/>
      </c>
      <c r="AJ841" s="167"/>
      <c r="AK841" s="167"/>
      <c r="AL841" s="167"/>
      <c r="AO841" s="158">
        <f t="shared" si="104"/>
        <v>1.1702795419208369</v>
      </c>
      <c r="AP841" s="159">
        <f t="shared" si="105"/>
        <v>0.99159518225995336</v>
      </c>
      <c r="AQ841" s="160">
        <f t="shared" si="106"/>
        <v>1.4110003931921966E-4</v>
      </c>
      <c r="AR841" s="161" t="str">
        <f t="shared" si="107"/>
        <v/>
      </c>
      <c r="AS841" s="161" t="str">
        <f t="shared" si="103"/>
        <v/>
      </c>
    </row>
    <row r="842" spans="26:45" ht="20.100000000000001" customHeight="1" x14ac:dyDescent="0.25">
      <c r="Z842" s="146">
        <v>171</v>
      </c>
      <c r="AA842" s="142">
        <f t="shared" si="108"/>
        <v>-3.3159999999999998</v>
      </c>
      <c r="AB842" s="166">
        <f t="shared" si="109"/>
        <v>1.6337675789524107E-3</v>
      </c>
      <c r="AC842" s="166">
        <f t="shared" si="110"/>
        <v>4.5657914405666388E-4</v>
      </c>
      <c r="AD842" s="142">
        <f t="shared" si="111"/>
        <v>1.6337675789524107E-3</v>
      </c>
      <c r="AE842" s="142" t="str">
        <f t="shared" si="116"/>
        <v/>
      </c>
      <c r="AF842" s="142" t="str">
        <f t="shared" si="112"/>
        <v/>
      </c>
      <c r="AG842" s="167">
        <f t="shared" si="113"/>
        <v>0</v>
      </c>
      <c r="AH842" s="167" t="str">
        <f t="shared" si="114"/>
        <v/>
      </c>
      <c r="AI842" s="167" t="str">
        <f t="shared" si="115"/>
        <v/>
      </c>
      <c r="AJ842" s="167"/>
      <c r="AK842" s="167"/>
      <c r="AL842" s="167"/>
      <c r="AO842" s="158">
        <f t="shared" si="104"/>
        <v>1.1766745120952677</v>
      </c>
      <c r="AP842" s="159">
        <f t="shared" si="105"/>
        <v>0.99145408222063414</v>
      </c>
      <c r="AQ842" s="160">
        <f t="shared" si="106"/>
        <v>1.4257363625758135E-4</v>
      </c>
      <c r="AR842" s="161" t="str">
        <f t="shared" si="107"/>
        <v/>
      </c>
      <c r="AS842" s="161" t="str">
        <f t="shared" si="103"/>
        <v/>
      </c>
    </row>
    <row r="843" spans="26:45" ht="20.100000000000001" customHeight="1" x14ac:dyDescent="0.25">
      <c r="Z843" s="146">
        <v>172</v>
      </c>
      <c r="AA843" s="142">
        <f t="shared" si="108"/>
        <v>-3.3119999999999998</v>
      </c>
      <c r="AB843" s="166">
        <f t="shared" si="109"/>
        <v>1.6555689824342061E-3</v>
      </c>
      <c r="AC843" s="166">
        <f t="shared" si="110"/>
        <v>4.6315772961800144E-4</v>
      </c>
      <c r="AD843" s="142">
        <f t="shared" si="111"/>
        <v>1.6555689824342061E-3</v>
      </c>
      <c r="AE843" s="142" t="str">
        <f t="shared" si="116"/>
        <v/>
      </c>
      <c r="AF843" s="142" t="str">
        <f t="shared" si="112"/>
        <v/>
      </c>
      <c r="AG843" s="167">
        <f t="shared" si="113"/>
        <v>0</v>
      </c>
      <c r="AH843" s="167" t="str">
        <f t="shared" si="114"/>
        <v/>
      </c>
      <c r="AI843" s="167" t="str">
        <f t="shared" si="115"/>
        <v/>
      </c>
      <c r="AJ843" s="167"/>
      <c r="AK843" s="167"/>
      <c r="AL843" s="167"/>
      <c r="AO843" s="158">
        <f t="shared" si="104"/>
        <v>1.1830694822696985</v>
      </c>
      <c r="AP843" s="159">
        <f t="shared" si="105"/>
        <v>0.99131150858437656</v>
      </c>
      <c r="AQ843" s="160">
        <f t="shared" si="106"/>
        <v>1.4405204290512952E-4</v>
      </c>
      <c r="AR843" s="161" t="str">
        <f t="shared" si="107"/>
        <v/>
      </c>
      <c r="AS843" s="161" t="str">
        <f t="shared" si="103"/>
        <v/>
      </c>
    </row>
    <row r="844" spans="26:45" ht="20.100000000000001" customHeight="1" x14ac:dyDescent="0.25">
      <c r="Z844" s="146">
        <v>173</v>
      </c>
      <c r="AA844" s="142">
        <f t="shared" si="108"/>
        <v>-3.3079999999999998</v>
      </c>
      <c r="AB844" s="166">
        <f t="shared" si="109"/>
        <v>1.6776344669344294E-3</v>
      </c>
      <c r="AC844" s="166">
        <f t="shared" si="110"/>
        <v>4.6982404802307904E-4</v>
      </c>
      <c r="AD844" s="142">
        <f t="shared" si="111"/>
        <v>1.6776344669344294E-3</v>
      </c>
      <c r="AE844" s="142" t="str">
        <f t="shared" si="116"/>
        <v/>
      </c>
      <c r="AF844" s="142" t="str">
        <f t="shared" si="112"/>
        <v/>
      </c>
      <c r="AG844" s="167">
        <f t="shared" si="113"/>
        <v>0</v>
      </c>
      <c r="AH844" s="167" t="str">
        <f t="shared" si="114"/>
        <v/>
      </c>
      <c r="AI844" s="167" t="str">
        <f t="shared" si="115"/>
        <v/>
      </c>
      <c r="AJ844" s="167"/>
      <c r="AK844" s="167"/>
      <c r="AL844" s="167"/>
      <c r="AO844" s="158">
        <f t="shared" si="104"/>
        <v>1.1894644524441293</v>
      </c>
      <c r="AP844" s="159">
        <f t="shared" si="105"/>
        <v>0.99116745654147143</v>
      </c>
      <c r="AQ844" s="160">
        <f t="shared" si="106"/>
        <v>1.4553520579085877E-4</v>
      </c>
      <c r="AR844" s="161" t="str">
        <f t="shared" si="107"/>
        <v/>
      </c>
      <c r="AS844" s="161" t="str">
        <f t="shared" si="103"/>
        <v/>
      </c>
    </row>
    <row r="845" spans="26:45" ht="20.100000000000001" customHeight="1" x14ac:dyDescent="0.25">
      <c r="Z845" s="146">
        <v>174</v>
      </c>
      <c r="AA845" s="142">
        <f t="shared" si="108"/>
        <v>-3.3039999999999998</v>
      </c>
      <c r="AB845" s="166">
        <f t="shared" si="109"/>
        <v>1.6999668413393869E-3</v>
      </c>
      <c r="AC845" s="166">
        <f t="shared" si="110"/>
        <v>4.7657916120559377E-4</v>
      </c>
      <c r="AD845" s="142">
        <f t="shared" si="111"/>
        <v>1.6999668413393869E-3</v>
      </c>
      <c r="AE845" s="142" t="str">
        <f t="shared" si="116"/>
        <v/>
      </c>
      <c r="AF845" s="142" t="str">
        <f t="shared" si="112"/>
        <v/>
      </c>
      <c r="AG845" s="167">
        <f t="shared" si="113"/>
        <v>0</v>
      </c>
      <c r="AH845" s="167" t="str">
        <f t="shared" si="114"/>
        <v/>
      </c>
      <c r="AI845" s="167" t="str">
        <f t="shared" si="115"/>
        <v/>
      </c>
      <c r="AJ845" s="167"/>
      <c r="AK845" s="167"/>
      <c r="AL845" s="167"/>
      <c r="AO845" s="158">
        <f t="shared" si="104"/>
        <v>1.1958594226185602</v>
      </c>
      <c r="AP845" s="159">
        <f t="shared" si="105"/>
        <v>0.99102192133568057</v>
      </c>
      <c r="AQ845" s="160">
        <f t="shared" si="106"/>
        <v>1.4702307151281957E-4</v>
      </c>
      <c r="AR845" s="161" t="str">
        <f t="shared" si="107"/>
        <v/>
      </c>
      <c r="AS845" s="161" t="str">
        <f t="shared" si="103"/>
        <v/>
      </c>
    </row>
    <row r="846" spans="26:45" ht="20.100000000000001" customHeight="1" x14ac:dyDescent="0.25">
      <c r="Z846" s="146">
        <v>175</v>
      </c>
      <c r="AA846" s="142">
        <f t="shared" si="108"/>
        <v>-3.3</v>
      </c>
      <c r="AB846" s="166">
        <f t="shared" si="109"/>
        <v>1.7225689390536812E-3</v>
      </c>
      <c r="AC846" s="166">
        <f t="shared" si="110"/>
        <v>4.8342414238377744E-4</v>
      </c>
      <c r="AD846" s="142">
        <f t="shared" si="111"/>
        <v>1.7225689390536812E-3</v>
      </c>
      <c r="AE846" s="142" t="str">
        <f t="shared" si="116"/>
        <v/>
      </c>
      <c r="AF846" s="142" t="str">
        <f t="shared" si="112"/>
        <v/>
      </c>
      <c r="AG846" s="167">
        <f t="shared" si="113"/>
        <v>0</v>
      </c>
      <c r="AH846" s="167" t="str">
        <f t="shared" si="114"/>
        <v/>
      </c>
      <c r="AI846" s="167" t="str">
        <f t="shared" si="115"/>
        <v/>
      </c>
      <c r="AJ846" s="167"/>
      <c r="AK846" s="167"/>
      <c r="AL846" s="167"/>
      <c r="AO846" s="158">
        <f t="shared" si="104"/>
        <v>1.202254392792991</v>
      </c>
      <c r="AP846" s="159">
        <f t="shared" si="105"/>
        <v>0.99087489826416775</v>
      </c>
      <c r="AQ846" s="160">
        <f t="shared" si="106"/>
        <v>1.4851558674122689E-4</v>
      </c>
      <c r="AR846" s="161" t="str">
        <f t="shared" si="107"/>
        <v/>
      </c>
      <c r="AS846" s="161" t="str">
        <f t="shared" si="103"/>
        <v/>
      </c>
    </row>
    <row r="847" spans="26:45" ht="20.100000000000001" customHeight="1" x14ac:dyDescent="0.25">
      <c r="Z847" s="146">
        <v>176</v>
      </c>
      <c r="AA847" s="142">
        <f t="shared" si="108"/>
        <v>-3.2960000000000003</v>
      </c>
      <c r="AB847" s="166">
        <f t="shared" si="109"/>
        <v>1.7454436181440487E-3</v>
      </c>
      <c r="AC847" s="166">
        <f t="shared" si="110"/>
        <v>4.9036007615875477E-4</v>
      </c>
      <c r="AD847" s="142">
        <f t="shared" si="111"/>
        <v>1.7454436181440487E-3</v>
      </c>
      <c r="AE847" s="142" t="str">
        <f t="shared" si="116"/>
        <v/>
      </c>
      <c r="AF847" s="142" t="str">
        <f t="shared" si="112"/>
        <v/>
      </c>
      <c r="AG847" s="167">
        <f t="shared" si="113"/>
        <v>0</v>
      </c>
      <c r="AH847" s="167" t="str">
        <f t="shared" si="114"/>
        <v/>
      </c>
      <c r="AI847" s="167" t="str">
        <f t="shared" si="115"/>
        <v/>
      </c>
      <c r="AJ847" s="167"/>
      <c r="AK847" s="167"/>
      <c r="AL847" s="167"/>
      <c r="AO847" s="158">
        <f t="shared" si="104"/>
        <v>1.2086493629674218</v>
      </c>
      <c r="AP847" s="159">
        <f t="shared" si="105"/>
        <v>0.99072638267742652</v>
      </c>
      <c r="AQ847" s="160">
        <f t="shared" si="106"/>
        <v>1.5001269822001451E-4</v>
      </c>
      <c r="AR847" s="161" t="str">
        <f t="shared" si="107"/>
        <v/>
      </c>
      <c r="AS847" s="161" t="str">
        <f t="shared" si="103"/>
        <v/>
      </c>
    </row>
    <row r="848" spans="26:45" ht="20.100000000000001" customHeight="1" x14ac:dyDescent="0.25">
      <c r="Z848" s="146">
        <v>177</v>
      </c>
      <c r="AA848" s="142">
        <f t="shared" si="108"/>
        <v>-3.2919999999999998</v>
      </c>
      <c r="AB848" s="166">
        <f t="shared" si="109"/>
        <v>1.7685937614831393E-3</v>
      </c>
      <c r="AC848" s="166">
        <f t="shared" si="110"/>
        <v>4.9738805861348535E-4</v>
      </c>
      <c r="AD848" s="142">
        <f t="shared" si="111"/>
        <v>1.7685937614831393E-3</v>
      </c>
      <c r="AE848" s="142" t="str">
        <f t="shared" si="116"/>
        <v/>
      </c>
      <c r="AF848" s="142" t="str">
        <f t="shared" si="112"/>
        <v/>
      </c>
      <c r="AG848" s="167">
        <f t="shared" si="113"/>
        <v>0</v>
      </c>
      <c r="AH848" s="167" t="str">
        <f t="shared" si="114"/>
        <v/>
      </c>
      <c r="AI848" s="167" t="str">
        <f t="shared" si="115"/>
        <v/>
      </c>
      <c r="AJ848" s="167"/>
      <c r="AK848" s="167"/>
      <c r="AL848" s="167"/>
      <c r="AO848" s="158">
        <f t="shared" si="104"/>
        <v>1.2150443331418526</v>
      </c>
      <c r="AP848" s="159">
        <f t="shared" si="105"/>
        <v>0.99057636997920651</v>
      </c>
      <c r="AQ848" s="160">
        <f t="shared" si="106"/>
        <v>1.5151435277171998E-4</v>
      </c>
      <c r="AR848" s="161" t="str">
        <f t="shared" si="107"/>
        <v/>
      </c>
      <c r="AS848" s="161" t="str">
        <f t="shared" si="103"/>
        <v/>
      </c>
    </row>
    <row r="849" spans="26:45" ht="20.100000000000001" customHeight="1" x14ac:dyDescent="0.25">
      <c r="Z849" s="146">
        <v>178</v>
      </c>
      <c r="AA849" s="142">
        <f t="shared" si="108"/>
        <v>-3.2880000000000003</v>
      </c>
      <c r="AB849" s="166">
        <f t="shared" si="109"/>
        <v>1.7920222768931717E-3</v>
      </c>
      <c r="AC849" s="166">
        <f t="shared" si="110"/>
        <v>5.0450919741226545E-4</v>
      </c>
      <c r="AD849" s="142">
        <f t="shared" si="111"/>
        <v>1.7920222768931717E-3</v>
      </c>
      <c r="AE849" s="142" t="str">
        <f t="shared" si="116"/>
        <v/>
      </c>
      <c r="AF849" s="142" t="str">
        <f t="shared" si="112"/>
        <v/>
      </c>
      <c r="AG849" s="167">
        <f t="shared" si="113"/>
        <v>0</v>
      </c>
      <c r="AH849" s="167" t="str">
        <f t="shared" si="114"/>
        <v/>
      </c>
      <c r="AI849" s="167" t="str">
        <f t="shared" si="115"/>
        <v/>
      </c>
      <c r="AJ849" s="167"/>
      <c r="AK849" s="167"/>
      <c r="AL849" s="167"/>
      <c r="AO849" s="158">
        <f t="shared" si="104"/>
        <v>1.2214393033162834</v>
      </c>
      <c r="AP849" s="159">
        <f t="shared" si="105"/>
        <v>0.99042485562643479</v>
      </c>
      <c r="AQ849" s="160">
        <f t="shared" si="106"/>
        <v>1.5302049729792877E-4</v>
      </c>
      <c r="AR849" s="161" t="str">
        <f t="shared" si="107"/>
        <v/>
      </c>
      <c r="AS849" s="161" t="str">
        <f t="shared" si="103"/>
        <v/>
      </c>
    </row>
    <row r="850" spans="26:45" ht="20.100000000000001" customHeight="1" x14ac:dyDescent="0.25">
      <c r="Z850" s="146">
        <v>179</v>
      </c>
      <c r="AA850" s="142">
        <f t="shared" si="108"/>
        <v>-3.2839999999999998</v>
      </c>
      <c r="AB850" s="166">
        <f t="shared" si="109"/>
        <v>1.8157320972895475E-3</v>
      </c>
      <c r="AC850" s="166">
        <f t="shared" si="110"/>
        <v>5.1172461190082501E-4</v>
      </c>
      <c r="AD850" s="142">
        <f t="shared" si="111"/>
        <v>1.8157320972895475E-3</v>
      </c>
      <c r="AE850" s="142" t="str">
        <f t="shared" si="116"/>
        <v/>
      </c>
      <c r="AF850" s="142" t="str">
        <f t="shared" si="112"/>
        <v/>
      </c>
      <c r="AG850" s="167">
        <f t="shared" si="113"/>
        <v>0</v>
      </c>
      <c r="AH850" s="167" t="str">
        <f t="shared" si="114"/>
        <v/>
      </c>
      <c r="AI850" s="167" t="str">
        <f t="shared" si="115"/>
        <v/>
      </c>
      <c r="AJ850" s="167"/>
      <c r="AK850" s="167"/>
      <c r="AL850" s="167"/>
      <c r="AO850" s="158">
        <f t="shared" si="104"/>
        <v>1.2278342734907142</v>
      </c>
      <c r="AP850" s="159">
        <f t="shared" si="105"/>
        <v>0.99027183512913686</v>
      </c>
      <c r="AQ850" s="160">
        <f t="shared" si="106"/>
        <v>1.5453107878404815E-4</v>
      </c>
      <c r="AR850" s="161" t="str">
        <f t="shared" si="107"/>
        <v/>
      </c>
      <c r="AS850" s="161" t="str">
        <f t="shared" ref="AS850:AS913" si="117">IF($AP850&lt;(1-$AN$670),$AQ850,"")</f>
        <v/>
      </c>
    </row>
    <row r="851" spans="26:45" ht="20.100000000000001" customHeight="1" x14ac:dyDescent="0.25">
      <c r="Z851" s="146">
        <v>180</v>
      </c>
      <c r="AA851" s="142">
        <f t="shared" si="108"/>
        <v>-3.2800000000000002</v>
      </c>
      <c r="AB851" s="166">
        <f t="shared" si="109"/>
        <v>1.8397261808242775E-3</v>
      </c>
      <c r="AC851" s="166">
        <f t="shared" si="110"/>
        <v>5.190354332069723E-4</v>
      </c>
      <c r="AD851" s="142">
        <f t="shared" si="111"/>
        <v>1.8397261808242775E-3</v>
      </c>
      <c r="AE851" s="142" t="str">
        <f t="shared" si="116"/>
        <v/>
      </c>
      <c r="AF851" s="142" t="str">
        <f t="shared" si="112"/>
        <v/>
      </c>
      <c r="AG851" s="167">
        <f t="shared" si="113"/>
        <v>0</v>
      </c>
      <c r="AH851" s="167" t="str">
        <f t="shared" si="114"/>
        <v/>
      </c>
      <c r="AI851" s="167" t="str">
        <f t="shared" si="115"/>
        <v/>
      </c>
      <c r="AJ851" s="167"/>
      <c r="AK851" s="167"/>
      <c r="AL851" s="167"/>
      <c r="AO851" s="158">
        <f t="shared" ref="AO851:AO914" si="118">AO850+$AR$655</f>
        <v>1.234229243665145</v>
      </c>
      <c r="AP851" s="159">
        <f t="shared" ref="AP851:AP914" si="119">_xlfn.CHISQ.DIST.RT(AO851,7)</f>
        <v>0.99011730405035281</v>
      </c>
      <c r="AQ851" s="160">
        <f t="shared" ref="AQ851:AQ914" si="120">AP851-AP852</f>
        <v>1.5604604429986235E-4</v>
      </c>
      <c r="AR851" s="161" t="str">
        <f t="shared" ref="AR851:AR914" si="121">IF(AP851&lt;(1-$AN$662),AQ851,"")</f>
        <v/>
      </c>
      <c r="AS851" s="161" t="str">
        <f t="shared" si="117"/>
        <v/>
      </c>
    </row>
    <row r="852" spans="26:45" ht="20.100000000000001" customHeight="1" x14ac:dyDescent="0.25">
      <c r="Z852" s="146">
        <v>181</v>
      </c>
      <c r="AA852" s="142">
        <f t="shared" si="108"/>
        <v>-3.2759999999999998</v>
      </c>
      <c r="AB852" s="166">
        <f t="shared" si="109"/>
        <v>1.8640075110293508E-3</v>
      </c>
      <c r="AC852" s="166">
        <f t="shared" si="110"/>
        <v>5.2644280434184466E-4</v>
      </c>
      <c r="AD852" s="142">
        <f t="shared" si="111"/>
        <v>1.8640075110293508E-3</v>
      </c>
      <c r="AE852" s="142" t="str">
        <f t="shared" si="116"/>
        <v/>
      </c>
      <c r="AF852" s="142" t="str">
        <f t="shared" si="112"/>
        <v/>
      </c>
      <c r="AG852" s="167">
        <f t="shared" si="113"/>
        <v>0</v>
      </c>
      <c r="AH852" s="167" t="str">
        <f t="shared" si="114"/>
        <v/>
      </c>
      <c r="AI852" s="167" t="str">
        <f t="shared" si="115"/>
        <v/>
      </c>
      <c r="AJ852" s="167"/>
      <c r="AK852" s="167"/>
      <c r="AL852" s="167"/>
      <c r="AO852" s="158">
        <f t="shared" si="118"/>
        <v>1.2406242138395758</v>
      </c>
      <c r="AP852" s="159">
        <f t="shared" si="119"/>
        <v>0.98996125800605295</v>
      </c>
      <c r="AQ852" s="160">
        <f t="shared" si="120"/>
        <v>1.5756534100408448E-4</v>
      </c>
      <c r="AR852" s="161" t="str">
        <f t="shared" si="121"/>
        <v/>
      </c>
      <c r="AS852" s="161" t="str">
        <f t="shared" si="117"/>
        <v/>
      </c>
    </row>
    <row r="853" spans="26:45" ht="20.100000000000001" customHeight="1" x14ac:dyDescent="0.25">
      <c r="Z853" s="146">
        <v>182</v>
      </c>
      <c r="AA853" s="142">
        <f t="shared" si="108"/>
        <v>-3.2720000000000002</v>
      </c>
      <c r="AB853" s="166">
        <f t="shared" si="109"/>
        <v>1.8885790969598703E-3</v>
      </c>
      <c r="AC853" s="166">
        <f t="shared" si="110"/>
        <v>5.3394788030169959E-4</v>
      </c>
      <c r="AD853" s="142">
        <f t="shared" si="111"/>
        <v>1.8885790969598703E-3</v>
      </c>
      <c r="AE853" s="142" t="str">
        <f t="shared" si="116"/>
        <v/>
      </c>
      <c r="AF853" s="142" t="str">
        <f t="shared" si="112"/>
        <v/>
      </c>
      <c r="AG853" s="167">
        <f t="shared" si="113"/>
        <v>0</v>
      </c>
      <c r="AH853" s="167" t="str">
        <f t="shared" si="114"/>
        <v/>
      </c>
      <c r="AI853" s="167" t="str">
        <f t="shared" si="115"/>
        <v/>
      </c>
      <c r="AJ853" s="167"/>
      <c r="AK853" s="167"/>
      <c r="AL853" s="167"/>
      <c r="AO853" s="158">
        <f t="shared" si="118"/>
        <v>1.2470191840140066</v>
      </c>
      <c r="AP853" s="159">
        <f t="shared" si="119"/>
        <v>0.98980369266504886</v>
      </c>
      <c r="AQ853" s="160">
        <f t="shared" si="120"/>
        <v>1.590889161453557E-4</v>
      </c>
      <c r="AR853" s="161" t="str">
        <f t="shared" si="121"/>
        <v/>
      </c>
      <c r="AS853" s="161" t="str">
        <f t="shared" si="117"/>
        <v/>
      </c>
    </row>
    <row r="854" spans="26:45" ht="20.100000000000001" customHeight="1" x14ac:dyDescent="0.25">
      <c r="Z854" s="146">
        <v>183</v>
      </c>
      <c r="AA854" s="142">
        <f t="shared" si="108"/>
        <v>-3.2679999999999998</v>
      </c>
      <c r="AB854" s="166">
        <f t="shared" si="109"/>
        <v>1.9134439733371103E-3</v>
      </c>
      <c r="AC854" s="166">
        <f t="shared" si="110"/>
        <v>5.415518281703058E-4</v>
      </c>
      <c r="AD854" s="142">
        <f t="shared" si="111"/>
        <v>1.9134439733371103E-3</v>
      </c>
      <c r="AE854" s="142" t="str">
        <f t="shared" si="116"/>
        <v/>
      </c>
      <c r="AF854" s="142" t="str">
        <f t="shared" si="112"/>
        <v/>
      </c>
      <c r="AG854" s="167">
        <f t="shared" si="113"/>
        <v>0</v>
      </c>
      <c r="AH854" s="167" t="str">
        <f t="shared" si="114"/>
        <v/>
      </c>
      <c r="AI854" s="167" t="str">
        <f t="shared" si="115"/>
        <v/>
      </c>
      <c r="AJ854" s="167"/>
      <c r="AK854" s="167"/>
      <c r="AL854" s="167"/>
      <c r="AO854" s="158">
        <f t="shared" si="118"/>
        <v>1.2534141541884374</v>
      </c>
      <c r="AP854" s="159">
        <f t="shared" si="119"/>
        <v>0.98964460374890351</v>
      </c>
      <c r="AQ854" s="160">
        <f t="shared" si="120"/>
        <v>1.6061671706579794E-4</v>
      </c>
      <c r="AR854" s="161" t="str">
        <f t="shared" si="121"/>
        <v/>
      </c>
      <c r="AS854" s="161" t="str">
        <f t="shared" si="117"/>
        <v/>
      </c>
    </row>
    <row r="855" spans="26:45" ht="20.100000000000001" customHeight="1" x14ac:dyDescent="0.25">
      <c r="Z855" s="146">
        <v>184</v>
      </c>
      <c r="AA855" s="142">
        <f t="shared" si="108"/>
        <v>-3.2640000000000002</v>
      </c>
      <c r="AB855" s="166">
        <f t="shared" si="109"/>
        <v>1.9386052006913146E-3</v>
      </c>
      <c r="AC855" s="166">
        <f t="shared" si="110"/>
        <v>5.4925582722187966E-4</v>
      </c>
      <c r="AD855" s="142">
        <f t="shared" si="111"/>
        <v>1.9386052006913146E-3</v>
      </c>
      <c r="AE855" s="142" t="str">
        <f t="shared" si="116"/>
        <v/>
      </c>
      <c r="AF855" s="142" t="str">
        <f t="shared" si="112"/>
        <v/>
      </c>
      <c r="AG855" s="167">
        <f t="shared" si="113"/>
        <v>0</v>
      </c>
      <c r="AH855" s="167" t="str">
        <f t="shared" si="114"/>
        <v/>
      </c>
      <c r="AI855" s="167" t="str">
        <f t="shared" si="115"/>
        <v/>
      </c>
      <c r="AJ855" s="167"/>
      <c r="AK855" s="167"/>
      <c r="AL855" s="167"/>
      <c r="AO855" s="158">
        <f t="shared" si="118"/>
        <v>1.2598091243628682</v>
      </c>
      <c r="AP855" s="159">
        <f t="shared" si="119"/>
        <v>0.98948398703183771</v>
      </c>
      <c r="AQ855" s="160">
        <f t="shared" si="120"/>
        <v>1.6214869120234621E-4</v>
      </c>
      <c r="AR855" s="161" t="str">
        <f t="shared" si="121"/>
        <v/>
      </c>
      <c r="AS855" s="161" t="str">
        <f t="shared" si="117"/>
        <v/>
      </c>
    </row>
    <row r="856" spans="26:45" ht="20.100000000000001" customHeight="1" x14ac:dyDescent="0.25">
      <c r="Z856" s="146">
        <v>185</v>
      </c>
      <c r="AA856" s="142">
        <f t="shared" si="108"/>
        <v>-3.26</v>
      </c>
      <c r="AB856" s="166">
        <f t="shared" si="109"/>
        <v>1.9640658655043761E-3</v>
      </c>
      <c r="AC856" s="166">
        <f t="shared" si="110"/>
        <v>5.5706106902462128E-4</v>
      </c>
      <c r="AD856" s="142">
        <f t="shared" si="111"/>
        <v>1.9640658655043761E-3</v>
      </c>
      <c r="AE856" s="142" t="str">
        <f t="shared" si="116"/>
        <v/>
      </c>
      <c r="AF856" s="142" t="str">
        <f t="shared" si="112"/>
        <v/>
      </c>
      <c r="AG856" s="167">
        <f t="shared" si="113"/>
        <v>0</v>
      </c>
      <c r="AH856" s="167" t="str">
        <f t="shared" si="114"/>
        <v/>
      </c>
      <c r="AI856" s="167" t="str">
        <f t="shared" si="115"/>
        <v/>
      </c>
      <c r="AJ856" s="167"/>
      <c r="AK856" s="167"/>
      <c r="AL856" s="167"/>
      <c r="AO856" s="158">
        <f t="shared" si="118"/>
        <v>1.266204094537299</v>
      </c>
      <c r="AP856" s="159">
        <f t="shared" si="119"/>
        <v>0.98932183834063536</v>
      </c>
      <c r="AQ856" s="160">
        <f t="shared" si="120"/>
        <v>1.6368478609030124E-4</v>
      </c>
      <c r="AR856" s="161" t="str">
        <f t="shared" si="121"/>
        <v/>
      </c>
      <c r="AS856" s="161" t="str">
        <f t="shared" si="117"/>
        <v/>
      </c>
    </row>
    <row r="857" spans="26:45" ht="20.100000000000001" customHeight="1" x14ac:dyDescent="0.25">
      <c r="Z857" s="146">
        <v>186</v>
      </c>
      <c r="AA857" s="142">
        <f t="shared" si="108"/>
        <v>-3.2560000000000002</v>
      </c>
      <c r="AB857" s="166">
        <f t="shared" si="109"/>
        <v>1.9898290803522173E-3</v>
      </c>
      <c r="AC857" s="166">
        <f t="shared" si="110"/>
        <v>5.6496875754479404E-4</v>
      </c>
      <c r="AD857" s="142">
        <f t="shared" si="111"/>
        <v>1.9898290803522173E-3</v>
      </c>
      <c r="AE857" s="142" t="str">
        <f t="shared" si="116"/>
        <v/>
      </c>
      <c r="AF857" s="142" t="str">
        <f t="shared" si="112"/>
        <v/>
      </c>
      <c r="AG857" s="167">
        <f t="shared" si="113"/>
        <v>0</v>
      </c>
      <c r="AH857" s="167" t="str">
        <f t="shared" si="114"/>
        <v/>
      </c>
      <c r="AI857" s="167" t="str">
        <f t="shared" si="115"/>
        <v/>
      </c>
      <c r="AJ857" s="167"/>
      <c r="AK857" s="167"/>
      <c r="AL857" s="167"/>
      <c r="AO857" s="158">
        <f t="shared" si="118"/>
        <v>1.2725990647117298</v>
      </c>
      <c r="AP857" s="159">
        <f t="shared" si="119"/>
        <v>0.98915815355454506</v>
      </c>
      <c r="AQ857" s="160">
        <f t="shared" si="120"/>
        <v>1.6522494936466181E-4</v>
      </c>
      <c r="AR857" s="161" t="str">
        <f t="shared" si="121"/>
        <v/>
      </c>
      <c r="AS857" s="161" t="str">
        <f t="shared" si="117"/>
        <v/>
      </c>
    </row>
    <row r="858" spans="26:45" ht="20.100000000000001" customHeight="1" x14ac:dyDescent="0.25">
      <c r="Z858" s="146">
        <v>187</v>
      </c>
      <c r="AA858" s="142">
        <f t="shared" si="108"/>
        <v>-3.2519999999999998</v>
      </c>
      <c r="AB858" s="166">
        <f t="shared" si="109"/>
        <v>2.0158979840470305E-3</v>
      </c>
      <c r="AC858" s="166">
        <f t="shared" si="110"/>
        <v>5.7298010925139608E-4</v>
      </c>
      <c r="AD858" s="142">
        <f t="shared" si="111"/>
        <v>2.0158979840470305E-3</v>
      </c>
      <c r="AE858" s="142" t="str">
        <f t="shared" si="116"/>
        <v/>
      </c>
      <c r="AF858" s="142" t="str">
        <f t="shared" si="112"/>
        <v/>
      </c>
      <c r="AG858" s="167">
        <f t="shared" si="113"/>
        <v>0</v>
      </c>
      <c r="AH858" s="167" t="str">
        <f t="shared" si="114"/>
        <v/>
      </c>
      <c r="AI858" s="167" t="str">
        <f t="shared" si="115"/>
        <v/>
      </c>
      <c r="AJ858" s="167"/>
      <c r="AK858" s="167"/>
      <c r="AL858" s="167"/>
      <c r="AO858" s="158">
        <f t="shared" si="118"/>
        <v>1.2789940348861606</v>
      </c>
      <c r="AP858" s="159">
        <f t="shared" si="119"/>
        <v>0.9889929286051804</v>
      </c>
      <c r="AQ858" s="160">
        <f t="shared" si="120"/>
        <v>1.6676912876323335E-4</v>
      </c>
      <c r="AR858" s="161" t="str">
        <f t="shared" si="121"/>
        <v/>
      </c>
      <c r="AS858" s="161" t="str">
        <f t="shared" si="117"/>
        <v/>
      </c>
    </row>
    <row r="859" spans="26:45" ht="20.100000000000001" customHeight="1" x14ac:dyDescent="0.25">
      <c r="Z859" s="146">
        <v>188</v>
      </c>
      <c r="AA859" s="142">
        <f t="shared" si="108"/>
        <v>-3.2480000000000002</v>
      </c>
      <c r="AB859" s="166">
        <f t="shared" si="109"/>
        <v>2.0422757417791907E-3</v>
      </c>
      <c r="AC859" s="166">
        <f t="shared" si="110"/>
        <v>5.8109635322137556E-4</v>
      </c>
      <c r="AD859" s="142">
        <f t="shared" si="111"/>
        <v>2.0422757417791907E-3</v>
      </c>
      <c r="AE859" s="142" t="str">
        <f t="shared" si="116"/>
        <v/>
      </c>
      <c r="AF859" s="142" t="str">
        <f t="shared" si="112"/>
        <v/>
      </c>
      <c r="AG859" s="167">
        <f t="shared" si="113"/>
        <v>0</v>
      </c>
      <c r="AH859" s="167" t="str">
        <f t="shared" si="114"/>
        <v/>
      </c>
      <c r="AI859" s="167" t="str">
        <f t="shared" si="115"/>
        <v/>
      </c>
      <c r="AJ859" s="167"/>
      <c r="AK859" s="167"/>
      <c r="AL859" s="167"/>
      <c r="AO859" s="158">
        <f t="shared" si="118"/>
        <v>1.2853890050605914</v>
      </c>
      <c r="AP859" s="159">
        <f t="shared" si="119"/>
        <v>0.98882615947641717</v>
      </c>
      <c r="AQ859" s="160">
        <f t="shared" si="120"/>
        <v>1.6831727212851533E-4</v>
      </c>
      <c r="AR859" s="161" t="str">
        <f t="shared" si="121"/>
        <v/>
      </c>
      <c r="AS859" s="161" t="str">
        <f t="shared" si="117"/>
        <v/>
      </c>
    </row>
    <row r="860" spans="26:45" ht="20.100000000000001" customHeight="1" x14ac:dyDescent="0.25">
      <c r="Z860" s="146">
        <v>189</v>
      </c>
      <c r="AA860" s="142">
        <f t="shared" si="108"/>
        <v>-3.2439999999999998</v>
      </c>
      <c r="AB860" s="166">
        <f t="shared" si="109"/>
        <v>2.0689655452589767E-3</v>
      </c>
      <c r="AC860" s="166">
        <f t="shared" si="110"/>
        <v>5.8931873124544118E-4</v>
      </c>
      <c r="AD860" s="142">
        <f t="shared" si="111"/>
        <v>2.0689655452589767E-3</v>
      </c>
      <c r="AE860" s="142" t="str">
        <f t="shared" si="116"/>
        <v/>
      </c>
      <c r="AF860" s="142" t="str">
        <f t="shared" si="112"/>
        <v/>
      </c>
      <c r="AG860" s="167">
        <f t="shared" si="113"/>
        <v>0</v>
      </c>
      <c r="AH860" s="167" t="str">
        <f t="shared" si="114"/>
        <v/>
      </c>
      <c r="AI860" s="167" t="str">
        <f t="shared" si="115"/>
        <v/>
      </c>
      <c r="AJ860" s="167"/>
      <c r="AK860" s="167"/>
      <c r="AL860" s="167"/>
      <c r="AO860" s="158">
        <f t="shared" si="118"/>
        <v>1.2917839752350222</v>
      </c>
      <c r="AP860" s="159">
        <f t="shared" si="119"/>
        <v>0.98865784220428865</v>
      </c>
      <c r="AQ860" s="160">
        <f t="shared" si="120"/>
        <v>1.6986932740969962E-4</v>
      </c>
      <c r="AR860" s="161" t="str">
        <f t="shared" si="121"/>
        <v/>
      </c>
      <c r="AS860" s="161" t="str">
        <f t="shared" si="117"/>
        <v/>
      </c>
    </row>
    <row r="861" spans="26:45" ht="20.100000000000001" customHeight="1" x14ac:dyDescent="0.25">
      <c r="Z861" s="146">
        <v>190</v>
      </c>
      <c r="AA861" s="142">
        <f t="shared" si="108"/>
        <v>-3.24</v>
      </c>
      <c r="AB861" s="166">
        <f t="shared" si="109"/>
        <v>2.0959706128579419E-3</v>
      </c>
      <c r="AC861" s="166">
        <f t="shared" si="110"/>
        <v>5.9764849793441559E-4</v>
      </c>
      <c r="AD861" s="142">
        <f t="shared" si="111"/>
        <v>2.0959706128579419E-3</v>
      </c>
      <c r="AE861" s="142" t="str">
        <f t="shared" si="116"/>
        <v/>
      </c>
      <c r="AF861" s="142" t="str">
        <f t="shared" si="112"/>
        <v/>
      </c>
      <c r="AG861" s="167">
        <f t="shared" si="113"/>
        <v>0</v>
      </c>
      <c r="AH861" s="167" t="str">
        <f t="shared" si="114"/>
        <v/>
      </c>
      <c r="AI861" s="167" t="str">
        <f t="shared" si="115"/>
        <v/>
      </c>
      <c r="AJ861" s="167"/>
      <c r="AK861" s="167"/>
      <c r="AL861" s="167"/>
      <c r="AO861" s="158">
        <f t="shared" si="118"/>
        <v>1.298178945409453</v>
      </c>
      <c r="AP861" s="159">
        <f t="shared" si="119"/>
        <v>0.98848797287687895</v>
      </c>
      <c r="AQ861" s="160">
        <f t="shared" si="120"/>
        <v>1.7142524266455794E-4</v>
      </c>
      <c r="AR861" s="161" t="str">
        <f t="shared" si="121"/>
        <v/>
      </c>
      <c r="AS861" s="161" t="str">
        <f t="shared" si="117"/>
        <v/>
      </c>
    </row>
    <row r="862" spans="26:45" ht="20.100000000000001" customHeight="1" x14ac:dyDescent="0.25">
      <c r="Z862" s="146">
        <v>191</v>
      </c>
      <c r="AA862" s="142">
        <f t="shared" si="108"/>
        <v>-3.2359999999999998</v>
      </c>
      <c r="AB862" s="166">
        <f t="shared" si="109"/>
        <v>2.1232941897500681E-3</v>
      </c>
      <c r="AC862" s="166">
        <f t="shared" si="110"/>
        <v>6.0608692082616525E-4</v>
      </c>
      <c r="AD862" s="142">
        <f t="shared" si="111"/>
        <v>2.1232941897500681E-3</v>
      </c>
      <c r="AE862" s="142" t="str">
        <f t="shared" si="116"/>
        <v/>
      </c>
      <c r="AF862" s="142" t="str">
        <f t="shared" si="112"/>
        <v/>
      </c>
      <c r="AG862" s="167">
        <f t="shared" si="113"/>
        <v>0</v>
      </c>
      <c r="AH862" s="167" t="str">
        <f t="shared" si="114"/>
        <v/>
      </c>
      <c r="AI862" s="167" t="str">
        <f t="shared" si="115"/>
        <v/>
      </c>
      <c r="AJ862" s="167"/>
      <c r="AK862" s="167"/>
      <c r="AL862" s="167"/>
      <c r="AO862" s="158">
        <f t="shared" si="118"/>
        <v>1.3045739155838838</v>
      </c>
      <c r="AP862" s="159">
        <f t="shared" si="119"/>
        <v>0.98831654763421439</v>
      </c>
      <c r="AQ862" s="160">
        <f t="shared" si="120"/>
        <v>1.7298496606321656E-4</v>
      </c>
      <c r="AR862" s="161" t="str">
        <f t="shared" si="121"/>
        <v/>
      </c>
      <c r="AS862" s="161" t="str">
        <f t="shared" si="117"/>
        <v/>
      </c>
    </row>
    <row r="863" spans="26:45" ht="20.100000000000001" customHeight="1" x14ac:dyDescent="0.25">
      <c r="Z863" s="146">
        <v>192</v>
      </c>
      <c r="AA863" s="142">
        <f t="shared" ref="AA863:AA926" si="122">AA$665+(Z863*AA$668)</f>
        <v>-3.2320000000000002</v>
      </c>
      <c r="AB863" s="166">
        <f t="shared" ref="AB863:AB926" si="123">_xlfn.NORM.DIST(AA863,AA$662,AA$663,0)</f>
        <v>2.1509395480525033E-3</v>
      </c>
      <c r="AC863" s="166">
        <f t="shared" ref="AC863:AC926" si="124">_xlfn.NORM.DIST(AA863,AA$662,AA$663,1)</f>
        <v>6.1463528049309185E-4</v>
      </c>
      <c r="AD863" s="142">
        <f t="shared" ref="AD863:AD926" si="125">IF(OR(AC863&lt;CN$43,AC863&gt;CN$44),AB863,"")</f>
        <v>2.1509395480525033E-3</v>
      </c>
      <c r="AE863" s="142" t="str">
        <f t="shared" si="116"/>
        <v/>
      </c>
      <c r="AF863" s="142" t="str">
        <f t="shared" ref="AF863:AF926" si="126">IF(AB863=MAX(AB$671:AB$2671),AB863,"")</f>
        <v/>
      </c>
      <c r="AG863" s="167">
        <f t="shared" ref="AG863:AG926" si="127">_xlfn.NORM.DIST(Z863,AE$663,AE$664,0)</f>
        <v>0</v>
      </c>
      <c r="AH863" s="167" t="str">
        <f t="shared" ref="AH863:AH926" si="128">IF(AG863=MAX(AG$671:AG$2671),AB863,"")</f>
        <v/>
      </c>
      <c r="AI863" s="167" t="str">
        <f t="shared" ref="AI863:AI926" si="129">IF(AH863=MIN(AH$671:AH$2671),AH863,"")</f>
        <v/>
      </c>
      <c r="AJ863" s="167"/>
      <c r="AK863" s="167"/>
      <c r="AL863" s="167"/>
      <c r="AO863" s="158">
        <f t="shared" si="118"/>
        <v>1.3109688857583146</v>
      </c>
      <c r="AP863" s="159">
        <f t="shared" si="119"/>
        <v>0.98814356266815118</v>
      </c>
      <c r="AQ863" s="160">
        <f t="shared" si="120"/>
        <v>1.7454844588815632E-4</v>
      </c>
      <c r="AR863" s="161" t="str">
        <f t="shared" si="121"/>
        <v/>
      </c>
      <c r="AS863" s="161" t="str">
        <f t="shared" si="117"/>
        <v/>
      </c>
    </row>
    <row r="864" spans="26:45" ht="20.100000000000001" customHeight="1" x14ac:dyDescent="0.25">
      <c r="Z864" s="146">
        <v>193</v>
      </c>
      <c r="AA864" s="142">
        <f t="shared" si="122"/>
        <v>-3.2279999999999998</v>
      </c>
      <c r="AB864" s="166">
        <f t="shared" si="123"/>
        <v>2.1789099869660876E-3</v>
      </c>
      <c r="AC864" s="166">
        <f t="shared" si="124"/>
        <v>6.2329487065019087E-4</v>
      </c>
      <c r="AD864" s="142">
        <f t="shared" si="125"/>
        <v>2.1789099869660876E-3</v>
      </c>
      <c r="AE864" s="142" t="str">
        <f t="shared" ref="AE864:AE927" si="130">IF(AND(AC864&gt;$AE$667,AC864&lt;$AE$668),AB864,"")</f>
        <v/>
      </c>
      <c r="AF864" s="142" t="str">
        <f t="shared" si="126"/>
        <v/>
      </c>
      <c r="AG864" s="167">
        <f t="shared" si="127"/>
        <v>0</v>
      </c>
      <c r="AH864" s="167" t="str">
        <f t="shared" si="128"/>
        <v/>
      </c>
      <c r="AI864" s="167" t="str">
        <f t="shared" si="129"/>
        <v/>
      </c>
      <c r="AJ864" s="167"/>
      <c r="AK864" s="167"/>
      <c r="AL864" s="167"/>
      <c r="AO864" s="158">
        <f t="shared" si="118"/>
        <v>1.3173638559327454</v>
      </c>
      <c r="AP864" s="159">
        <f t="shared" si="119"/>
        <v>0.98796901422226302</v>
      </c>
      <c r="AQ864" s="160">
        <f t="shared" si="120"/>
        <v>1.761156305369882E-4</v>
      </c>
      <c r="AR864" s="161" t="str">
        <f t="shared" si="121"/>
        <v/>
      </c>
      <c r="AS864" s="161" t="str">
        <f t="shared" si="117"/>
        <v/>
      </c>
    </row>
    <row r="865" spans="26:45" ht="20.100000000000001" customHeight="1" x14ac:dyDescent="0.25">
      <c r="Z865" s="146">
        <v>194</v>
      </c>
      <c r="AA865" s="142">
        <f t="shared" si="122"/>
        <v>-3.2240000000000002</v>
      </c>
      <c r="AB865" s="166">
        <f t="shared" si="123"/>
        <v>2.2072088329153942E-3</v>
      </c>
      <c r="AC865" s="166">
        <f t="shared" si="124"/>
        <v>6.3206699826365276E-4</v>
      </c>
      <c r="AD865" s="142">
        <f t="shared" si="125"/>
        <v>2.2072088329153942E-3</v>
      </c>
      <c r="AE865" s="142" t="str">
        <f t="shared" si="130"/>
        <v/>
      </c>
      <c r="AF865" s="142" t="str">
        <f t="shared" si="126"/>
        <v/>
      </c>
      <c r="AG865" s="167">
        <f t="shared" si="127"/>
        <v>0</v>
      </c>
      <c r="AH865" s="167" t="str">
        <f t="shared" si="128"/>
        <v/>
      </c>
      <c r="AI865" s="167" t="str">
        <f t="shared" si="129"/>
        <v/>
      </c>
      <c r="AJ865" s="167"/>
      <c r="AK865" s="167"/>
      <c r="AL865" s="167"/>
      <c r="AO865" s="158">
        <f t="shared" si="118"/>
        <v>1.3237588261071762</v>
      </c>
      <c r="AP865" s="159">
        <f t="shared" si="119"/>
        <v>0.98779289859172603</v>
      </c>
      <c r="AQ865" s="160">
        <f t="shared" si="120"/>
        <v>1.7768646852533987E-4</v>
      </c>
      <c r="AR865" s="161" t="str">
        <f t="shared" si="121"/>
        <v/>
      </c>
      <c r="AS865" s="161" t="str">
        <f t="shared" si="117"/>
        <v/>
      </c>
    </row>
    <row r="866" spans="26:45" ht="20.100000000000001" customHeight="1" x14ac:dyDescent="0.25">
      <c r="Z866" s="146">
        <v>195</v>
      </c>
      <c r="AA866" s="142">
        <f t="shared" si="122"/>
        <v>-3.2199999999999998</v>
      </c>
      <c r="AB866" s="166">
        <f t="shared" si="123"/>
        <v>2.2358394396885424E-3</v>
      </c>
      <c r="AC866" s="166">
        <f t="shared" si="124"/>
        <v>6.4095298366005583E-4</v>
      </c>
      <c r="AD866" s="142">
        <f t="shared" si="125"/>
        <v>2.2358394396885424E-3</v>
      </c>
      <c r="AE866" s="142" t="str">
        <f t="shared" si="130"/>
        <v/>
      </c>
      <c r="AF866" s="142" t="str">
        <f t="shared" si="126"/>
        <v/>
      </c>
      <c r="AG866" s="167">
        <f t="shared" si="127"/>
        <v>0</v>
      </c>
      <c r="AH866" s="167" t="str">
        <f t="shared" si="128"/>
        <v/>
      </c>
      <c r="AI866" s="167" t="str">
        <f t="shared" si="129"/>
        <v/>
      </c>
      <c r="AJ866" s="167"/>
      <c r="AK866" s="167"/>
      <c r="AL866" s="167"/>
      <c r="AO866" s="158">
        <f t="shared" si="118"/>
        <v>1.330153796281607</v>
      </c>
      <c r="AP866" s="159">
        <f t="shared" si="119"/>
        <v>0.98761521212320069</v>
      </c>
      <c r="AQ866" s="160">
        <f t="shared" si="120"/>
        <v>1.7926090848785492E-4</v>
      </c>
      <c r="AR866" s="161" t="str">
        <f t="shared" si="121"/>
        <v/>
      </c>
      <c r="AS866" s="161" t="str">
        <f t="shared" si="117"/>
        <v/>
      </c>
    </row>
    <row r="867" spans="26:45" ht="20.100000000000001" customHeight="1" x14ac:dyDescent="0.25">
      <c r="Z867" s="146">
        <v>196</v>
      </c>
      <c r="AA867" s="142">
        <f t="shared" si="122"/>
        <v>-3.2160000000000002</v>
      </c>
      <c r="AB867" s="166">
        <f t="shared" si="123"/>
        <v>2.264805188576479E-3</v>
      </c>
      <c r="AC867" s="166">
        <f t="shared" si="124"/>
        <v>6.4995416063608473E-4</v>
      </c>
      <c r="AD867" s="142">
        <f t="shared" si="125"/>
        <v>2.264805188576479E-3</v>
      </c>
      <c r="AE867" s="142" t="str">
        <f t="shared" si="130"/>
        <v/>
      </c>
      <c r="AF867" s="142" t="str">
        <f t="shared" si="126"/>
        <v/>
      </c>
      <c r="AG867" s="167">
        <f t="shared" si="127"/>
        <v>0</v>
      </c>
      <c r="AH867" s="167" t="str">
        <f t="shared" si="128"/>
        <v/>
      </c>
      <c r="AI867" s="167" t="str">
        <f t="shared" si="129"/>
        <v/>
      </c>
      <c r="AJ867" s="167"/>
      <c r="AK867" s="167"/>
      <c r="AL867" s="167"/>
      <c r="AO867" s="158">
        <f t="shared" si="118"/>
        <v>1.3365487664560378</v>
      </c>
      <c r="AP867" s="159">
        <f t="shared" si="119"/>
        <v>0.98743595121471284</v>
      </c>
      <c r="AQ867" s="160">
        <f t="shared" si="120"/>
        <v>1.8083889917952511E-4</v>
      </c>
      <c r="AR867" s="161" t="str">
        <f t="shared" si="121"/>
        <v/>
      </c>
      <c r="AS867" s="161" t="str">
        <f t="shared" si="117"/>
        <v/>
      </c>
    </row>
    <row r="868" spans="26:45" ht="20.100000000000001" customHeight="1" x14ac:dyDescent="0.25">
      <c r="Z868" s="146">
        <v>197</v>
      </c>
      <c r="AA868" s="142">
        <f t="shared" si="122"/>
        <v>-3.2119999999999997</v>
      </c>
      <c r="AB868" s="166">
        <f t="shared" si="123"/>
        <v>2.2941094885119994E-3</v>
      </c>
      <c r="AC868" s="166">
        <f t="shared" si="124"/>
        <v>6.5907187656883087E-4</v>
      </c>
      <c r="AD868" s="142">
        <f t="shared" si="125"/>
        <v>2.2941094885119994E-3</v>
      </c>
      <c r="AE868" s="142" t="str">
        <f t="shared" si="130"/>
        <v/>
      </c>
      <c r="AF868" s="142" t="str">
        <f t="shared" si="126"/>
        <v/>
      </c>
      <c r="AG868" s="167">
        <f t="shared" si="127"/>
        <v>0</v>
      </c>
      <c r="AH868" s="167" t="str">
        <f t="shared" si="128"/>
        <v/>
      </c>
      <c r="AI868" s="167" t="str">
        <f t="shared" si="129"/>
        <v/>
      </c>
      <c r="AJ868" s="167"/>
      <c r="AK868" s="167"/>
      <c r="AL868" s="167"/>
      <c r="AO868" s="158">
        <f t="shared" si="118"/>
        <v>1.3429437366304686</v>
      </c>
      <c r="AP868" s="159">
        <f t="shared" si="119"/>
        <v>0.98725511231553331</v>
      </c>
      <c r="AQ868" s="160">
        <f t="shared" si="120"/>
        <v>1.8242038947968719E-4</v>
      </c>
      <c r="AR868" s="161" t="str">
        <f t="shared" si="121"/>
        <v/>
      </c>
      <c r="AS868" s="161" t="str">
        <f t="shared" si="117"/>
        <v/>
      </c>
    </row>
    <row r="869" spans="26:45" ht="20.100000000000001" customHeight="1" x14ac:dyDescent="0.25">
      <c r="Z869" s="146">
        <v>198</v>
      </c>
      <c r="AA869" s="142">
        <f t="shared" si="122"/>
        <v>-3.2080000000000002</v>
      </c>
      <c r="AB869" s="166">
        <f t="shared" si="123"/>
        <v>2.3237557762082004E-3</v>
      </c>
      <c r="AC869" s="166">
        <f t="shared" si="124"/>
        <v>6.6830749252662152E-4</v>
      </c>
      <c r="AD869" s="142">
        <f t="shared" si="125"/>
        <v>2.3237557762082004E-3</v>
      </c>
      <c r="AE869" s="142" t="str">
        <f t="shared" si="130"/>
        <v/>
      </c>
      <c r="AF869" s="142" t="str">
        <f t="shared" si="126"/>
        <v/>
      </c>
      <c r="AG869" s="167">
        <f t="shared" si="127"/>
        <v>0</v>
      </c>
      <c r="AH869" s="167" t="str">
        <f t="shared" si="128"/>
        <v/>
      </c>
      <c r="AI869" s="167" t="str">
        <f t="shared" si="129"/>
        <v/>
      </c>
      <c r="AJ869" s="167"/>
      <c r="AK869" s="167"/>
      <c r="AL869" s="167"/>
      <c r="AO869" s="158">
        <f t="shared" si="118"/>
        <v>1.3493387068048994</v>
      </c>
      <c r="AP869" s="159">
        <f t="shared" si="119"/>
        <v>0.98707269192605362</v>
      </c>
      <c r="AQ869" s="160">
        <f t="shared" si="120"/>
        <v>1.8400532839157879E-4</v>
      </c>
      <c r="AR869" s="161" t="str">
        <f t="shared" si="121"/>
        <v/>
      </c>
      <c r="AS869" s="161" t="str">
        <f t="shared" si="117"/>
        <v/>
      </c>
    </row>
    <row r="870" spans="26:45" ht="20.100000000000001" customHeight="1" x14ac:dyDescent="0.25">
      <c r="Z870" s="146">
        <v>199</v>
      </c>
      <c r="AA870" s="142">
        <f t="shared" si="122"/>
        <v>-3.2039999999999997</v>
      </c>
      <c r="AB870" s="166">
        <f t="shared" si="123"/>
        <v>2.3537475162966311E-3</v>
      </c>
      <c r="AC870" s="166">
        <f t="shared" si="124"/>
        <v>6.7766238338043774E-4</v>
      </c>
      <c r="AD870" s="142">
        <f t="shared" si="125"/>
        <v>2.3537475162966311E-3</v>
      </c>
      <c r="AE870" s="142" t="str">
        <f t="shared" si="130"/>
        <v/>
      </c>
      <c r="AF870" s="142" t="str">
        <f t="shared" si="126"/>
        <v/>
      </c>
      <c r="AG870" s="167">
        <f t="shared" si="127"/>
        <v>0</v>
      </c>
      <c r="AH870" s="167" t="str">
        <f t="shared" si="128"/>
        <v/>
      </c>
      <c r="AI870" s="167" t="str">
        <f t="shared" si="129"/>
        <v/>
      </c>
      <c r="AJ870" s="167"/>
      <c r="AK870" s="167"/>
      <c r="AL870" s="167"/>
      <c r="AO870" s="158">
        <f t="shared" si="118"/>
        <v>1.3557336769793302</v>
      </c>
      <c r="AP870" s="159">
        <f t="shared" si="119"/>
        <v>0.98688868659766205</v>
      </c>
      <c r="AQ870" s="160">
        <f t="shared" si="120"/>
        <v>1.8559366504544705E-4</v>
      </c>
      <c r="AR870" s="161" t="str">
        <f t="shared" si="121"/>
        <v/>
      </c>
      <c r="AS870" s="161" t="str">
        <f t="shared" si="117"/>
        <v/>
      </c>
    </row>
    <row r="871" spans="26:45" ht="20.100000000000001" customHeight="1" x14ac:dyDescent="0.25">
      <c r="Z871" s="146">
        <v>200</v>
      </c>
      <c r="AA871" s="142">
        <f t="shared" si="122"/>
        <v>-3.2</v>
      </c>
      <c r="AB871" s="166">
        <f t="shared" si="123"/>
        <v>2.3840882014648404E-3</v>
      </c>
      <c r="AC871" s="166">
        <f t="shared" si="124"/>
        <v>6.8713793791584719E-4</v>
      </c>
      <c r="AD871" s="142">
        <f t="shared" si="125"/>
        <v>2.3840882014648404E-3</v>
      </c>
      <c r="AE871" s="142" t="str">
        <f t="shared" si="130"/>
        <v/>
      </c>
      <c r="AF871" s="142" t="str">
        <f t="shared" si="126"/>
        <v/>
      </c>
      <c r="AG871" s="167">
        <f t="shared" si="127"/>
        <v>0</v>
      </c>
      <c r="AH871" s="167" t="str">
        <f t="shared" si="128"/>
        <v/>
      </c>
      <c r="AI871" s="167" t="str">
        <f t="shared" si="129"/>
        <v/>
      </c>
      <c r="AJ871" s="167"/>
      <c r="AK871" s="167"/>
      <c r="AL871" s="167"/>
      <c r="AO871" s="158">
        <f t="shared" si="118"/>
        <v>1.362128647153761</v>
      </c>
      <c r="AP871" s="159">
        <f t="shared" si="119"/>
        <v>0.9867030929326166</v>
      </c>
      <c r="AQ871" s="160">
        <f t="shared" si="120"/>
        <v>1.8718534869999193E-4</v>
      </c>
      <c r="AR871" s="161" t="str">
        <f t="shared" si="121"/>
        <v/>
      </c>
      <c r="AS871" s="161" t="str">
        <f t="shared" si="117"/>
        <v/>
      </c>
    </row>
    <row r="872" spans="26:45" ht="20.100000000000001" customHeight="1" x14ac:dyDescent="0.25">
      <c r="Z872" s="146">
        <v>201</v>
      </c>
      <c r="AA872" s="142">
        <f t="shared" si="122"/>
        <v>-3.1959999999999997</v>
      </c>
      <c r="AB872" s="166">
        <f t="shared" si="123"/>
        <v>2.4147813525935867E-3</v>
      </c>
      <c r="AC872" s="166">
        <f t="shared" si="124"/>
        <v>6.9673555894551257E-4</v>
      </c>
      <c r="AD872" s="142">
        <f t="shared" si="125"/>
        <v>2.4147813525935867E-3</v>
      </c>
      <c r="AE872" s="142" t="str">
        <f t="shared" si="130"/>
        <v/>
      </c>
      <c r="AF872" s="142" t="str">
        <f t="shared" si="126"/>
        <v/>
      </c>
      <c r="AG872" s="167">
        <f t="shared" si="127"/>
        <v>0</v>
      </c>
      <c r="AH872" s="167" t="str">
        <f t="shared" si="128"/>
        <v/>
      </c>
      <c r="AI872" s="167" t="str">
        <f t="shared" si="129"/>
        <v/>
      </c>
      <c r="AJ872" s="167"/>
      <c r="AK872" s="167"/>
      <c r="AL872" s="167"/>
      <c r="AO872" s="158">
        <f t="shared" si="118"/>
        <v>1.3685236173281918</v>
      </c>
      <c r="AP872" s="159">
        <f t="shared" si="119"/>
        <v>0.98651590758391661</v>
      </c>
      <c r="AQ872" s="160">
        <f t="shared" si="120"/>
        <v>1.8878032874414252E-4</v>
      </c>
      <c r="AR872" s="161" t="str">
        <f t="shared" si="121"/>
        <v/>
      </c>
      <c r="AS872" s="161" t="str">
        <f t="shared" si="117"/>
        <v/>
      </c>
    </row>
    <row r="873" spans="26:45" ht="20.100000000000001" customHeight="1" x14ac:dyDescent="0.25">
      <c r="Z873" s="146">
        <v>202</v>
      </c>
      <c r="AA873" s="142">
        <f t="shared" si="122"/>
        <v>-3.1920000000000002</v>
      </c>
      <c r="AB873" s="166">
        <f t="shared" si="123"/>
        <v>2.4458305188934013E-3</v>
      </c>
      <c r="AC873" s="166">
        <f t="shared" si="124"/>
        <v>7.0645666342222596E-4</v>
      </c>
      <c r="AD873" s="142">
        <f t="shared" si="125"/>
        <v>2.4458305188934013E-3</v>
      </c>
      <c r="AE873" s="142" t="str">
        <f t="shared" si="130"/>
        <v/>
      </c>
      <c r="AF873" s="142" t="str">
        <f t="shared" si="126"/>
        <v/>
      </c>
      <c r="AG873" s="167">
        <f t="shared" si="127"/>
        <v>0</v>
      </c>
      <c r="AH873" s="167" t="str">
        <f t="shared" si="128"/>
        <v/>
      </c>
      <c r="AI873" s="167" t="str">
        <f t="shared" si="129"/>
        <v/>
      </c>
      <c r="AJ873" s="167"/>
      <c r="AK873" s="167"/>
      <c r="AL873" s="167"/>
      <c r="AO873" s="158">
        <f t="shared" si="118"/>
        <v>1.3749185875026226</v>
      </c>
      <c r="AP873" s="159">
        <f t="shared" si="119"/>
        <v>0.98632712725517246</v>
      </c>
      <c r="AQ873" s="160">
        <f t="shared" si="120"/>
        <v>1.9037855469872245E-4</v>
      </c>
      <c r="AR873" s="161" t="str">
        <f t="shared" si="121"/>
        <v/>
      </c>
      <c r="AS873" s="161" t="str">
        <f t="shared" si="117"/>
        <v/>
      </c>
    </row>
    <row r="874" spans="26:45" ht="20.100000000000001" customHeight="1" x14ac:dyDescent="0.25">
      <c r="Z874" s="146">
        <v>203</v>
      </c>
      <c r="AA874" s="142">
        <f t="shared" si="122"/>
        <v>-3.1879999999999997</v>
      </c>
      <c r="AB874" s="166">
        <f t="shared" si="123"/>
        <v>2.4772392780407684E-3</v>
      </c>
      <c r="AC874" s="166">
        <f t="shared" si="124"/>
        <v>7.1630268255251791E-4</v>
      </c>
      <c r="AD874" s="142">
        <f t="shared" si="125"/>
        <v>2.4772392780407684E-3</v>
      </c>
      <c r="AE874" s="142" t="str">
        <f t="shared" si="130"/>
        <v/>
      </c>
      <c r="AF874" s="142" t="str">
        <f t="shared" si="126"/>
        <v/>
      </c>
      <c r="AG874" s="167">
        <f t="shared" si="127"/>
        <v>0</v>
      </c>
      <c r="AH874" s="167" t="str">
        <f t="shared" si="128"/>
        <v/>
      </c>
      <c r="AI874" s="167" t="str">
        <f t="shared" si="129"/>
        <v/>
      </c>
      <c r="AJ874" s="167"/>
      <c r="AK874" s="167"/>
      <c r="AL874" s="167"/>
      <c r="AO874" s="158">
        <f t="shared" si="118"/>
        <v>1.3813135576770534</v>
      </c>
      <c r="AP874" s="159">
        <f t="shared" si="119"/>
        <v>0.98613674870047374</v>
      </c>
      <c r="AQ874" s="160">
        <f t="shared" si="120"/>
        <v>1.9197997621767104E-4</v>
      </c>
      <c r="AR874" s="161" t="str">
        <f t="shared" si="121"/>
        <v/>
      </c>
      <c r="AS874" s="161" t="str">
        <f t="shared" si="117"/>
        <v/>
      </c>
    </row>
    <row r="875" spans="26:45" ht="20.100000000000001" customHeight="1" x14ac:dyDescent="0.25">
      <c r="Z875" s="146">
        <v>204</v>
      </c>
      <c r="AA875" s="142">
        <f t="shared" si="122"/>
        <v>-3.1840000000000002</v>
      </c>
      <c r="AB875" s="166">
        <f t="shared" si="123"/>
        <v>2.5090112363136451E-3</v>
      </c>
      <c r="AC875" s="166">
        <f t="shared" si="124"/>
        <v>7.2627506191077433E-4</v>
      </c>
      <c r="AD875" s="142">
        <f t="shared" si="125"/>
        <v>2.5090112363136451E-3</v>
      </c>
      <c r="AE875" s="142" t="str">
        <f t="shared" si="130"/>
        <v/>
      </c>
      <c r="AF875" s="142" t="str">
        <f t="shared" si="126"/>
        <v/>
      </c>
      <c r="AG875" s="167">
        <f t="shared" si="127"/>
        <v>0</v>
      </c>
      <c r="AH875" s="167" t="str">
        <f t="shared" si="128"/>
        <v/>
      </c>
      <c r="AI875" s="167" t="str">
        <f t="shared" si="129"/>
        <v/>
      </c>
      <c r="AJ875" s="167"/>
      <c r="AK875" s="167"/>
      <c r="AL875" s="167"/>
      <c r="AO875" s="158">
        <f t="shared" si="118"/>
        <v>1.3877085278514842</v>
      </c>
      <c r="AP875" s="159">
        <f t="shared" si="119"/>
        <v>0.98594476872425607</v>
      </c>
      <c r="AQ875" s="160">
        <f t="shared" si="120"/>
        <v>1.9358454309092998E-4</v>
      </c>
      <c r="AR875" s="161" t="str">
        <f t="shared" si="121"/>
        <v/>
      </c>
      <c r="AS875" s="161" t="str">
        <f t="shared" si="117"/>
        <v/>
      </c>
    </row>
    <row r="876" spans="26:45" ht="20.100000000000001" customHeight="1" x14ac:dyDescent="0.25">
      <c r="Z876" s="146">
        <v>205</v>
      </c>
      <c r="AA876" s="142">
        <f t="shared" si="122"/>
        <v>-3.1799999999999997</v>
      </c>
      <c r="AB876" s="166">
        <f t="shared" si="123"/>
        <v>2.5411500287265262E-3</v>
      </c>
      <c r="AC876" s="166">
        <f t="shared" si="124"/>
        <v>7.3637526155393112E-4</v>
      </c>
      <c r="AD876" s="142">
        <f t="shared" si="125"/>
        <v>2.5411500287265262E-3</v>
      </c>
      <c r="AE876" s="142" t="str">
        <f t="shared" si="130"/>
        <v/>
      </c>
      <c r="AF876" s="142" t="str">
        <f t="shared" si="126"/>
        <v/>
      </c>
      <c r="AG876" s="167">
        <f t="shared" si="127"/>
        <v>0</v>
      </c>
      <c r="AH876" s="167" t="str">
        <f t="shared" si="128"/>
        <v/>
      </c>
      <c r="AI876" s="167" t="str">
        <f t="shared" si="129"/>
        <v/>
      </c>
      <c r="AJ876" s="167"/>
      <c r="AK876" s="167"/>
      <c r="AL876" s="167"/>
      <c r="AO876" s="158">
        <f t="shared" si="118"/>
        <v>1.394103498025915</v>
      </c>
      <c r="AP876" s="159">
        <f t="shared" si="119"/>
        <v>0.98575118418116514</v>
      </c>
      <c r="AQ876" s="160">
        <f t="shared" si="120"/>
        <v>1.9519220524444325E-4</v>
      </c>
      <c r="AR876" s="161" t="str">
        <f t="shared" si="121"/>
        <v/>
      </c>
      <c r="AS876" s="161" t="str">
        <f t="shared" si="117"/>
        <v/>
      </c>
    </row>
    <row r="877" spans="26:45" ht="20.100000000000001" customHeight="1" x14ac:dyDescent="0.25">
      <c r="Z877" s="146">
        <v>206</v>
      </c>
      <c r="AA877" s="142">
        <f t="shared" si="122"/>
        <v>-3.1760000000000002</v>
      </c>
      <c r="AB877" s="166">
        <f t="shared" si="123"/>
        <v>2.5736593191648164E-3</v>
      </c>
      <c r="AC877" s="166">
        <f t="shared" si="124"/>
        <v>7.4660475613666597E-4</v>
      </c>
      <c r="AD877" s="142">
        <f t="shared" si="125"/>
        <v>2.5736593191648164E-3</v>
      </c>
      <c r="AE877" s="142" t="str">
        <f t="shared" si="130"/>
        <v/>
      </c>
      <c r="AF877" s="142" t="str">
        <f t="shared" si="126"/>
        <v/>
      </c>
      <c r="AG877" s="167">
        <f t="shared" si="127"/>
        <v>0</v>
      </c>
      <c r="AH877" s="167" t="str">
        <f t="shared" si="128"/>
        <v/>
      </c>
      <c r="AI877" s="167" t="str">
        <f t="shared" si="129"/>
        <v/>
      </c>
      <c r="AJ877" s="167"/>
      <c r="AK877" s="167"/>
      <c r="AL877" s="167"/>
      <c r="AO877" s="158">
        <f t="shared" si="118"/>
        <v>1.4004984682003458</v>
      </c>
      <c r="AP877" s="159">
        <f t="shared" si="119"/>
        <v>0.9855559919759207</v>
      </c>
      <c r="AQ877" s="160">
        <f t="shared" si="120"/>
        <v>1.9680291274271067E-4</v>
      </c>
      <c r="AR877" s="161" t="str">
        <f t="shared" si="121"/>
        <v/>
      </c>
      <c r="AS877" s="161" t="str">
        <f t="shared" si="117"/>
        <v/>
      </c>
    </row>
    <row r="878" spans="26:45" ht="20.100000000000001" customHeight="1" x14ac:dyDescent="0.25">
      <c r="Z878" s="146">
        <v>207</v>
      </c>
      <c r="AA878" s="142">
        <f t="shared" si="122"/>
        <v>-3.1719999999999997</v>
      </c>
      <c r="AB878" s="166">
        <f t="shared" si="123"/>
        <v>2.6065428005187358E-3</v>
      </c>
      <c r="AC878" s="166">
        <f t="shared" si="124"/>
        <v>7.5696503502717448E-4</v>
      </c>
      <c r="AD878" s="142">
        <f t="shared" si="125"/>
        <v>2.6065428005187358E-3</v>
      </c>
      <c r="AE878" s="142" t="str">
        <f t="shared" si="130"/>
        <v/>
      </c>
      <c r="AF878" s="142" t="str">
        <f t="shared" si="126"/>
        <v/>
      </c>
      <c r="AG878" s="167">
        <f t="shared" si="127"/>
        <v>0</v>
      </c>
      <c r="AH878" s="167" t="str">
        <f t="shared" si="128"/>
        <v/>
      </c>
      <c r="AI878" s="167" t="str">
        <f t="shared" si="129"/>
        <v/>
      </c>
      <c r="AJ878" s="167"/>
      <c r="AK878" s="167"/>
      <c r="AL878" s="167"/>
      <c r="AO878" s="158">
        <f t="shared" si="118"/>
        <v>1.4068934383747767</v>
      </c>
      <c r="AP878" s="159">
        <f t="shared" si="119"/>
        <v>0.98535918906317799</v>
      </c>
      <c r="AQ878" s="160">
        <f t="shared" si="120"/>
        <v>1.984166157903422E-4</v>
      </c>
      <c r="AR878" s="161" t="str">
        <f t="shared" si="121"/>
        <v/>
      </c>
      <c r="AS878" s="161" t="str">
        <f t="shared" si="117"/>
        <v/>
      </c>
    </row>
    <row r="879" spans="26:45" ht="20.100000000000001" customHeight="1" x14ac:dyDescent="0.25">
      <c r="Z879" s="146">
        <v>208</v>
      </c>
      <c r="AA879" s="142">
        <f t="shared" si="122"/>
        <v>-3.1680000000000001</v>
      </c>
      <c r="AB879" s="166">
        <f t="shared" si="123"/>
        <v>2.6398041948164515E-3</v>
      </c>
      <c r="AC879" s="166">
        <f t="shared" si="124"/>
        <v>7.6745760242344016E-4</v>
      </c>
      <c r="AD879" s="142">
        <f t="shared" si="125"/>
        <v>2.6398041948164515E-3</v>
      </c>
      <c r="AE879" s="142" t="str">
        <f t="shared" si="130"/>
        <v/>
      </c>
      <c r="AF879" s="142" t="str">
        <f t="shared" si="126"/>
        <v/>
      </c>
      <c r="AG879" s="167">
        <f t="shared" si="127"/>
        <v>0</v>
      </c>
      <c r="AH879" s="167" t="str">
        <f t="shared" si="128"/>
        <v/>
      </c>
      <c r="AI879" s="167" t="str">
        <f t="shared" si="129"/>
        <v/>
      </c>
      <c r="AJ879" s="167"/>
      <c r="AK879" s="167"/>
      <c r="AL879" s="167"/>
      <c r="AO879" s="158">
        <f t="shared" si="118"/>
        <v>1.4132884085492075</v>
      </c>
      <c r="AP879" s="159">
        <f t="shared" si="119"/>
        <v>0.98516077244738764</v>
      </c>
      <c r="AQ879" s="160">
        <f t="shared" si="120"/>
        <v>2.0003326473316818E-4</v>
      </c>
      <c r="AR879" s="161" t="str">
        <f t="shared" si="121"/>
        <v/>
      </c>
      <c r="AS879" s="161" t="str">
        <f t="shared" si="117"/>
        <v/>
      </c>
    </row>
    <row r="880" spans="26:45" ht="20.100000000000001" customHeight="1" x14ac:dyDescent="0.25">
      <c r="Z880" s="146">
        <v>209</v>
      </c>
      <c r="AA880" s="142">
        <f t="shared" si="122"/>
        <v>-3.1640000000000001</v>
      </c>
      <c r="AB880" s="166">
        <f t="shared" si="123"/>
        <v>2.6734472533567113E-3</v>
      </c>
      <c r="AC880" s="166">
        <f t="shared" si="124"/>
        <v>7.7808397747005514E-4</v>
      </c>
      <c r="AD880" s="142">
        <f t="shared" si="125"/>
        <v>2.6734472533567113E-3</v>
      </c>
      <c r="AE880" s="142" t="str">
        <f t="shared" si="130"/>
        <v/>
      </c>
      <c r="AF880" s="142" t="str">
        <f t="shared" si="126"/>
        <v/>
      </c>
      <c r="AG880" s="167">
        <f t="shared" si="127"/>
        <v>0</v>
      </c>
      <c r="AH880" s="167" t="str">
        <f t="shared" si="128"/>
        <v/>
      </c>
      <c r="AI880" s="167" t="str">
        <f t="shared" si="129"/>
        <v/>
      </c>
      <c r="AJ880" s="167"/>
      <c r="AK880" s="167"/>
      <c r="AL880" s="167"/>
      <c r="AO880" s="158">
        <f t="shared" si="118"/>
        <v>1.4196833787236383</v>
      </c>
      <c r="AP880" s="159">
        <f t="shared" si="119"/>
        <v>0.98496073918265448</v>
      </c>
      <c r="AQ880" s="160">
        <f t="shared" si="120"/>
        <v>2.0165281005923852E-4</v>
      </c>
      <c r="AR880" s="161" t="str">
        <f t="shared" si="121"/>
        <v/>
      </c>
      <c r="AS880" s="161" t="str">
        <f t="shared" si="117"/>
        <v/>
      </c>
    </row>
    <row r="881" spans="26:45" ht="20.100000000000001" customHeight="1" x14ac:dyDescent="0.25">
      <c r="Z881" s="146">
        <v>210</v>
      </c>
      <c r="AA881" s="142">
        <f t="shared" si="122"/>
        <v>-3.16</v>
      </c>
      <c r="AB881" s="166">
        <f t="shared" si="123"/>
        <v>2.7074757568406999E-3</v>
      </c>
      <c r="AC881" s="166">
        <f t="shared" si="124"/>
        <v>7.8884569437557184E-4</v>
      </c>
      <c r="AD881" s="142">
        <f t="shared" si="125"/>
        <v>2.7074757568406999E-3</v>
      </c>
      <c r="AE881" s="142" t="str">
        <f t="shared" si="130"/>
        <v/>
      </c>
      <c r="AF881" s="142" t="str">
        <f t="shared" si="126"/>
        <v/>
      </c>
      <c r="AG881" s="167">
        <f t="shared" si="127"/>
        <v>0</v>
      </c>
      <c r="AH881" s="167" t="str">
        <f t="shared" si="128"/>
        <v/>
      </c>
      <c r="AI881" s="167" t="str">
        <f t="shared" si="129"/>
        <v/>
      </c>
      <c r="AJ881" s="167"/>
      <c r="AK881" s="167"/>
      <c r="AL881" s="167"/>
      <c r="AO881" s="158">
        <f t="shared" si="118"/>
        <v>1.4260783488980691</v>
      </c>
      <c r="AP881" s="159">
        <f t="shared" si="119"/>
        <v>0.98475908637259524</v>
      </c>
      <c r="AQ881" s="160">
        <f t="shared" si="120"/>
        <v>2.0327520240215335E-4</v>
      </c>
      <c r="AR881" s="161" t="str">
        <f t="shared" si="121"/>
        <v/>
      </c>
      <c r="AS881" s="161" t="str">
        <f t="shared" si="117"/>
        <v/>
      </c>
    </row>
    <row r="882" spans="26:45" ht="20.100000000000001" customHeight="1" x14ac:dyDescent="0.25">
      <c r="Z882" s="146">
        <v>211</v>
      </c>
      <c r="AA882" s="142">
        <f t="shared" si="122"/>
        <v>-3.1560000000000001</v>
      </c>
      <c r="AB882" s="166">
        <f t="shared" si="123"/>
        <v>2.7418935155032842E-3</v>
      </c>
      <c r="AC882" s="166">
        <f t="shared" si="124"/>
        <v>7.9974430253036796E-4</v>
      </c>
      <c r="AD882" s="142">
        <f t="shared" si="125"/>
        <v>2.7418935155032842E-3</v>
      </c>
      <c r="AE882" s="142" t="str">
        <f t="shared" si="130"/>
        <v/>
      </c>
      <c r="AF882" s="142" t="str">
        <f t="shared" si="126"/>
        <v/>
      </c>
      <c r="AG882" s="167">
        <f t="shared" si="127"/>
        <v>0</v>
      </c>
      <c r="AH882" s="167" t="str">
        <f t="shared" si="128"/>
        <v/>
      </c>
      <c r="AI882" s="167" t="str">
        <f t="shared" si="129"/>
        <v/>
      </c>
      <c r="AJ882" s="167"/>
      <c r="AK882" s="167"/>
      <c r="AL882" s="167"/>
      <c r="AO882" s="158">
        <f t="shared" si="118"/>
        <v>1.4324733190724999</v>
      </c>
      <c r="AP882" s="159">
        <f t="shared" si="119"/>
        <v>0.98455581117019308</v>
      </c>
      <c r="AQ882" s="160">
        <f t="shared" si="120"/>
        <v>2.0490039253995285E-4</v>
      </c>
      <c r="AR882" s="161" t="str">
        <f t="shared" si="121"/>
        <v/>
      </c>
      <c r="AS882" s="161" t="str">
        <f t="shared" si="117"/>
        <v/>
      </c>
    </row>
    <row r="883" spans="26:45" ht="20.100000000000001" customHeight="1" x14ac:dyDescent="0.25">
      <c r="Z883" s="146">
        <v>212</v>
      </c>
      <c r="AA883" s="142">
        <f t="shared" si="122"/>
        <v>-3.1520000000000001</v>
      </c>
      <c r="AB883" s="166">
        <f t="shared" si="123"/>
        <v>2.7767043692435104E-3</v>
      </c>
      <c r="AC883" s="166">
        <f t="shared" si="124"/>
        <v>8.1078136662504499E-4</v>
      </c>
      <c r="AD883" s="142">
        <f t="shared" si="125"/>
        <v>2.7767043692435104E-3</v>
      </c>
      <c r="AE883" s="142" t="str">
        <f t="shared" si="130"/>
        <v/>
      </c>
      <c r="AF883" s="142" t="str">
        <f t="shared" si="126"/>
        <v/>
      </c>
      <c r="AG883" s="167">
        <f t="shared" si="127"/>
        <v>0</v>
      </c>
      <c r="AH883" s="167" t="str">
        <f t="shared" si="128"/>
        <v/>
      </c>
      <c r="AI883" s="167" t="str">
        <f t="shared" si="129"/>
        <v/>
      </c>
      <c r="AJ883" s="167"/>
      <c r="AK883" s="167"/>
      <c r="AL883" s="167"/>
      <c r="AO883" s="158">
        <f t="shared" si="118"/>
        <v>1.4388682892469307</v>
      </c>
      <c r="AP883" s="159">
        <f t="shared" si="119"/>
        <v>0.98435091077765313</v>
      </c>
      <c r="AQ883" s="160">
        <f t="shared" si="120"/>
        <v>2.0652833139789273E-4</v>
      </c>
      <c r="AR883" s="161" t="str">
        <f t="shared" si="121"/>
        <v/>
      </c>
      <c r="AS883" s="161" t="str">
        <f t="shared" si="117"/>
        <v/>
      </c>
    </row>
    <row r="884" spans="26:45" ht="20.100000000000001" customHeight="1" x14ac:dyDescent="0.25">
      <c r="Z884" s="146">
        <v>213</v>
      </c>
      <c r="AA884" s="142">
        <f t="shared" si="122"/>
        <v>-3.1480000000000001</v>
      </c>
      <c r="AB884" s="166">
        <f t="shared" si="123"/>
        <v>2.8119121877543908E-3</v>
      </c>
      <c r="AC884" s="166">
        <f t="shared" si="124"/>
        <v>8.2195846676934596E-4</v>
      </c>
      <c r="AD884" s="142">
        <f t="shared" si="125"/>
        <v>2.8119121877543908E-3</v>
      </c>
      <c r="AE884" s="142" t="str">
        <f t="shared" si="130"/>
        <v/>
      </c>
      <c r="AF884" s="142" t="str">
        <f t="shared" si="126"/>
        <v/>
      </c>
      <c r="AG884" s="167">
        <f t="shared" si="127"/>
        <v>0</v>
      </c>
      <c r="AH884" s="167" t="str">
        <f t="shared" si="128"/>
        <v/>
      </c>
      <c r="AI884" s="167" t="str">
        <f t="shared" si="129"/>
        <v/>
      </c>
      <c r="AJ884" s="167"/>
      <c r="AK884" s="167"/>
      <c r="AL884" s="167"/>
      <c r="AO884" s="158">
        <f t="shared" si="118"/>
        <v>1.4452632594213615</v>
      </c>
      <c r="AP884" s="159">
        <f t="shared" si="119"/>
        <v>0.98414438244625524</v>
      </c>
      <c r="AQ884" s="160">
        <f t="shared" si="120"/>
        <v>2.0815897005022066E-4</v>
      </c>
      <c r="AR884" s="161" t="str">
        <f t="shared" si="121"/>
        <v/>
      </c>
      <c r="AS884" s="161" t="str">
        <f t="shared" si="117"/>
        <v/>
      </c>
    </row>
    <row r="885" spans="26:45" ht="20.100000000000001" customHeight="1" x14ac:dyDescent="0.25">
      <c r="Z885" s="146">
        <v>214</v>
      </c>
      <c r="AA885" s="142">
        <f t="shared" si="122"/>
        <v>-3.1440000000000001</v>
      </c>
      <c r="AB885" s="166">
        <f t="shared" si="123"/>
        <v>2.8475208706519421E-3</v>
      </c>
      <c r="AC885" s="166">
        <f t="shared" si="124"/>
        <v>8.3327719861159245E-4</v>
      </c>
      <c r="AD885" s="142">
        <f t="shared" si="125"/>
        <v>2.8475208706519421E-3</v>
      </c>
      <c r="AE885" s="142" t="str">
        <f t="shared" si="130"/>
        <v/>
      </c>
      <c r="AF885" s="142" t="str">
        <f t="shared" si="126"/>
        <v/>
      </c>
      <c r="AG885" s="167">
        <f t="shared" si="127"/>
        <v>0</v>
      </c>
      <c r="AH885" s="167" t="str">
        <f t="shared" si="128"/>
        <v/>
      </c>
      <c r="AI885" s="167" t="str">
        <f t="shared" si="129"/>
        <v/>
      </c>
      <c r="AJ885" s="167"/>
      <c r="AK885" s="167"/>
      <c r="AL885" s="167"/>
      <c r="AO885" s="158">
        <f t="shared" si="118"/>
        <v>1.4516582295957923</v>
      </c>
      <c r="AP885" s="159">
        <f t="shared" si="119"/>
        <v>0.98393622347620502</v>
      </c>
      <c r="AQ885" s="160">
        <f t="shared" si="120"/>
        <v>2.0979225972039828E-4</v>
      </c>
      <c r="AR885" s="161" t="str">
        <f t="shared" si="121"/>
        <v/>
      </c>
      <c r="AS885" s="161" t="str">
        <f t="shared" si="117"/>
        <v/>
      </c>
    </row>
    <row r="886" spans="26:45" ht="20.100000000000001" customHeight="1" x14ac:dyDescent="0.25">
      <c r="Z886" s="146">
        <v>215</v>
      </c>
      <c r="AA886" s="142">
        <f t="shared" si="122"/>
        <v>-3.14</v>
      </c>
      <c r="AB886" s="166">
        <f t="shared" si="123"/>
        <v>2.8835343476034392E-3</v>
      </c>
      <c r="AC886" s="166">
        <f t="shared" si="124"/>
        <v>8.4473917345862643E-4</v>
      </c>
      <c r="AD886" s="142">
        <f t="shared" si="125"/>
        <v>2.8835343476034392E-3</v>
      </c>
      <c r="AE886" s="142" t="str">
        <f t="shared" si="130"/>
        <v/>
      </c>
      <c r="AF886" s="142" t="str">
        <f t="shared" si="126"/>
        <v/>
      </c>
      <c r="AG886" s="167">
        <f t="shared" si="127"/>
        <v>0</v>
      </c>
      <c r="AH886" s="167" t="str">
        <f t="shared" si="128"/>
        <v/>
      </c>
      <c r="AI886" s="167" t="str">
        <f t="shared" si="129"/>
        <v/>
      </c>
      <c r="AJ886" s="167"/>
      <c r="AK886" s="167"/>
      <c r="AL886" s="167"/>
      <c r="AO886" s="158">
        <f t="shared" si="118"/>
        <v>1.4580531997702231</v>
      </c>
      <c r="AP886" s="159">
        <f t="shared" si="119"/>
        <v>0.98372643121648462</v>
      </c>
      <c r="AQ886" s="160">
        <f t="shared" si="120"/>
        <v>2.114281517826555E-4</v>
      </c>
      <c r="AR886" s="161" t="str">
        <f t="shared" si="121"/>
        <v/>
      </c>
      <c r="AS886" s="161" t="str">
        <f t="shared" si="117"/>
        <v/>
      </c>
    </row>
    <row r="887" spans="26:45" ht="20.100000000000001" customHeight="1" x14ac:dyDescent="0.25">
      <c r="Z887" s="146">
        <v>216</v>
      </c>
      <c r="AA887" s="142">
        <f t="shared" si="122"/>
        <v>-3.1360000000000001</v>
      </c>
      <c r="AB887" s="166">
        <f t="shared" si="123"/>
        <v>2.9199565784548891E-3</v>
      </c>
      <c r="AC887" s="166">
        <f t="shared" si="124"/>
        <v>8.5634601839627389E-4</v>
      </c>
      <c r="AD887" s="142">
        <f t="shared" si="125"/>
        <v>2.9199565784548891E-3</v>
      </c>
      <c r="AE887" s="142" t="str">
        <f t="shared" si="130"/>
        <v/>
      </c>
      <c r="AF887" s="142" t="str">
        <f t="shared" si="126"/>
        <v/>
      </c>
      <c r="AG887" s="167">
        <f t="shared" si="127"/>
        <v>0</v>
      </c>
      <c r="AH887" s="167" t="str">
        <f t="shared" si="128"/>
        <v/>
      </c>
      <c r="AI887" s="167" t="str">
        <f t="shared" si="129"/>
        <v/>
      </c>
      <c r="AJ887" s="167"/>
      <c r="AK887" s="167"/>
      <c r="AL887" s="167"/>
      <c r="AO887" s="158">
        <f t="shared" si="118"/>
        <v>1.4644481699446539</v>
      </c>
      <c r="AP887" s="159">
        <f t="shared" si="119"/>
        <v>0.98351500306470196</v>
      </c>
      <c r="AQ887" s="160">
        <f t="shared" si="120"/>
        <v>2.1306659776398895E-4</v>
      </c>
      <c r="AR887" s="161" t="str">
        <f t="shared" si="121"/>
        <v/>
      </c>
      <c r="AS887" s="161" t="str">
        <f t="shared" si="117"/>
        <v/>
      </c>
    </row>
    <row r="888" spans="26:45" ht="20.100000000000001" customHeight="1" x14ac:dyDescent="0.25">
      <c r="Z888" s="146">
        <v>217</v>
      </c>
      <c r="AA888" s="142">
        <f t="shared" si="122"/>
        <v>-3.1320000000000001</v>
      </c>
      <c r="AB888" s="166">
        <f t="shared" si="123"/>
        <v>2.9567915533576855E-3</v>
      </c>
      <c r="AC888" s="166">
        <f t="shared" si="124"/>
        <v>8.6809937641031567E-4</v>
      </c>
      <c r="AD888" s="142">
        <f t="shared" si="125"/>
        <v>2.9567915533576855E-3</v>
      </c>
      <c r="AE888" s="142" t="str">
        <f t="shared" si="130"/>
        <v/>
      </c>
      <c r="AF888" s="142" t="str">
        <f t="shared" si="126"/>
        <v/>
      </c>
      <c r="AG888" s="167">
        <f t="shared" si="127"/>
        <v>0</v>
      </c>
      <c r="AH888" s="167" t="str">
        <f t="shared" si="128"/>
        <v/>
      </c>
      <c r="AI888" s="167" t="str">
        <f t="shared" si="129"/>
        <v/>
      </c>
      <c r="AJ888" s="167"/>
      <c r="AK888" s="167"/>
      <c r="AL888" s="167"/>
      <c r="AO888" s="158">
        <f t="shared" si="118"/>
        <v>1.4708431401190847</v>
      </c>
      <c r="AP888" s="159">
        <f t="shared" si="119"/>
        <v>0.98330193646693798</v>
      </c>
      <c r="AQ888" s="160">
        <f t="shared" si="120"/>
        <v>2.1470754934438396E-4</v>
      </c>
      <c r="AR888" s="161" t="str">
        <f t="shared" si="121"/>
        <v/>
      </c>
      <c r="AS888" s="161" t="str">
        <f t="shared" si="117"/>
        <v/>
      </c>
    </row>
    <row r="889" spans="26:45" ht="20.100000000000001" customHeight="1" x14ac:dyDescent="0.25">
      <c r="Z889" s="146">
        <v>218</v>
      </c>
      <c r="AA889" s="142">
        <f t="shared" si="122"/>
        <v>-3.1280000000000001</v>
      </c>
      <c r="AB889" s="166">
        <f t="shared" si="123"/>
        <v>2.9940432928944037E-3</v>
      </c>
      <c r="AC889" s="166">
        <f t="shared" si="124"/>
        <v>8.8000090650795521E-4</v>
      </c>
      <c r="AD889" s="142">
        <f t="shared" si="125"/>
        <v>2.9940432928944037E-3</v>
      </c>
      <c r="AE889" s="142" t="str">
        <f t="shared" si="130"/>
        <v/>
      </c>
      <c r="AF889" s="142" t="str">
        <f t="shared" si="126"/>
        <v/>
      </c>
      <c r="AG889" s="167">
        <f t="shared" si="127"/>
        <v>0</v>
      </c>
      <c r="AH889" s="167" t="str">
        <f t="shared" si="128"/>
        <v/>
      </c>
      <c r="AI889" s="167" t="str">
        <f t="shared" si="129"/>
        <v/>
      </c>
      <c r="AJ889" s="167"/>
      <c r="AK889" s="167"/>
      <c r="AL889" s="167"/>
      <c r="AO889" s="158">
        <f t="shared" si="118"/>
        <v>1.4772381102935155</v>
      </c>
      <c r="AP889" s="159">
        <f t="shared" si="119"/>
        <v>0.98308722891759359</v>
      </c>
      <c r="AQ889" s="160">
        <f t="shared" si="120"/>
        <v>2.1635095835836893E-4</v>
      </c>
      <c r="AR889" s="161" t="str">
        <f t="shared" si="121"/>
        <v/>
      </c>
      <c r="AS889" s="161" t="str">
        <f t="shared" si="117"/>
        <v/>
      </c>
    </row>
    <row r="890" spans="26:45" ht="20.100000000000001" customHeight="1" x14ac:dyDescent="0.25">
      <c r="Z890" s="146">
        <v>219</v>
      </c>
      <c r="AA890" s="142">
        <f t="shared" si="122"/>
        <v>-3.1240000000000001</v>
      </c>
      <c r="AB890" s="166">
        <f t="shared" si="123"/>
        <v>3.0317158482037758E-3</v>
      </c>
      <c r="AC890" s="166">
        <f t="shared" si="124"/>
        <v>8.9205228383980274E-4</v>
      </c>
      <c r="AD890" s="142">
        <f t="shared" si="125"/>
        <v>3.0317158482037758E-3</v>
      </c>
      <c r="AE890" s="142" t="str">
        <f t="shared" si="130"/>
        <v/>
      </c>
      <c r="AF890" s="142" t="str">
        <f t="shared" si="126"/>
        <v/>
      </c>
      <c r="AG890" s="167">
        <f t="shared" si="127"/>
        <v>0</v>
      </c>
      <c r="AH890" s="167" t="str">
        <f t="shared" si="128"/>
        <v/>
      </c>
      <c r="AI890" s="167" t="str">
        <f t="shared" si="129"/>
        <v/>
      </c>
      <c r="AJ890" s="167"/>
      <c r="AK890" s="167"/>
      <c r="AL890" s="167"/>
      <c r="AO890" s="158">
        <f t="shared" si="118"/>
        <v>1.4836330804679463</v>
      </c>
      <c r="AP890" s="159">
        <f t="shared" si="119"/>
        <v>0.98287087795923522</v>
      </c>
      <c r="AQ890" s="160">
        <f t="shared" si="120"/>
        <v>2.1799677679679164E-4</v>
      </c>
      <c r="AR890" s="161" t="str">
        <f t="shared" si="121"/>
        <v/>
      </c>
      <c r="AS890" s="161" t="str">
        <f t="shared" si="117"/>
        <v/>
      </c>
    </row>
    <row r="891" spans="26:45" ht="20.100000000000001" customHeight="1" x14ac:dyDescent="0.25">
      <c r="Z891" s="146">
        <v>220</v>
      </c>
      <c r="AA891" s="142">
        <f t="shared" si="122"/>
        <v>-3.12</v>
      </c>
      <c r="AB891" s="166">
        <f t="shared" si="123"/>
        <v>3.0698133011047403E-3</v>
      </c>
      <c r="AC891" s="166">
        <f t="shared" si="124"/>
        <v>9.0425519982233952E-4</v>
      </c>
      <c r="AD891" s="142">
        <f t="shared" si="125"/>
        <v>3.0698133011047403E-3</v>
      </c>
      <c r="AE891" s="142" t="str">
        <f t="shared" si="130"/>
        <v/>
      </c>
      <c r="AF891" s="142" t="str">
        <f t="shared" si="126"/>
        <v/>
      </c>
      <c r="AG891" s="167">
        <f t="shared" si="127"/>
        <v>0</v>
      </c>
      <c r="AH891" s="167" t="str">
        <f t="shared" si="128"/>
        <v/>
      </c>
      <c r="AI891" s="167" t="str">
        <f t="shared" si="129"/>
        <v/>
      </c>
      <c r="AJ891" s="167"/>
      <c r="AK891" s="167"/>
      <c r="AL891" s="167"/>
      <c r="AO891" s="158">
        <f t="shared" si="118"/>
        <v>1.4900280506423771</v>
      </c>
      <c r="AP891" s="159">
        <f t="shared" si="119"/>
        <v>0.98265288118243843</v>
      </c>
      <c r="AQ891" s="160">
        <f t="shared" si="120"/>
        <v>2.1964495680681928E-4</v>
      </c>
      <c r="AR891" s="161" t="str">
        <f t="shared" si="121"/>
        <v/>
      </c>
      <c r="AS891" s="161" t="str">
        <f t="shared" si="117"/>
        <v/>
      </c>
    </row>
    <row r="892" spans="26:45" ht="20.100000000000001" customHeight="1" x14ac:dyDescent="0.25">
      <c r="Z892" s="146">
        <v>221</v>
      </c>
      <c r="AA892" s="142">
        <f t="shared" si="122"/>
        <v>-3.1160000000000001</v>
      </c>
      <c r="AB892" s="166">
        <f t="shared" si="123"/>
        <v>3.108339764219602E-3</v>
      </c>
      <c r="AC892" s="166">
        <f t="shared" si="124"/>
        <v>9.1661136226088601E-4</v>
      </c>
      <c r="AD892" s="142">
        <f t="shared" si="125"/>
        <v>3.108339764219602E-3</v>
      </c>
      <c r="AE892" s="142" t="str">
        <f t="shared" si="130"/>
        <v/>
      </c>
      <c r="AF892" s="142" t="str">
        <f t="shared" si="126"/>
        <v/>
      </c>
      <c r="AG892" s="167">
        <f t="shared" si="127"/>
        <v>0</v>
      </c>
      <c r="AH892" s="167" t="str">
        <f t="shared" si="128"/>
        <v/>
      </c>
      <c r="AI892" s="167" t="str">
        <f t="shared" si="129"/>
        <v/>
      </c>
      <c r="AJ892" s="167"/>
      <c r="AK892" s="167"/>
      <c r="AL892" s="167"/>
      <c r="AO892" s="158">
        <f t="shared" si="118"/>
        <v>1.4964230208168079</v>
      </c>
      <c r="AP892" s="159">
        <f t="shared" si="119"/>
        <v>0.98243323622563161</v>
      </c>
      <c r="AQ892" s="160">
        <f t="shared" si="120"/>
        <v>2.2129545069438095E-4</v>
      </c>
      <c r="AR892" s="161" t="str">
        <f t="shared" si="121"/>
        <v/>
      </c>
      <c r="AS892" s="161" t="str">
        <f t="shared" si="117"/>
        <v/>
      </c>
    </row>
    <row r="893" spans="26:45" ht="20.100000000000001" customHeight="1" x14ac:dyDescent="0.25">
      <c r="Z893" s="146">
        <v>222</v>
      </c>
      <c r="AA893" s="142">
        <f t="shared" si="122"/>
        <v>-3.1120000000000001</v>
      </c>
      <c r="AB893" s="166">
        <f t="shared" si="123"/>
        <v>3.1472993810962671E-3</v>
      </c>
      <c r="AC893" s="166">
        <f t="shared" si="124"/>
        <v>9.2912249547306384E-4</v>
      </c>
      <c r="AD893" s="142">
        <f t="shared" si="125"/>
        <v>3.1472993810962671E-3</v>
      </c>
      <c r="AE893" s="142" t="str">
        <f t="shared" si="130"/>
        <v/>
      </c>
      <c r="AF893" s="142" t="str">
        <f t="shared" si="126"/>
        <v/>
      </c>
      <c r="AG893" s="167">
        <f t="shared" si="127"/>
        <v>0</v>
      </c>
      <c r="AH893" s="167" t="str">
        <f t="shared" si="128"/>
        <v/>
      </c>
      <c r="AI893" s="167" t="str">
        <f t="shared" si="129"/>
        <v/>
      </c>
      <c r="AJ893" s="167"/>
      <c r="AK893" s="167"/>
      <c r="AL893" s="167"/>
      <c r="AO893" s="158">
        <f t="shared" si="118"/>
        <v>1.5028179909912387</v>
      </c>
      <c r="AP893" s="159">
        <f t="shared" si="119"/>
        <v>0.98221194077493723</v>
      </c>
      <c r="AQ893" s="160">
        <f t="shared" si="120"/>
        <v>2.2294821092372352E-4</v>
      </c>
      <c r="AR893" s="161" t="str">
        <f t="shared" si="121"/>
        <v/>
      </c>
      <c r="AS893" s="161" t="str">
        <f t="shared" si="117"/>
        <v/>
      </c>
    </row>
    <row r="894" spans="26:45" ht="20.100000000000001" customHeight="1" x14ac:dyDescent="0.25">
      <c r="Z894" s="146">
        <v>223</v>
      </c>
      <c r="AA894" s="142">
        <f t="shared" si="122"/>
        <v>-3.1080000000000001</v>
      </c>
      <c r="AB894" s="166">
        <f t="shared" si="123"/>
        <v>3.1866963263295065E-3</v>
      </c>
      <c r="AC894" s="166">
        <f t="shared" si="124"/>
        <v>9.4179034041274494E-4</v>
      </c>
      <c r="AD894" s="142">
        <f t="shared" si="125"/>
        <v>3.1866963263295065E-3</v>
      </c>
      <c r="AE894" s="142" t="str">
        <f t="shared" si="130"/>
        <v/>
      </c>
      <c r="AF894" s="142" t="str">
        <f t="shared" si="126"/>
        <v/>
      </c>
      <c r="AG894" s="167">
        <f t="shared" si="127"/>
        <v>0</v>
      </c>
      <c r="AH894" s="167" t="str">
        <f t="shared" si="128"/>
        <v/>
      </c>
      <c r="AI894" s="167" t="str">
        <f t="shared" si="129"/>
        <v/>
      </c>
      <c r="AJ894" s="167"/>
      <c r="AK894" s="167"/>
      <c r="AL894" s="167"/>
      <c r="AO894" s="158">
        <f t="shared" si="118"/>
        <v>1.5092129611656695</v>
      </c>
      <c r="AP894" s="159">
        <f t="shared" si="119"/>
        <v>0.98198899256401351</v>
      </c>
      <c r="AQ894" s="160">
        <f t="shared" si="120"/>
        <v>2.2460319012018726E-4</v>
      </c>
      <c r="AR894" s="161" t="str">
        <f t="shared" si="121"/>
        <v/>
      </c>
      <c r="AS894" s="161" t="str">
        <f t="shared" si="117"/>
        <v/>
      </c>
    </row>
    <row r="895" spans="26:45" ht="20.100000000000001" customHeight="1" x14ac:dyDescent="0.25">
      <c r="Z895" s="146">
        <v>224</v>
      </c>
      <c r="AA895" s="142">
        <f t="shared" si="122"/>
        <v>-3.1040000000000001</v>
      </c>
      <c r="AB895" s="166">
        <f t="shared" si="123"/>
        <v>3.2265348056812601E-3</v>
      </c>
      <c r="AC895" s="166">
        <f t="shared" si="124"/>
        <v>9.5461665479446836E-4</v>
      </c>
      <c r="AD895" s="142">
        <f t="shared" si="125"/>
        <v>3.2265348056812601E-3</v>
      </c>
      <c r="AE895" s="142" t="str">
        <f t="shared" si="130"/>
        <v/>
      </c>
      <c r="AF895" s="142" t="str">
        <f t="shared" si="126"/>
        <v/>
      </c>
      <c r="AG895" s="167">
        <f t="shared" si="127"/>
        <v>0</v>
      </c>
      <c r="AH895" s="167" t="str">
        <f t="shared" si="128"/>
        <v/>
      </c>
      <c r="AI895" s="167" t="str">
        <f t="shared" si="129"/>
        <v/>
      </c>
      <c r="AJ895" s="167"/>
      <c r="AK895" s="167"/>
      <c r="AL895" s="167"/>
      <c r="AO895" s="158">
        <f t="shared" si="118"/>
        <v>1.5156079313401003</v>
      </c>
      <c r="AP895" s="159">
        <f t="shared" si="119"/>
        <v>0.98176438937389332</v>
      </c>
      <c r="AQ895" s="160">
        <f t="shared" si="120"/>
        <v>2.2626034106953963E-4</v>
      </c>
      <c r="AR895" s="161" t="str">
        <f t="shared" si="121"/>
        <v/>
      </c>
      <c r="AS895" s="161" t="str">
        <f t="shared" si="117"/>
        <v/>
      </c>
    </row>
    <row r="896" spans="26:45" ht="20.100000000000001" customHeight="1" x14ac:dyDescent="0.25">
      <c r="Z896" s="146">
        <v>225</v>
      </c>
      <c r="AA896" s="142">
        <f t="shared" si="122"/>
        <v>-3.1</v>
      </c>
      <c r="AB896" s="166">
        <f t="shared" si="123"/>
        <v>3.2668190561999182E-3</v>
      </c>
      <c r="AC896" s="166">
        <f t="shared" si="124"/>
        <v>9.676032132183561E-4</v>
      </c>
      <c r="AD896" s="142">
        <f t="shared" si="125"/>
        <v>3.2668190561999182E-3</v>
      </c>
      <c r="AE896" s="142" t="str">
        <f t="shared" si="130"/>
        <v/>
      </c>
      <c r="AF896" s="142" t="str">
        <f t="shared" si="126"/>
        <v/>
      </c>
      <c r="AG896" s="167">
        <f t="shared" si="127"/>
        <v>0</v>
      </c>
      <c r="AH896" s="167" t="str">
        <f t="shared" si="128"/>
        <v/>
      </c>
      <c r="AI896" s="167" t="str">
        <f t="shared" si="129"/>
        <v/>
      </c>
      <c r="AJ896" s="167"/>
      <c r="AK896" s="167"/>
      <c r="AL896" s="167"/>
      <c r="AO896" s="158">
        <f t="shared" si="118"/>
        <v>1.5220029015145311</v>
      </c>
      <c r="AP896" s="159">
        <f t="shared" si="119"/>
        <v>0.98153812903282378</v>
      </c>
      <c r="AQ896" s="160">
        <f t="shared" si="120"/>
        <v>2.2791961672019578E-4</v>
      </c>
      <c r="AR896" s="161" t="str">
        <f t="shared" si="121"/>
        <v/>
      </c>
      <c r="AS896" s="161" t="str">
        <f t="shared" si="117"/>
        <v/>
      </c>
    </row>
    <row r="897" spans="26:45" ht="20.100000000000001" customHeight="1" x14ac:dyDescent="0.25">
      <c r="Z897" s="146">
        <v>226</v>
      </c>
      <c r="AA897" s="142">
        <f t="shared" si="122"/>
        <v>-3.0960000000000001</v>
      </c>
      <c r="AB897" s="166">
        <f t="shared" si="123"/>
        <v>3.3075533463386006E-3</v>
      </c>
      <c r="AC897" s="166">
        <f t="shared" si="124"/>
        <v>9.807518072954941E-4</v>
      </c>
      <c r="AD897" s="142">
        <f t="shared" si="125"/>
        <v>3.3075533463386006E-3</v>
      </c>
      <c r="AE897" s="142" t="str">
        <f t="shared" si="130"/>
        <v/>
      </c>
      <c r="AF897" s="142" t="str">
        <f t="shared" si="126"/>
        <v/>
      </c>
      <c r="AG897" s="167">
        <f t="shared" si="127"/>
        <v>0</v>
      </c>
      <c r="AH897" s="167" t="str">
        <f t="shared" si="128"/>
        <v/>
      </c>
      <c r="AI897" s="167" t="str">
        <f t="shared" si="129"/>
        <v/>
      </c>
      <c r="AJ897" s="167"/>
      <c r="AK897" s="167"/>
      <c r="AL897" s="167"/>
      <c r="AO897" s="158">
        <f t="shared" si="118"/>
        <v>1.5283978716889619</v>
      </c>
      <c r="AP897" s="159">
        <f t="shared" si="119"/>
        <v>0.98131020941610358</v>
      </c>
      <c r="AQ897" s="160">
        <f t="shared" si="120"/>
        <v>2.2958097018410673E-4</v>
      </c>
      <c r="AR897" s="161" t="str">
        <f t="shared" si="121"/>
        <v/>
      </c>
      <c r="AS897" s="161" t="str">
        <f t="shared" si="117"/>
        <v/>
      </c>
    </row>
    <row r="898" spans="26:45" ht="20.100000000000001" customHeight="1" x14ac:dyDescent="0.25">
      <c r="Z898" s="146">
        <v>227</v>
      </c>
      <c r="AA898" s="142">
        <f t="shared" si="122"/>
        <v>-3.0920000000000001</v>
      </c>
      <c r="AB898" s="166">
        <f t="shared" si="123"/>
        <v>3.3487419760723602E-3</v>
      </c>
      <c r="AC898" s="166">
        <f t="shared" si="124"/>
        <v>9.9406424577378459E-4</v>
      </c>
      <c r="AD898" s="142">
        <f t="shared" si="125"/>
        <v>3.3487419760723602E-3</v>
      </c>
      <c r="AE898" s="142" t="str">
        <f t="shared" si="130"/>
        <v/>
      </c>
      <c r="AF898" s="142" t="str">
        <f t="shared" si="126"/>
        <v/>
      </c>
      <c r="AG898" s="167">
        <f t="shared" si="127"/>
        <v>0</v>
      </c>
      <c r="AH898" s="167" t="str">
        <f t="shared" si="128"/>
        <v/>
      </c>
      <c r="AI898" s="167" t="str">
        <f t="shared" si="129"/>
        <v/>
      </c>
      <c r="AJ898" s="167"/>
      <c r="AK898" s="167"/>
      <c r="AL898" s="167"/>
      <c r="AO898" s="158">
        <f t="shared" si="118"/>
        <v>1.5347928418633927</v>
      </c>
      <c r="AP898" s="159">
        <f t="shared" si="119"/>
        <v>0.98108062844591948</v>
      </c>
      <c r="AQ898" s="160">
        <f t="shared" si="120"/>
        <v>2.3124435473698135E-4</v>
      </c>
      <c r="AR898" s="161" t="str">
        <f t="shared" si="121"/>
        <v/>
      </c>
      <c r="AS898" s="161" t="str">
        <f t="shared" si="117"/>
        <v/>
      </c>
    </row>
    <row r="899" spans="26:45" ht="20.100000000000001" customHeight="1" x14ac:dyDescent="0.25">
      <c r="Z899" s="146">
        <v>228</v>
      </c>
      <c r="AA899" s="142">
        <f t="shared" si="122"/>
        <v>-3.0880000000000001</v>
      </c>
      <c r="AB899" s="166">
        <f t="shared" si="123"/>
        <v>3.3903892770143253E-3</v>
      </c>
      <c r="AC899" s="166">
        <f t="shared" si="124"/>
        <v>1.0075423546642714E-3</v>
      </c>
      <c r="AD899" s="142">
        <f t="shared" si="125"/>
        <v>3.3903892770143253E-3</v>
      </c>
      <c r="AE899" s="142" t="str">
        <f t="shared" si="130"/>
        <v/>
      </c>
      <c r="AF899" s="142" t="str">
        <f t="shared" si="126"/>
        <v/>
      </c>
      <c r="AG899" s="167">
        <f t="shared" si="127"/>
        <v>0</v>
      </c>
      <c r="AH899" s="167" t="str">
        <f t="shared" si="128"/>
        <v/>
      </c>
      <c r="AI899" s="167" t="str">
        <f t="shared" si="129"/>
        <v/>
      </c>
      <c r="AJ899" s="167"/>
      <c r="AK899" s="167"/>
      <c r="AL899" s="167"/>
      <c r="AO899" s="158">
        <f t="shared" si="118"/>
        <v>1.5411878120378235</v>
      </c>
      <c r="AP899" s="159">
        <f t="shared" si="119"/>
        <v>0.9808493840911825</v>
      </c>
      <c r="AQ899" s="160">
        <f t="shared" si="120"/>
        <v>2.3290972381984076E-4</v>
      </c>
      <c r="AR899" s="161" t="str">
        <f t="shared" si="121"/>
        <v/>
      </c>
      <c r="AS899" s="161" t="str">
        <f t="shared" si="117"/>
        <v/>
      </c>
    </row>
    <row r="900" spans="26:45" ht="20.100000000000001" customHeight="1" x14ac:dyDescent="0.25">
      <c r="Z900" s="146">
        <v>229</v>
      </c>
      <c r="AA900" s="142">
        <f t="shared" si="122"/>
        <v>-3.0840000000000001</v>
      </c>
      <c r="AB900" s="166">
        <f t="shared" si="123"/>
        <v>3.432499612530756E-3</v>
      </c>
      <c r="AC900" s="166">
        <f t="shared" si="124"/>
        <v>1.0211879773679162E-3</v>
      </c>
      <c r="AD900" s="142">
        <f t="shared" si="125"/>
        <v>3.432499612530756E-3</v>
      </c>
      <c r="AE900" s="142" t="str">
        <f t="shared" si="130"/>
        <v/>
      </c>
      <c r="AF900" s="142" t="str">
        <f t="shared" si="126"/>
        <v/>
      </c>
      <c r="AG900" s="167">
        <f t="shared" si="127"/>
        <v>0</v>
      </c>
      <c r="AH900" s="167" t="str">
        <f t="shared" si="128"/>
        <v/>
      </c>
      <c r="AI900" s="167" t="str">
        <f t="shared" si="129"/>
        <v/>
      </c>
      <c r="AJ900" s="167"/>
      <c r="AK900" s="167"/>
      <c r="AL900" s="167"/>
      <c r="AO900" s="158">
        <f t="shared" si="118"/>
        <v>1.5475827822122543</v>
      </c>
      <c r="AP900" s="159">
        <f t="shared" si="119"/>
        <v>0.98061647436736266</v>
      </c>
      <c r="AQ900" s="160">
        <f t="shared" si="120"/>
        <v>2.3457703103968441E-4</v>
      </c>
      <c r="AR900" s="161" t="str">
        <f t="shared" si="121"/>
        <v/>
      </c>
      <c r="AS900" s="161" t="str">
        <f t="shared" si="117"/>
        <v/>
      </c>
    </row>
    <row r="901" spans="26:45" ht="20.100000000000001" customHeight="1" x14ac:dyDescent="0.25">
      <c r="Z901" s="146">
        <v>230</v>
      </c>
      <c r="AA901" s="142">
        <f t="shared" si="122"/>
        <v>-3.08</v>
      </c>
      <c r="AB901" s="166">
        <f t="shared" si="123"/>
        <v>3.4750773778549375E-3</v>
      </c>
      <c r="AC901" s="166">
        <f t="shared" si="124"/>
        <v>1.0350029748028415E-3</v>
      </c>
      <c r="AD901" s="142">
        <f t="shared" si="125"/>
        <v>3.4750773778549375E-3</v>
      </c>
      <c r="AE901" s="142" t="str">
        <f t="shared" si="130"/>
        <v/>
      </c>
      <c r="AF901" s="142" t="str">
        <f t="shared" si="126"/>
        <v/>
      </c>
      <c r="AG901" s="167">
        <f t="shared" si="127"/>
        <v>0</v>
      </c>
      <c r="AH901" s="167" t="str">
        <f t="shared" si="128"/>
        <v/>
      </c>
      <c r="AI901" s="167" t="str">
        <f t="shared" si="129"/>
        <v/>
      </c>
      <c r="AJ901" s="167"/>
      <c r="AK901" s="167"/>
      <c r="AL901" s="167"/>
      <c r="AO901" s="158">
        <f t="shared" si="118"/>
        <v>1.5539777523866851</v>
      </c>
      <c r="AP901" s="159">
        <f t="shared" si="119"/>
        <v>0.98038189733632297</v>
      </c>
      <c r="AQ901" s="160">
        <f t="shared" si="120"/>
        <v>2.3624623017082236E-4</v>
      </c>
      <c r="AR901" s="161" t="str">
        <f t="shared" si="121"/>
        <v/>
      </c>
      <c r="AS901" s="161" t="str">
        <f t="shared" si="117"/>
        <v/>
      </c>
    </row>
    <row r="902" spans="26:45" ht="20.100000000000001" customHeight="1" x14ac:dyDescent="0.25">
      <c r="Z902" s="146">
        <v>231</v>
      </c>
      <c r="AA902" s="142">
        <f t="shared" si="122"/>
        <v>-3.0760000000000001</v>
      </c>
      <c r="AB902" s="166">
        <f t="shared" si="123"/>
        <v>3.5181270001999657E-3</v>
      </c>
      <c r="AC902" s="166">
        <f t="shared" si="124"/>
        <v>1.0489892255320227E-3</v>
      </c>
      <c r="AD902" s="142">
        <f t="shared" si="125"/>
        <v>3.5181270001999657E-3</v>
      </c>
      <c r="AE902" s="142" t="str">
        <f t="shared" si="130"/>
        <v/>
      </c>
      <c r="AF902" s="142" t="str">
        <f t="shared" si="126"/>
        <v/>
      </c>
      <c r="AG902" s="167">
        <f t="shared" si="127"/>
        <v>0</v>
      </c>
      <c r="AH902" s="167" t="str">
        <f t="shared" si="128"/>
        <v/>
      </c>
      <c r="AI902" s="167" t="str">
        <f t="shared" si="129"/>
        <v/>
      </c>
      <c r="AJ902" s="167"/>
      <c r="AK902" s="167"/>
      <c r="AL902" s="167"/>
      <c r="AO902" s="158">
        <f t="shared" si="118"/>
        <v>1.5603727225611159</v>
      </c>
      <c r="AP902" s="159">
        <f t="shared" si="119"/>
        <v>0.98014565110615215</v>
      </c>
      <c r="AQ902" s="160">
        <f t="shared" si="120"/>
        <v>2.3791727515498629E-4</v>
      </c>
      <c r="AR902" s="161" t="str">
        <f t="shared" si="121"/>
        <v/>
      </c>
      <c r="AS902" s="161" t="str">
        <f t="shared" si="117"/>
        <v/>
      </c>
    </row>
    <row r="903" spans="26:45" ht="20.100000000000001" customHeight="1" x14ac:dyDescent="0.25">
      <c r="Z903" s="146">
        <v>232</v>
      </c>
      <c r="AA903" s="142">
        <f t="shared" si="122"/>
        <v>-3.0720000000000001</v>
      </c>
      <c r="AB903" s="166">
        <f t="shared" si="123"/>
        <v>3.5616529388703346E-3</v>
      </c>
      <c r="AC903" s="166">
        <f t="shared" si="124"/>
        <v>1.0631486258914427E-3</v>
      </c>
      <c r="AD903" s="142">
        <f t="shared" si="125"/>
        <v>3.5616529388703346E-3</v>
      </c>
      <c r="AE903" s="142" t="str">
        <f t="shared" si="130"/>
        <v/>
      </c>
      <c r="AF903" s="142" t="str">
        <f t="shared" si="126"/>
        <v/>
      </c>
      <c r="AG903" s="167">
        <f t="shared" si="127"/>
        <v>0</v>
      </c>
      <c r="AH903" s="167" t="str">
        <f t="shared" si="128"/>
        <v/>
      </c>
      <c r="AI903" s="167" t="str">
        <f t="shared" si="129"/>
        <v/>
      </c>
      <c r="AJ903" s="167"/>
      <c r="AK903" s="167"/>
      <c r="AL903" s="167"/>
      <c r="AO903" s="158">
        <f t="shared" si="118"/>
        <v>1.5667676927355467</v>
      </c>
      <c r="AP903" s="159">
        <f t="shared" si="119"/>
        <v>0.97990773383099716</v>
      </c>
      <c r="AQ903" s="160">
        <f t="shared" si="120"/>
        <v>2.3959012010266179E-4</v>
      </c>
      <c r="AR903" s="161" t="str">
        <f t="shared" si="121"/>
        <v/>
      </c>
      <c r="AS903" s="161" t="str">
        <f t="shared" si="117"/>
        <v/>
      </c>
    </row>
    <row r="904" spans="26:45" ht="20.100000000000001" customHeight="1" x14ac:dyDescent="0.25">
      <c r="Z904" s="146">
        <v>233</v>
      </c>
      <c r="AA904" s="142">
        <f t="shared" si="122"/>
        <v>-3.0680000000000001</v>
      </c>
      <c r="AB904" s="166">
        <f t="shared" si="123"/>
        <v>3.6056596853723268E-3</v>
      </c>
      <c r="AC904" s="166">
        <f t="shared" si="124"/>
        <v>1.0774830901186597E-3</v>
      </c>
      <c r="AD904" s="142">
        <f t="shared" si="125"/>
        <v>3.6056596853723268E-3</v>
      </c>
      <c r="AE904" s="142" t="str">
        <f t="shared" si="130"/>
        <v/>
      </c>
      <c r="AF904" s="142" t="str">
        <f t="shared" si="126"/>
        <v/>
      </c>
      <c r="AG904" s="167">
        <f t="shared" si="127"/>
        <v>0</v>
      </c>
      <c r="AH904" s="167" t="str">
        <f t="shared" si="128"/>
        <v/>
      </c>
      <c r="AI904" s="167" t="str">
        <f t="shared" si="129"/>
        <v/>
      </c>
      <c r="AJ904" s="167"/>
      <c r="AK904" s="167"/>
      <c r="AL904" s="167"/>
      <c r="AO904" s="158">
        <f t="shared" si="118"/>
        <v>1.5731626629099775</v>
      </c>
      <c r="AP904" s="159">
        <f t="shared" si="119"/>
        <v>0.9796681437108945</v>
      </c>
      <c r="AQ904" s="160">
        <f t="shared" si="120"/>
        <v>2.4126471929442062E-4</v>
      </c>
      <c r="AR904" s="161" t="str">
        <f t="shared" si="121"/>
        <v/>
      </c>
      <c r="AS904" s="161" t="str">
        <f t="shared" si="117"/>
        <v/>
      </c>
    </row>
    <row r="905" spans="26:45" ht="20.100000000000001" customHeight="1" x14ac:dyDescent="0.25">
      <c r="Z905" s="146">
        <v>234</v>
      </c>
      <c r="AA905" s="142">
        <f t="shared" si="122"/>
        <v>-3.0640000000000001</v>
      </c>
      <c r="AB905" s="166">
        <f t="shared" si="123"/>
        <v>3.6501517635231869E-3</v>
      </c>
      <c r="AC905" s="166">
        <f t="shared" si="124"/>
        <v>1.0919945504818463E-3</v>
      </c>
      <c r="AD905" s="142">
        <f t="shared" si="125"/>
        <v>3.6501517635231869E-3</v>
      </c>
      <c r="AE905" s="142" t="str">
        <f t="shared" si="130"/>
        <v/>
      </c>
      <c r="AF905" s="142" t="str">
        <f t="shared" si="126"/>
        <v/>
      </c>
      <c r="AG905" s="167">
        <f t="shared" si="127"/>
        <v>0</v>
      </c>
      <c r="AH905" s="167" t="str">
        <f t="shared" si="128"/>
        <v/>
      </c>
      <c r="AI905" s="167" t="str">
        <f t="shared" si="129"/>
        <v/>
      </c>
      <c r="AJ905" s="167"/>
      <c r="AK905" s="167"/>
      <c r="AL905" s="167"/>
      <c r="AO905" s="158">
        <f t="shared" si="118"/>
        <v>1.5795576330844083</v>
      </c>
      <c r="AP905" s="159">
        <f t="shared" si="119"/>
        <v>0.97942687899160008</v>
      </c>
      <c r="AQ905" s="160">
        <f t="shared" si="120"/>
        <v>2.4294102718003252E-4</v>
      </c>
      <c r="AR905" s="161" t="str">
        <f t="shared" si="121"/>
        <v/>
      </c>
      <c r="AS905" s="161" t="str">
        <f t="shared" si="117"/>
        <v/>
      </c>
    </row>
    <row r="906" spans="26:45" ht="20.100000000000001" customHeight="1" x14ac:dyDescent="0.25">
      <c r="Z906" s="146">
        <v>235</v>
      </c>
      <c r="AA906" s="142">
        <f t="shared" si="122"/>
        <v>-3.06</v>
      </c>
      <c r="AB906" s="166">
        <f t="shared" si="123"/>
        <v>3.6951337295590349E-3</v>
      </c>
      <c r="AC906" s="166">
        <f t="shared" si="124"/>
        <v>1.1066849574092469E-3</v>
      </c>
      <c r="AD906" s="142">
        <f t="shared" si="125"/>
        <v>3.6951337295590349E-3</v>
      </c>
      <c r="AE906" s="142" t="str">
        <f t="shared" si="130"/>
        <v/>
      </c>
      <c r="AF906" s="142" t="str">
        <f t="shared" si="126"/>
        <v/>
      </c>
      <c r="AG906" s="167">
        <f t="shared" si="127"/>
        <v>0</v>
      </c>
      <c r="AH906" s="167" t="str">
        <f t="shared" si="128"/>
        <v/>
      </c>
      <c r="AI906" s="167" t="str">
        <f t="shared" si="129"/>
        <v/>
      </c>
      <c r="AJ906" s="167"/>
      <c r="AK906" s="167"/>
      <c r="AL906" s="167"/>
      <c r="AO906" s="158">
        <f t="shared" si="118"/>
        <v>1.5859526032588391</v>
      </c>
      <c r="AP906" s="159">
        <f t="shared" si="119"/>
        <v>0.97918393796442005</v>
      </c>
      <c r="AQ906" s="160">
        <f t="shared" si="120"/>
        <v>2.4461899838157386E-4</v>
      </c>
      <c r="AR906" s="161" t="str">
        <f t="shared" si="121"/>
        <v/>
      </c>
      <c r="AS906" s="161" t="str">
        <f t="shared" si="117"/>
        <v/>
      </c>
    </row>
    <row r="907" spans="26:45" ht="20.100000000000001" customHeight="1" x14ac:dyDescent="0.25">
      <c r="Z907" s="146">
        <v>236</v>
      </c>
      <c r="AA907" s="142">
        <f t="shared" si="122"/>
        <v>-3.056</v>
      </c>
      <c r="AB907" s="166">
        <f t="shared" si="123"/>
        <v>3.7406101722415024E-3</v>
      </c>
      <c r="AC907" s="166">
        <f t="shared" si="124"/>
        <v>1.1215562796190622E-3</v>
      </c>
      <c r="AD907" s="142">
        <f t="shared" si="125"/>
        <v>3.7406101722415024E-3</v>
      </c>
      <c r="AE907" s="142" t="str">
        <f t="shared" si="130"/>
        <v/>
      </c>
      <c r="AF907" s="142" t="str">
        <f t="shared" si="126"/>
        <v/>
      </c>
      <c r="AG907" s="167">
        <f t="shared" si="127"/>
        <v>0</v>
      </c>
      <c r="AH907" s="167" t="str">
        <f t="shared" si="128"/>
        <v/>
      </c>
      <c r="AI907" s="167" t="str">
        <f t="shared" si="129"/>
        <v/>
      </c>
      <c r="AJ907" s="167"/>
      <c r="AK907" s="167"/>
      <c r="AL907" s="167"/>
      <c r="AO907" s="158">
        <f t="shared" si="118"/>
        <v>1.5923475734332699</v>
      </c>
      <c r="AP907" s="159">
        <f t="shared" si="119"/>
        <v>0.97893931896603847</v>
      </c>
      <c r="AQ907" s="160">
        <f t="shared" si="120"/>
        <v>2.4629858769198432E-4</v>
      </c>
      <c r="AR907" s="161" t="str">
        <f t="shared" si="121"/>
        <v/>
      </c>
      <c r="AS907" s="161" t="str">
        <f t="shared" si="117"/>
        <v/>
      </c>
    </row>
    <row r="908" spans="26:45" ht="20.100000000000001" customHeight="1" x14ac:dyDescent="0.25">
      <c r="Z908" s="146">
        <v>237</v>
      </c>
      <c r="AA908" s="142">
        <f t="shared" si="122"/>
        <v>-3.052</v>
      </c>
      <c r="AB908" s="166">
        <f t="shared" si="123"/>
        <v>3.7865857129630769E-3</v>
      </c>
      <c r="AC908" s="166">
        <f t="shared" si="124"/>
        <v>1.1366105042497745E-3</v>
      </c>
      <c r="AD908" s="142">
        <f t="shared" si="125"/>
        <v>3.7865857129630769E-3</v>
      </c>
      <c r="AE908" s="142" t="str">
        <f t="shared" si="130"/>
        <v/>
      </c>
      <c r="AF908" s="142" t="str">
        <f t="shared" si="126"/>
        <v/>
      </c>
      <c r="AG908" s="167">
        <f t="shared" si="127"/>
        <v>0</v>
      </c>
      <c r="AH908" s="167" t="str">
        <f t="shared" si="128"/>
        <v/>
      </c>
      <c r="AI908" s="167" t="str">
        <f t="shared" si="129"/>
        <v/>
      </c>
      <c r="AJ908" s="167"/>
      <c r="AK908" s="167"/>
      <c r="AL908" s="167"/>
      <c r="AO908" s="158">
        <f t="shared" si="118"/>
        <v>1.5987425436077007</v>
      </c>
      <c r="AP908" s="159">
        <f t="shared" si="119"/>
        <v>0.97869302037834649</v>
      </c>
      <c r="AQ908" s="160">
        <f t="shared" si="120"/>
        <v>2.4797975007739836E-4</v>
      </c>
      <c r="AR908" s="161" t="str">
        <f t="shared" si="121"/>
        <v/>
      </c>
      <c r="AS908" s="161" t="str">
        <f t="shared" si="117"/>
        <v/>
      </c>
    </row>
    <row r="909" spans="26:45" ht="20.100000000000001" customHeight="1" x14ac:dyDescent="0.25">
      <c r="Z909" s="146">
        <v>238</v>
      </c>
      <c r="AA909" s="142">
        <f t="shared" si="122"/>
        <v>-3.048</v>
      </c>
      <c r="AB909" s="166">
        <f t="shared" si="123"/>
        <v>3.8330650058511109E-3</v>
      </c>
      <c r="AC909" s="166">
        <f t="shared" si="124"/>
        <v>1.1518496369908638E-3</v>
      </c>
      <c r="AD909" s="142">
        <f t="shared" si="125"/>
        <v>3.8330650058511109E-3</v>
      </c>
      <c r="AE909" s="142" t="str">
        <f t="shared" si="130"/>
        <v/>
      </c>
      <c r="AF909" s="142" t="str">
        <f t="shared" si="126"/>
        <v/>
      </c>
      <c r="AG909" s="167">
        <f t="shared" si="127"/>
        <v>0</v>
      </c>
      <c r="AH909" s="167" t="str">
        <f t="shared" si="128"/>
        <v/>
      </c>
      <c r="AI909" s="167" t="str">
        <f t="shared" si="129"/>
        <v/>
      </c>
      <c r="AJ909" s="167"/>
      <c r="AK909" s="167"/>
      <c r="AL909" s="167"/>
      <c r="AO909" s="158">
        <f t="shared" si="118"/>
        <v>1.6051375137821315</v>
      </c>
      <c r="AP909" s="159">
        <f t="shared" si="119"/>
        <v>0.97844504062826909</v>
      </c>
      <c r="AQ909" s="160">
        <f t="shared" si="120"/>
        <v>2.4966244067725629E-4</v>
      </c>
      <c r="AR909" s="161" t="str">
        <f t="shared" si="121"/>
        <v/>
      </c>
      <c r="AS909" s="161" t="str">
        <f t="shared" si="117"/>
        <v/>
      </c>
    </row>
    <row r="910" spans="26:45" ht="20.100000000000001" customHeight="1" x14ac:dyDescent="0.25">
      <c r="Z910" s="146">
        <v>239</v>
      </c>
      <c r="AA910" s="142">
        <f t="shared" si="122"/>
        <v>-3.044</v>
      </c>
      <c r="AB910" s="166">
        <f t="shared" si="123"/>
        <v>3.880052737870465E-3</v>
      </c>
      <c r="AC910" s="166">
        <f t="shared" si="124"/>
        <v>1.1672757022139627E-3</v>
      </c>
      <c r="AD910" s="142">
        <f t="shared" si="125"/>
        <v>3.880052737870465E-3</v>
      </c>
      <c r="AE910" s="142" t="str">
        <f t="shared" si="130"/>
        <v/>
      </c>
      <c r="AF910" s="142" t="str">
        <f t="shared" si="126"/>
        <v/>
      </c>
      <c r="AG910" s="167">
        <f t="shared" si="127"/>
        <v>0</v>
      </c>
      <c r="AH910" s="167" t="str">
        <f t="shared" si="128"/>
        <v/>
      </c>
      <c r="AI910" s="167" t="str">
        <f t="shared" si="129"/>
        <v/>
      </c>
      <c r="AJ910" s="167"/>
      <c r="AK910" s="167"/>
      <c r="AL910" s="167"/>
      <c r="AO910" s="158">
        <f t="shared" si="118"/>
        <v>1.6115324839565623</v>
      </c>
      <c r="AP910" s="159">
        <f t="shared" si="119"/>
        <v>0.97819537818759184</v>
      </c>
      <c r="AQ910" s="160">
        <f t="shared" si="120"/>
        <v>2.5134661480441522E-4</v>
      </c>
      <c r="AR910" s="161" t="str">
        <f t="shared" si="121"/>
        <v/>
      </c>
      <c r="AS910" s="161" t="str">
        <f t="shared" si="117"/>
        <v/>
      </c>
    </row>
    <row r="911" spans="26:45" ht="20.100000000000001" customHeight="1" x14ac:dyDescent="0.25">
      <c r="Z911" s="146">
        <v>240</v>
      </c>
      <c r="AA911" s="142">
        <f t="shared" si="122"/>
        <v>-3.04</v>
      </c>
      <c r="AB911" s="166">
        <f t="shared" si="123"/>
        <v>3.9275536289247789E-3</v>
      </c>
      <c r="AC911" s="166">
        <f t="shared" si="124"/>
        <v>1.1828907431044044E-3</v>
      </c>
      <c r="AD911" s="142">
        <f t="shared" si="125"/>
        <v>3.9275536289247789E-3</v>
      </c>
      <c r="AE911" s="142" t="str">
        <f t="shared" si="130"/>
        <v/>
      </c>
      <c r="AF911" s="142" t="str">
        <f t="shared" si="126"/>
        <v/>
      </c>
      <c r="AG911" s="167">
        <f t="shared" si="127"/>
        <v>0</v>
      </c>
      <c r="AH911" s="167" t="str">
        <f t="shared" si="128"/>
        <v/>
      </c>
      <c r="AI911" s="167" t="str">
        <f t="shared" si="129"/>
        <v/>
      </c>
      <c r="AJ911" s="167"/>
      <c r="AK911" s="167"/>
      <c r="AL911" s="167"/>
      <c r="AO911" s="158">
        <f t="shared" si="118"/>
        <v>1.6179274541309931</v>
      </c>
      <c r="AP911" s="159">
        <f t="shared" si="119"/>
        <v>0.97794403157278742</v>
      </c>
      <c r="AQ911" s="160">
        <f t="shared" si="120"/>
        <v>2.5303222794714753E-4</v>
      </c>
      <c r="AR911" s="161" t="str">
        <f t="shared" si="121"/>
        <v/>
      </c>
      <c r="AS911" s="161" t="str">
        <f t="shared" si="117"/>
        <v/>
      </c>
    </row>
    <row r="912" spans="26:45" ht="20.100000000000001" customHeight="1" x14ac:dyDescent="0.25">
      <c r="Z912" s="146">
        <v>241</v>
      </c>
      <c r="AA912" s="142">
        <f t="shared" si="122"/>
        <v>-3.036</v>
      </c>
      <c r="AB912" s="166">
        <f t="shared" si="123"/>
        <v>3.9755724319563406E-3</v>
      </c>
      <c r="AC912" s="166">
        <f t="shared" si="124"/>
        <v>1.1986968217931892E-3</v>
      </c>
      <c r="AD912" s="142">
        <f t="shared" si="125"/>
        <v>3.9755724319563406E-3</v>
      </c>
      <c r="AE912" s="142" t="str">
        <f t="shared" si="130"/>
        <v/>
      </c>
      <c r="AF912" s="142" t="str">
        <f t="shared" si="126"/>
        <v/>
      </c>
      <c r="AG912" s="167">
        <f t="shared" si="127"/>
        <v>0</v>
      </c>
      <c r="AH912" s="167" t="str">
        <f t="shared" si="128"/>
        <v/>
      </c>
      <c r="AI912" s="167" t="str">
        <f t="shared" si="129"/>
        <v/>
      </c>
      <c r="AJ912" s="167"/>
      <c r="AK912" s="167"/>
      <c r="AL912" s="167"/>
      <c r="AO912" s="158">
        <f t="shared" si="118"/>
        <v>1.624322424305424</v>
      </c>
      <c r="AP912" s="159">
        <f t="shared" si="119"/>
        <v>0.97769099934484027</v>
      </c>
      <c r="AQ912" s="160">
        <f t="shared" si="120"/>
        <v>2.5471923576869671E-4</v>
      </c>
      <c r="AR912" s="161" t="str">
        <f t="shared" si="121"/>
        <v/>
      </c>
      <c r="AS912" s="161" t="str">
        <f t="shared" si="117"/>
        <v/>
      </c>
    </row>
    <row r="913" spans="26:45" ht="20.100000000000001" customHeight="1" x14ac:dyDescent="0.25">
      <c r="Z913" s="146">
        <v>242</v>
      </c>
      <c r="AA913" s="142">
        <f t="shared" si="122"/>
        <v>-3.032</v>
      </c>
      <c r="AB913" s="166">
        <f t="shared" si="123"/>
        <v>4.0241139330445116E-3</v>
      </c>
      <c r="AC913" s="166">
        <f t="shared" si="124"/>
        <v>1.2146960194893215E-3</v>
      </c>
      <c r="AD913" s="142">
        <f t="shared" si="125"/>
        <v>4.0241139330445116E-3</v>
      </c>
      <c r="AE913" s="142" t="str">
        <f t="shared" si="130"/>
        <v/>
      </c>
      <c r="AF913" s="142" t="str">
        <f t="shared" si="126"/>
        <v/>
      </c>
      <c r="AG913" s="167">
        <f t="shared" si="127"/>
        <v>0</v>
      </c>
      <c r="AH913" s="167" t="str">
        <f t="shared" si="128"/>
        <v/>
      </c>
      <c r="AI913" s="167" t="str">
        <f t="shared" si="129"/>
        <v/>
      </c>
      <c r="AJ913" s="167"/>
      <c r="AK913" s="167"/>
      <c r="AL913" s="167"/>
      <c r="AO913" s="158">
        <f t="shared" si="118"/>
        <v>1.6307173944798548</v>
      </c>
      <c r="AP913" s="159">
        <f t="shared" si="119"/>
        <v>0.97743628010907158</v>
      </c>
      <c r="AQ913" s="160">
        <f t="shared" si="120"/>
        <v>2.5640759410838765E-4</v>
      </c>
      <c r="AR913" s="161" t="str">
        <f t="shared" si="121"/>
        <v/>
      </c>
      <c r="AS913" s="161" t="str">
        <f t="shared" si="117"/>
        <v/>
      </c>
    </row>
    <row r="914" spans="26:45" ht="20.100000000000001" customHeight="1" x14ac:dyDescent="0.25">
      <c r="Z914" s="146">
        <v>243</v>
      </c>
      <c r="AA914" s="142">
        <f t="shared" si="122"/>
        <v>-3.028</v>
      </c>
      <c r="AB914" s="166">
        <f t="shared" si="123"/>
        <v>4.0731829515026673E-3</v>
      </c>
      <c r="AC914" s="166">
        <f t="shared" si="124"/>
        <v>1.2308904366125592E-3</v>
      </c>
      <c r="AD914" s="142">
        <f t="shared" si="125"/>
        <v>4.0731829515026673E-3</v>
      </c>
      <c r="AE914" s="142" t="str">
        <f t="shared" si="130"/>
        <v/>
      </c>
      <c r="AF914" s="142" t="str">
        <f t="shared" si="126"/>
        <v/>
      </c>
      <c r="AG914" s="167">
        <f t="shared" si="127"/>
        <v>0</v>
      </c>
      <c r="AH914" s="167" t="str">
        <f t="shared" si="128"/>
        <v/>
      </c>
      <c r="AI914" s="167" t="str">
        <f t="shared" si="129"/>
        <v/>
      </c>
      <c r="AJ914" s="167"/>
      <c r="AK914" s="167"/>
      <c r="AL914" s="167"/>
      <c r="AO914" s="158">
        <f t="shared" si="118"/>
        <v>1.6371123646542856</v>
      </c>
      <c r="AP914" s="159">
        <f t="shared" si="119"/>
        <v>0.97717987251496319</v>
      </c>
      <c r="AQ914" s="160">
        <f t="shared" si="120"/>
        <v>2.580972589820707E-4</v>
      </c>
      <c r="AR914" s="161" t="str">
        <f t="shared" si="121"/>
        <v/>
      </c>
      <c r="AS914" s="161" t="str">
        <f t="shared" ref="AS914:AS977" si="131">IF($AP914&lt;(1-$AN$670),$AQ914,"")</f>
        <v/>
      </c>
    </row>
    <row r="915" spans="26:45" ht="20.100000000000001" customHeight="1" x14ac:dyDescent="0.25">
      <c r="Z915" s="146">
        <v>244</v>
      </c>
      <c r="AA915" s="142">
        <f t="shared" si="122"/>
        <v>-3.024</v>
      </c>
      <c r="AB915" s="166">
        <f t="shared" si="123"/>
        <v>4.122784339973702E-3</v>
      </c>
      <c r="AC915" s="166">
        <f t="shared" si="124"/>
        <v>1.2472821929265427E-3</v>
      </c>
      <c r="AD915" s="142">
        <f t="shared" si="125"/>
        <v>4.122784339973702E-3</v>
      </c>
      <c r="AE915" s="142" t="str">
        <f t="shared" si="130"/>
        <v/>
      </c>
      <c r="AF915" s="142" t="str">
        <f t="shared" si="126"/>
        <v/>
      </c>
      <c r="AG915" s="167">
        <f t="shared" si="127"/>
        <v>0</v>
      </c>
      <c r="AH915" s="167" t="str">
        <f t="shared" si="128"/>
        <v/>
      </c>
      <c r="AI915" s="167" t="str">
        <f t="shared" si="129"/>
        <v/>
      </c>
      <c r="AJ915" s="167"/>
      <c r="AK915" s="167"/>
      <c r="AL915" s="167"/>
      <c r="AO915" s="158">
        <f t="shared" ref="AO915:AO978" si="132">AO914+$AR$655</f>
        <v>1.6435073348287164</v>
      </c>
      <c r="AP915" s="159">
        <f t="shared" ref="AP915:AP978" si="133">_xlfn.CHISQ.DIST.RT(AO915,7)</f>
        <v>0.97692177525598112</v>
      </c>
      <c r="AQ915" s="160">
        <f t="shared" ref="AQ915:AQ978" si="134">AP915-AP916</f>
        <v>2.5978818658267677E-4</v>
      </c>
      <c r="AR915" s="161" t="str">
        <f t="shared" ref="AR915:AR978" si="135">IF(AP915&lt;(1-$AN$662),AQ915,"")</f>
        <v/>
      </c>
      <c r="AS915" s="161" t="str">
        <f t="shared" si="131"/>
        <v/>
      </c>
    </row>
    <row r="916" spans="26:45" ht="20.100000000000001" customHeight="1" x14ac:dyDescent="0.25">
      <c r="Z916" s="146">
        <v>245</v>
      </c>
      <c r="AA916" s="142">
        <f t="shared" si="122"/>
        <v>-3.02</v>
      </c>
      <c r="AB916" s="166">
        <f t="shared" si="123"/>
        <v>4.1729229845239623E-3</v>
      </c>
      <c r="AC916" s="166">
        <f t="shared" si="124"/>
        <v>1.2638734276722969E-3</v>
      </c>
      <c r="AD916" s="142">
        <f t="shared" si="125"/>
        <v>4.1729229845239623E-3</v>
      </c>
      <c r="AE916" s="142" t="str">
        <f t="shared" si="130"/>
        <v/>
      </c>
      <c r="AF916" s="142" t="str">
        <f t="shared" si="126"/>
        <v/>
      </c>
      <c r="AG916" s="167">
        <f t="shared" si="127"/>
        <v>0</v>
      </c>
      <c r="AH916" s="167" t="str">
        <f t="shared" si="128"/>
        <v/>
      </c>
      <c r="AI916" s="167" t="str">
        <f t="shared" si="129"/>
        <v/>
      </c>
      <c r="AJ916" s="167"/>
      <c r="AK916" s="167"/>
      <c r="AL916" s="167"/>
      <c r="AO916" s="158">
        <f t="shared" si="132"/>
        <v>1.6499023050031472</v>
      </c>
      <c r="AP916" s="159">
        <f t="shared" si="133"/>
        <v>0.97666198706939844</v>
      </c>
      <c r="AQ916" s="160">
        <f t="shared" si="134"/>
        <v>2.614803332814386E-4</v>
      </c>
      <c r="AR916" s="161" t="str">
        <f t="shared" si="135"/>
        <v/>
      </c>
      <c r="AS916" s="161" t="str">
        <f t="shared" si="131"/>
        <v/>
      </c>
    </row>
    <row r="917" spans="26:45" ht="20.100000000000001" customHeight="1" x14ac:dyDescent="0.25">
      <c r="Z917" s="146">
        <v>246</v>
      </c>
      <c r="AA917" s="142">
        <f t="shared" si="122"/>
        <v>-3.016</v>
      </c>
      <c r="AB917" s="166">
        <f t="shared" si="123"/>
        <v>4.2236038047356534E-3</v>
      </c>
      <c r="AC917" s="166">
        <f t="shared" si="124"/>
        <v>1.2806662997021205E-3</v>
      </c>
      <c r="AD917" s="142">
        <f t="shared" si="125"/>
        <v>4.2236038047356534E-3</v>
      </c>
      <c r="AE917" s="142" t="str">
        <f t="shared" si="130"/>
        <v/>
      </c>
      <c r="AF917" s="142" t="str">
        <f t="shared" si="126"/>
        <v/>
      </c>
      <c r="AG917" s="167">
        <f t="shared" si="127"/>
        <v>0</v>
      </c>
      <c r="AH917" s="167" t="str">
        <f t="shared" si="128"/>
        <v/>
      </c>
      <c r="AI917" s="167" t="str">
        <f t="shared" si="129"/>
        <v/>
      </c>
      <c r="AJ917" s="167"/>
      <c r="AK917" s="167"/>
      <c r="AL917" s="167"/>
      <c r="AO917" s="158">
        <f t="shared" si="132"/>
        <v>1.656297275177578</v>
      </c>
      <c r="AP917" s="159">
        <f t="shared" si="133"/>
        <v>0.976400506736117</v>
      </c>
      <c r="AQ917" s="160">
        <f t="shared" si="134"/>
        <v>2.6317365562722461E-4</v>
      </c>
      <c r="AR917" s="161" t="str">
        <f t="shared" si="135"/>
        <v/>
      </c>
      <c r="AS917" s="161" t="str">
        <f t="shared" si="131"/>
        <v/>
      </c>
    </row>
    <row r="918" spans="26:45" ht="20.100000000000001" customHeight="1" x14ac:dyDescent="0.25">
      <c r="Z918" s="146">
        <v>247</v>
      </c>
      <c r="AA918" s="142">
        <f t="shared" si="122"/>
        <v>-3.012</v>
      </c>
      <c r="AB918" s="166">
        <f t="shared" si="123"/>
        <v>4.2748317537976898E-3</v>
      </c>
      <c r="AC918" s="166">
        <f t="shared" si="124"/>
        <v>1.2976629876138184E-3</v>
      </c>
      <c r="AD918" s="142">
        <f t="shared" si="125"/>
        <v>4.2748317537976898E-3</v>
      </c>
      <c r="AE918" s="142" t="str">
        <f t="shared" si="130"/>
        <v/>
      </c>
      <c r="AF918" s="142" t="str">
        <f t="shared" si="126"/>
        <v/>
      </c>
      <c r="AG918" s="167">
        <f t="shared" si="127"/>
        <v>0</v>
      </c>
      <c r="AH918" s="167" t="str">
        <f t="shared" si="128"/>
        <v/>
      </c>
      <c r="AI918" s="167" t="str">
        <f t="shared" si="129"/>
        <v/>
      </c>
      <c r="AJ918" s="167"/>
      <c r="AK918" s="167"/>
      <c r="AL918" s="167"/>
      <c r="AO918" s="158">
        <f t="shared" si="132"/>
        <v>1.6626922453520088</v>
      </c>
      <c r="AP918" s="159">
        <f t="shared" si="133"/>
        <v>0.97613733308048978</v>
      </c>
      <c r="AQ918" s="160">
        <f t="shared" si="134"/>
        <v>2.6486811034842628E-4</v>
      </c>
      <c r="AR918" s="161" t="str">
        <f t="shared" si="135"/>
        <v/>
      </c>
      <c r="AS918" s="161" t="str">
        <f t="shared" si="131"/>
        <v/>
      </c>
    </row>
    <row r="919" spans="26:45" ht="20.100000000000001" customHeight="1" x14ac:dyDescent="0.25">
      <c r="Z919" s="146">
        <v>248</v>
      </c>
      <c r="AA919" s="142">
        <f t="shared" si="122"/>
        <v>-3.008</v>
      </c>
      <c r="AB919" s="166">
        <f t="shared" si="123"/>
        <v>4.3266118185949169E-3</v>
      </c>
      <c r="AC919" s="166">
        <f t="shared" si="124"/>
        <v>1.3148656898853155E-3</v>
      </c>
      <c r="AD919" s="142">
        <f t="shared" si="125"/>
        <v>4.3266118185949169E-3</v>
      </c>
      <c r="AE919" s="142" t="str">
        <f t="shared" si="130"/>
        <v/>
      </c>
      <c r="AF919" s="142" t="str">
        <f t="shared" si="126"/>
        <v/>
      </c>
      <c r="AG919" s="167">
        <f t="shared" si="127"/>
        <v>0</v>
      </c>
      <c r="AH919" s="167" t="str">
        <f t="shared" si="128"/>
        <v/>
      </c>
      <c r="AI919" s="167" t="str">
        <f t="shared" si="129"/>
        <v/>
      </c>
      <c r="AJ919" s="167"/>
      <c r="AK919" s="167"/>
      <c r="AL919" s="167"/>
      <c r="AO919" s="158">
        <f t="shared" si="132"/>
        <v>1.6690872155264396</v>
      </c>
      <c r="AP919" s="159">
        <f t="shared" si="133"/>
        <v>0.97587246497014135</v>
      </c>
      <c r="AQ919" s="160">
        <f t="shared" si="134"/>
        <v>2.6656365435240303E-4</v>
      </c>
      <c r="AR919" s="161" t="str">
        <f t="shared" si="135"/>
        <v/>
      </c>
      <c r="AS919" s="161" t="str">
        <f t="shared" si="131"/>
        <v/>
      </c>
    </row>
    <row r="920" spans="26:45" ht="20.100000000000001" customHeight="1" x14ac:dyDescent="0.25">
      <c r="Z920" s="146">
        <v>249</v>
      </c>
      <c r="AA920" s="142">
        <f t="shared" si="122"/>
        <v>-3.004</v>
      </c>
      <c r="AB920" s="166">
        <f t="shared" si="123"/>
        <v>4.3789490197957293E-3</v>
      </c>
      <c r="AC920" s="166">
        <f t="shared" si="124"/>
        <v>1.3322766250096097E-3</v>
      </c>
      <c r="AD920" s="142">
        <f t="shared" si="125"/>
        <v>4.3789490197957293E-3</v>
      </c>
      <c r="AE920" s="142" t="str">
        <f t="shared" si="130"/>
        <v/>
      </c>
      <c r="AF920" s="142" t="str">
        <f t="shared" si="126"/>
        <v/>
      </c>
      <c r="AG920" s="167">
        <f t="shared" si="127"/>
        <v>0</v>
      </c>
      <c r="AH920" s="167" t="str">
        <f t="shared" si="128"/>
        <v/>
      </c>
      <c r="AI920" s="167" t="str">
        <f t="shared" si="129"/>
        <v/>
      </c>
      <c r="AJ920" s="167"/>
      <c r="AK920" s="167"/>
      <c r="AL920" s="167"/>
      <c r="AO920" s="158">
        <f t="shared" si="132"/>
        <v>1.6754821857008704</v>
      </c>
      <c r="AP920" s="159">
        <f t="shared" si="133"/>
        <v>0.97560590131578895</v>
      </c>
      <c r="AQ920" s="160">
        <f t="shared" si="134"/>
        <v>2.6826024472659249E-4</v>
      </c>
      <c r="AR920" s="161" t="str">
        <f t="shared" si="135"/>
        <v/>
      </c>
      <c r="AS920" s="161" t="str">
        <f t="shared" si="131"/>
        <v/>
      </c>
    </row>
    <row r="921" spans="26:45" ht="20.100000000000001" customHeight="1" x14ac:dyDescent="0.25">
      <c r="Z921" s="146">
        <v>250</v>
      </c>
      <c r="AA921" s="142">
        <f t="shared" si="122"/>
        <v>-3</v>
      </c>
      <c r="AB921" s="166">
        <f t="shared" si="123"/>
        <v>4.4318484119380075E-3</v>
      </c>
      <c r="AC921" s="166">
        <f t="shared" si="124"/>
        <v>1.3498980316300933E-3</v>
      </c>
      <c r="AD921" s="142">
        <f t="shared" si="125"/>
        <v>4.4318484119380075E-3</v>
      </c>
      <c r="AE921" s="142" t="str">
        <f t="shared" si="130"/>
        <v/>
      </c>
      <c r="AF921" s="142" t="str">
        <f t="shared" si="126"/>
        <v/>
      </c>
      <c r="AG921" s="167">
        <f t="shared" si="127"/>
        <v>0</v>
      </c>
      <c r="AH921" s="167" t="str">
        <f t="shared" si="128"/>
        <v/>
      </c>
      <c r="AI921" s="167" t="str">
        <f t="shared" si="129"/>
        <v/>
      </c>
      <c r="AJ921" s="167"/>
      <c r="AK921" s="167"/>
      <c r="AL921" s="167"/>
      <c r="AO921" s="158">
        <f t="shared" si="132"/>
        <v>1.6818771558753012</v>
      </c>
      <c r="AP921" s="159">
        <f t="shared" si="133"/>
        <v>0.97533764107106236</v>
      </c>
      <c r="AQ921" s="160">
        <f t="shared" si="134"/>
        <v>2.6995783873906554E-4</v>
      </c>
      <c r="AR921" s="161" t="str">
        <f t="shared" si="135"/>
        <v/>
      </c>
      <c r="AS921" s="161" t="str">
        <f t="shared" si="131"/>
        <v/>
      </c>
    </row>
    <row r="922" spans="26:45" ht="20.100000000000001" customHeight="1" x14ac:dyDescent="0.25">
      <c r="Z922" s="146">
        <v>251</v>
      </c>
      <c r="AA922" s="142">
        <f t="shared" si="122"/>
        <v>-2.996</v>
      </c>
      <c r="AB922" s="166">
        <f t="shared" si="123"/>
        <v>4.4853150835133934E-3</v>
      </c>
      <c r="AC922" s="166">
        <f t="shared" si="124"/>
        <v>1.3677321686761793E-3</v>
      </c>
      <c r="AD922" s="142">
        <f t="shared" si="125"/>
        <v>4.4853150835133934E-3</v>
      </c>
      <c r="AE922" s="142" t="str">
        <f t="shared" si="130"/>
        <v/>
      </c>
      <c r="AF922" s="142" t="str">
        <f t="shared" si="126"/>
        <v/>
      </c>
      <c r="AG922" s="167">
        <f t="shared" si="127"/>
        <v>0</v>
      </c>
      <c r="AH922" s="167" t="str">
        <f t="shared" si="128"/>
        <v/>
      </c>
      <c r="AI922" s="167" t="str">
        <f t="shared" si="129"/>
        <v/>
      </c>
      <c r="AJ922" s="167"/>
      <c r="AK922" s="167"/>
      <c r="AL922" s="167"/>
      <c r="AO922" s="158">
        <f t="shared" si="132"/>
        <v>1.688272126049732</v>
      </c>
      <c r="AP922" s="159">
        <f t="shared" si="133"/>
        <v>0.97506768323232329</v>
      </c>
      <c r="AQ922" s="160">
        <f t="shared" si="134"/>
        <v>2.7165639383830431E-4</v>
      </c>
      <c r="AR922" s="161" t="str">
        <f t="shared" si="135"/>
        <v/>
      </c>
      <c r="AS922" s="161" t="str">
        <f t="shared" si="131"/>
        <v/>
      </c>
    </row>
    <row r="923" spans="26:45" ht="20.100000000000001" customHeight="1" x14ac:dyDescent="0.25">
      <c r="Z923" s="146">
        <v>252</v>
      </c>
      <c r="AA923" s="142">
        <f t="shared" si="122"/>
        <v>-2.992</v>
      </c>
      <c r="AB923" s="166">
        <f t="shared" si="123"/>
        <v>4.5393541570498278E-3</v>
      </c>
      <c r="AC923" s="166">
        <f t="shared" si="124"/>
        <v>1.3857813154993001E-3</v>
      </c>
      <c r="AD923" s="142">
        <f t="shared" si="125"/>
        <v>4.5393541570498278E-3</v>
      </c>
      <c r="AE923" s="142" t="str">
        <f t="shared" si="130"/>
        <v/>
      </c>
      <c r="AF923" s="142" t="str">
        <f t="shared" si="126"/>
        <v/>
      </c>
      <c r="AG923" s="167">
        <f t="shared" si="127"/>
        <v>0</v>
      </c>
      <c r="AH923" s="167" t="str">
        <f t="shared" si="128"/>
        <v/>
      </c>
      <c r="AI923" s="167" t="str">
        <f t="shared" si="129"/>
        <v/>
      </c>
      <c r="AJ923" s="167"/>
      <c r="AK923" s="167"/>
      <c r="AL923" s="167"/>
      <c r="AO923" s="158">
        <f t="shared" si="132"/>
        <v>1.6946670962241628</v>
      </c>
      <c r="AP923" s="159">
        <f t="shared" si="133"/>
        <v>0.97479602683848499</v>
      </c>
      <c r="AQ923" s="160">
        <f t="shared" si="134"/>
        <v>2.733558676547565E-4</v>
      </c>
      <c r="AR923" s="161" t="str">
        <f t="shared" si="135"/>
        <v/>
      </c>
      <c r="AS923" s="161" t="str">
        <f t="shared" si="131"/>
        <v/>
      </c>
    </row>
    <row r="924" spans="26:45" ht="20.100000000000001" customHeight="1" x14ac:dyDescent="0.25">
      <c r="Z924" s="146">
        <v>253</v>
      </c>
      <c r="AA924" s="142">
        <f t="shared" si="122"/>
        <v>-2.988</v>
      </c>
      <c r="AB924" s="166">
        <f t="shared" si="123"/>
        <v>4.5939707891923722E-3</v>
      </c>
      <c r="AC924" s="166">
        <f t="shared" si="124"/>
        <v>1.4040477720092016E-3</v>
      </c>
      <c r="AD924" s="142">
        <f t="shared" si="125"/>
        <v>4.5939707891923722E-3</v>
      </c>
      <c r="AE924" s="142" t="str">
        <f t="shared" si="130"/>
        <v/>
      </c>
      <c r="AF924" s="142" t="str">
        <f t="shared" si="126"/>
        <v/>
      </c>
      <c r="AG924" s="167">
        <f t="shared" si="127"/>
        <v>0</v>
      </c>
      <c r="AH924" s="167" t="str">
        <f t="shared" si="128"/>
        <v/>
      </c>
      <c r="AI924" s="167" t="str">
        <f t="shared" si="129"/>
        <v/>
      </c>
      <c r="AJ924" s="167"/>
      <c r="AK924" s="167"/>
      <c r="AL924" s="167"/>
      <c r="AO924" s="158">
        <f t="shared" si="132"/>
        <v>1.7010620663985936</v>
      </c>
      <c r="AP924" s="159">
        <f t="shared" si="133"/>
        <v>0.97452267097083023</v>
      </c>
      <c r="AQ924" s="160">
        <f t="shared" si="134"/>
        <v>2.7505621799994717E-4</v>
      </c>
      <c r="AR924" s="161" t="str">
        <f t="shared" si="135"/>
        <v/>
      </c>
      <c r="AS924" s="161" t="str">
        <f t="shared" si="131"/>
        <v/>
      </c>
    </row>
    <row r="925" spans="26:45" ht="20.100000000000001" customHeight="1" x14ac:dyDescent="0.25">
      <c r="Z925" s="146">
        <v>254</v>
      </c>
      <c r="AA925" s="142">
        <f t="shared" si="122"/>
        <v>-2.984</v>
      </c>
      <c r="AB925" s="166">
        <f t="shared" si="123"/>
        <v>4.6491701707822254E-3</v>
      </c>
      <c r="AC925" s="166">
        <f t="shared" si="124"/>
        <v>1.4225338588105773E-3</v>
      </c>
      <c r="AD925" s="142">
        <f t="shared" si="125"/>
        <v>4.6491701707822254E-3</v>
      </c>
      <c r="AE925" s="142" t="str">
        <f t="shared" si="130"/>
        <v/>
      </c>
      <c r="AF925" s="142" t="str">
        <f t="shared" si="126"/>
        <v/>
      </c>
      <c r="AG925" s="167">
        <f t="shared" si="127"/>
        <v>0</v>
      </c>
      <c r="AH925" s="167" t="str">
        <f t="shared" si="128"/>
        <v/>
      </c>
      <c r="AI925" s="167" t="str">
        <f t="shared" si="129"/>
        <v/>
      </c>
      <c r="AJ925" s="167"/>
      <c r="AK925" s="167"/>
      <c r="AL925" s="167"/>
      <c r="AO925" s="158">
        <f t="shared" si="132"/>
        <v>1.7074570365730244</v>
      </c>
      <c r="AP925" s="159">
        <f t="shared" si="133"/>
        <v>0.97424761475283028</v>
      </c>
      <c r="AQ925" s="160">
        <f t="shared" si="134"/>
        <v>2.767574028681441E-4</v>
      </c>
      <c r="AR925" s="161" t="str">
        <f t="shared" si="135"/>
        <v/>
      </c>
      <c r="AS925" s="161" t="str">
        <f t="shared" si="131"/>
        <v/>
      </c>
    </row>
    <row r="926" spans="26:45" ht="20.100000000000001" customHeight="1" x14ac:dyDescent="0.25">
      <c r="Z926" s="146">
        <v>255</v>
      </c>
      <c r="AA926" s="142">
        <f t="shared" si="122"/>
        <v>-2.98</v>
      </c>
      <c r="AB926" s="166">
        <f t="shared" si="123"/>
        <v>4.7049575269339792E-3</v>
      </c>
      <c r="AC926" s="166">
        <f t="shared" si="124"/>
        <v>1.4412419173400134E-3</v>
      </c>
      <c r="AD926" s="142">
        <f t="shared" si="125"/>
        <v>4.7049575269339792E-3</v>
      </c>
      <c r="AE926" s="142" t="str">
        <f t="shared" si="130"/>
        <v/>
      </c>
      <c r="AF926" s="142" t="str">
        <f t="shared" si="126"/>
        <v/>
      </c>
      <c r="AG926" s="167">
        <f t="shared" si="127"/>
        <v>0</v>
      </c>
      <c r="AH926" s="167" t="str">
        <f t="shared" si="128"/>
        <v/>
      </c>
      <c r="AI926" s="167" t="str">
        <f t="shared" si="129"/>
        <v/>
      </c>
      <c r="AJ926" s="167"/>
      <c r="AK926" s="167"/>
      <c r="AL926" s="167"/>
      <c r="AO926" s="158">
        <f t="shared" si="132"/>
        <v>1.7138520067474552</v>
      </c>
      <c r="AP926" s="159">
        <f t="shared" si="133"/>
        <v>0.97397085734996214</v>
      </c>
      <c r="AQ926" s="160">
        <f t="shared" si="134"/>
        <v>2.7845938043635776E-4</v>
      </c>
      <c r="AR926" s="161" t="str">
        <f t="shared" si="135"/>
        <v/>
      </c>
      <c r="AS926" s="161" t="str">
        <f t="shared" si="131"/>
        <v/>
      </c>
    </row>
    <row r="927" spans="26:45" ht="20.100000000000001" customHeight="1" x14ac:dyDescent="0.25">
      <c r="Z927" s="146">
        <v>256</v>
      </c>
      <c r="AA927" s="142">
        <f t="shared" ref="AA927:AA990" si="136">AA$665+(Z927*AA$668)</f>
        <v>-2.976</v>
      </c>
      <c r="AB927" s="166">
        <f t="shared" ref="AB927:AB990" si="137">_xlfn.NORM.DIST(AA927,AA$662,AA$663,0)</f>
        <v>4.7613381171110044E-3</v>
      </c>
      <c r="AC927" s="166">
        <f t="shared" ref="AC927:AC990" si="138">_xlfn.NORM.DIST(AA927,AA$662,AA$663,1)</f>
        <v>1.4601743100032204E-3</v>
      </c>
      <c r="AD927" s="142">
        <f t="shared" ref="AD927:AD990" si="139">IF(OR(AC927&lt;CN$43,AC927&gt;CN$44),AB927,"")</f>
        <v>4.7613381171110044E-3</v>
      </c>
      <c r="AE927" s="142" t="str">
        <f t="shared" si="130"/>
        <v/>
      </c>
      <c r="AF927" s="142" t="str">
        <f t="shared" ref="AF927:AF990" si="140">IF(AB927=MAX(AB$671:AB$2671),AB927,"")</f>
        <v/>
      </c>
      <c r="AG927" s="167">
        <f t="shared" ref="AG927:AG990" si="141">_xlfn.NORM.DIST(Z927,AE$663,AE$664,0)</f>
        <v>0</v>
      </c>
      <c r="AH927" s="167" t="str">
        <f t="shared" ref="AH927:AH990" si="142">IF(AG927=MAX(AG$671:AG$2671),AB927,"")</f>
        <v/>
      </c>
      <c r="AI927" s="167" t="str">
        <f t="shared" ref="AI927:AI990" si="143">IF(AH927=MIN(AH$671:AH$2671),AH927,"")</f>
        <v/>
      </c>
      <c r="AJ927" s="167"/>
      <c r="AK927" s="167"/>
      <c r="AL927" s="167"/>
      <c r="AO927" s="158">
        <f t="shared" si="132"/>
        <v>1.720246976921886</v>
      </c>
      <c r="AP927" s="159">
        <f t="shared" si="133"/>
        <v>0.97369239796952578</v>
      </c>
      <c r="AQ927" s="160">
        <f t="shared" si="134"/>
        <v>2.8016210906378625E-4</v>
      </c>
      <c r="AR927" s="161" t="str">
        <f t="shared" si="135"/>
        <v/>
      </c>
      <c r="AS927" s="161" t="str">
        <f t="shared" si="131"/>
        <v/>
      </c>
    </row>
    <row r="928" spans="26:45" ht="20.100000000000001" customHeight="1" x14ac:dyDescent="0.25">
      <c r="Z928" s="146">
        <v>257</v>
      </c>
      <c r="AA928" s="142">
        <f t="shared" si="136"/>
        <v>-2.972</v>
      </c>
      <c r="AB928" s="166">
        <f t="shared" si="137"/>
        <v>4.8183172351990121E-3</v>
      </c>
      <c r="AC928" s="166">
        <f t="shared" si="138"/>
        <v>1.4793334203125842E-3</v>
      </c>
      <c r="AD928" s="142">
        <f t="shared" si="139"/>
        <v>4.8183172351990121E-3</v>
      </c>
      <c r="AE928" s="142" t="str">
        <f t="shared" ref="AE928:AE991" si="144">IF(AND(AC928&gt;$AE$667,AC928&lt;$AE$668),AB928,"")</f>
        <v/>
      </c>
      <c r="AF928" s="142" t="str">
        <f t="shared" si="140"/>
        <v/>
      </c>
      <c r="AG928" s="167">
        <f t="shared" si="141"/>
        <v>0</v>
      </c>
      <c r="AH928" s="167" t="str">
        <f t="shared" si="142"/>
        <v/>
      </c>
      <c r="AI928" s="167" t="str">
        <f t="shared" si="143"/>
        <v/>
      </c>
      <c r="AJ928" s="167"/>
      <c r="AK928" s="167"/>
      <c r="AL928" s="167"/>
      <c r="AO928" s="158">
        <f t="shared" si="132"/>
        <v>1.7266419470963168</v>
      </c>
      <c r="AP928" s="159">
        <f t="shared" si="133"/>
        <v>0.97341223586046199</v>
      </c>
      <c r="AQ928" s="160">
        <f t="shared" si="134"/>
        <v>2.8186554729403568E-4</v>
      </c>
      <c r="AR928" s="161" t="str">
        <f t="shared" si="135"/>
        <v/>
      </c>
      <c r="AS928" s="161" t="str">
        <f t="shared" si="131"/>
        <v/>
      </c>
    </row>
    <row r="929" spans="26:45" ht="20.100000000000001" customHeight="1" x14ac:dyDescent="0.25">
      <c r="Z929" s="146">
        <v>258</v>
      </c>
      <c r="AA929" s="142">
        <f t="shared" si="136"/>
        <v>-2.968</v>
      </c>
      <c r="AB929" s="166">
        <f t="shared" si="137"/>
        <v>4.8759002095777031E-3</v>
      </c>
      <c r="AC929" s="166">
        <f t="shared" si="138"/>
        <v>1.4987216530249958E-3</v>
      </c>
      <c r="AD929" s="142">
        <f t="shared" si="139"/>
        <v>4.8759002095777031E-3</v>
      </c>
      <c r="AE929" s="142" t="str">
        <f t="shared" si="144"/>
        <v/>
      </c>
      <c r="AF929" s="142" t="str">
        <f t="shared" si="140"/>
        <v/>
      </c>
      <c r="AG929" s="167">
        <f t="shared" si="141"/>
        <v>0</v>
      </c>
      <c r="AH929" s="167" t="str">
        <f t="shared" si="142"/>
        <v/>
      </c>
      <c r="AI929" s="167" t="str">
        <f t="shared" si="143"/>
        <v/>
      </c>
      <c r="AJ929" s="167"/>
      <c r="AK929" s="167"/>
      <c r="AL929" s="167"/>
      <c r="AO929" s="158">
        <f t="shared" si="132"/>
        <v>1.7330369172707476</v>
      </c>
      <c r="AP929" s="159">
        <f t="shared" si="133"/>
        <v>0.97313037031316796</v>
      </c>
      <c r="AQ929" s="160">
        <f t="shared" si="134"/>
        <v>2.8356965385367694E-4</v>
      </c>
      <c r="AR929" s="161" t="str">
        <f t="shared" si="135"/>
        <v/>
      </c>
      <c r="AS929" s="161" t="str">
        <f t="shared" si="131"/>
        <v/>
      </c>
    </row>
    <row r="930" spans="26:45" ht="20.100000000000001" customHeight="1" x14ac:dyDescent="0.25">
      <c r="Z930" s="146">
        <v>259</v>
      </c>
      <c r="AA930" s="142">
        <f t="shared" si="136"/>
        <v>-2.964</v>
      </c>
      <c r="AB930" s="166">
        <f t="shared" si="137"/>
        <v>4.9340924031905011E-3</v>
      </c>
      <c r="AC930" s="166">
        <f t="shared" si="138"/>
        <v>1.5183414342799769E-3</v>
      </c>
      <c r="AD930" s="142">
        <f t="shared" si="139"/>
        <v>4.9340924031905011E-3</v>
      </c>
      <c r="AE930" s="142" t="str">
        <f t="shared" si="144"/>
        <v/>
      </c>
      <c r="AF930" s="142" t="str">
        <f t="shared" si="140"/>
        <v/>
      </c>
      <c r="AG930" s="167">
        <f t="shared" si="141"/>
        <v>0</v>
      </c>
      <c r="AH930" s="167" t="str">
        <f t="shared" si="142"/>
        <v/>
      </c>
      <c r="AI930" s="167" t="str">
        <f t="shared" si="143"/>
        <v/>
      </c>
      <c r="AJ930" s="167"/>
      <c r="AK930" s="167"/>
      <c r="AL930" s="167"/>
      <c r="AO930" s="158">
        <f t="shared" si="132"/>
        <v>1.7394318874451784</v>
      </c>
      <c r="AP930" s="159">
        <f t="shared" si="133"/>
        <v>0.97284680065931428</v>
      </c>
      <c r="AQ930" s="160">
        <f t="shared" si="134"/>
        <v>2.85274387653911E-4</v>
      </c>
      <c r="AR930" s="161" t="str">
        <f t="shared" si="135"/>
        <v/>
      </c>
      <c r="AS930" s="161" t="str">
        <f t="shared" si="131"/>
        <v/>
      </c>
    </row>
    <row r="931" spans="26:45" ht="20.100000000000001" customHeight="1" x14ac:dyDescent="0.25">
      <c r="Z931" s="146">
        <v>260</v>
      </c>
      <c r="AA931" s="142">
        <f t="shared" si="136"/>
        <v>-2.96</v>
      </c>
      <c r="AB931" s="166">
        <f t="shared" si="137"/>
        <v>4.9928992136123763E-3</v>
      </c>
      <c r="AC931" s="166">
        <f t="shared" si="138"/>
        <v>1.538195211738057E-3</v>
      </c>
      <c r="AD931" s="142">
        <f t="shared" si="139"/>
        <v>4.9928992136123763E-3</v>
      </c>
      <c r="AE931" s="142" t="str">
        <f t="shared" si="144"/>
        <v/>
      </c>
      <c r="AF931" s="142" t="str">
        <f t="shared" si="140"/>
        <v/>
      </c>
      <c r="AG931" s="167">
        <f t="shared" si="141"/>
        <v>0</v>
      </c>
      <c r="AH931" s="167" t="str">
        <f t="shared" si="142"/>
        <v/>
      </c>
      <c r="AI931" s="167" t="str">
        <f t="shared" si="143"/>
        <v/>
      </c>
      <c r="AJ931" s="167"/>
      <c r="AK931" s="167"/>
      <c r="AL931" s="167"/>
      <c r="AO931" s="158">
        <f t="shared" si="132"/>
        <v>1.7458268576196092</v>
      </c>
      <c r="AP931" s="159">
        <f t="shared" si="133"/>
        <v>0.97256152627166037</v>
      </c>
      <c r="AQ931" s="160">
        <f t="shared" si="134"/>
        <v>2.869797077900138E-4</v>
      </c>
      <c r="AR931" s="161" t="str">
        <f t="shared" si="135"/>
        <v/>
      </c>
      <c r="AS931" s="161" t="str">
        <f t="shared" si="131"/>
        <v/>
      </c>
    </row>
    <row r="932" spans="26:45" ht="20.100000000000001" customHeight="1" x14ac:dyDescent="0.25">
      <c r="Z932" s="146">
        <v>261</v>
      </c>
      <c r="AA932" s="142">
        <f t="shared" si="136"/>
        <v>-2.956</v>
      </c>
      <c r="AB932" s="166">
        <f t="shared" si="137"/>
        <v>5.0523260731156153E-3</v>
      </c>
      <c r="AC932" s="166">
        <f t="shared" si="138"/>
        <v>1.5582854547194413E-3</v>
      </c>
      <c r="AD932" s="142">
        <f t="shared" si="139"/>
        <v>5.0523260731156153E-3</v>
      </c>
      <c r="AE932" s="142" t="str">
        <f t="shared" si="144"/>
        <v/>
      </c>
      <c r="AF932" s="142" t="str">
        <f t="shared" si="140"/>
        <v/>
      </c>
      <c r="AG932" s="167">
        <f t="shared" si="141"/>
        <v>0</v>
      </c>
      <c r="AH932" s="167" t="str">
        <f t="shared" si="142"/>
        <v/>
      </c>
      <c r="AI932" s="167" t="str">
        <f t="shared" si="143"/>
        <v/>
      </c>
      <c r="AJ932" s="167"/>
      <c r="AK932" s="167"/>
      <c r="AL932" s="167"/>
      <c r="AO932" s="158">
        <f t="shared" si="132"/>
        <v>1.75222182779404</v>
      </c>
      <c r="AP932" s="159">
        <f t="shared" si="133"/>
        <v>0.97227454656387036</v>
      </c>
      <c r="AQ932" s="160">
        <f t="shared" si="134"/>
        <v>2.8868557354211344E-4</v>
      </c>
      <c r="AR932" s="161" t="str">
        <f t="shared" si="135"/>
        <v/>
      </c>
      <c r="AS932" s="161" t="str">
        <f t="shared" si="131"/>
        <v/>
      </c>
    </row>
    <row r="933" spans="26:45" ht="20.100000000000001" customHeight="1" x14ac:dyDescent="0.25">
      <c r="Z933" s="146">
        <v>262</v>
      </c>
      <c r="AA933" s="142">
        <f t="shared" si="136"/>
        <v>-2.952</v>
      </c>
      <c r="AB933" s="166">
        <f t="shared" si="137"/>
        <v>5.1123784487336638E-3</v>
      </c>
      <c r="AC933" s="166">
        <f t="shared" si="138"/>
        <v>1.5786146543429215E-3</v>
      </c>
      <c r="AD933" s="142">
        <f t="shared" si="139"/>
        <v>5.1123784487336638E-3</v>
      </c>
      <c r="AE933" s="142" t="str">
        <f t="shared" si="144"/>
        <v/>
      </c>
      <c r="AF933" s="142" t="str">
        <f t="shared" si="140"/>
        <v/>
      </c>
      <c r="AG933" s="167">
        <f t="shared" si="141"/>
        <v>0</v>
      </c>
      <c r="AH933" s="167" t="str">
        <f t="shared" si="142"/>
        <v/>
      </c>
      <c r="AI933" s="167" t="str">
        <f t="shared" si="143"/>
        <v/>
      </c>
      <c r="AJ933" s="167"/>
      <c r="AK933" s="167"/>
      <c r="AL933" s="167"/>
      <c r="AO933" s="158">
        <f t="shared" si="132"/>
        <v>1.7586167979684708</v>
      </c>
      <c r="AP933" s="159">
        <f t="shared" si="133"/>
        <v>0.97198586099032824</v>
      </c>
      <c r="AQ933" s="160">
        <f t="shared" si="134"/>
        <v>2.9039194437552318E-4</v>
      </c>
      <c r="AR933" s="161" t="str">
        <f t="shared" si="135"/>
        <v/>
      </c>
      <c r="AS933" s="161" t="str">
        <f t="shared" si="131"/>
        <v/>
      </c>
    </row>
    <row r="934" spans="26:45" ht="20.100000000000001" customHeight="1" x14ac:dyDescent="0.25">
      <c r="Z934" s="146">
        <v>263</v>
      </c>
      <c r="AA934" s="142">
        <f t="shared" si="136"/>
        <v>-2.948</v>
      </c>
      <c r="AB934" s="166">
        <f t="shared" si="137"/>
        <v>5.1730618423228882E-3</v>
      </c>
      <c r="AC934" s="166">
        <f t="shared" si="138"/>
        <v>1.599185323665053E-3</v>
      </c>
      <c r="AD934" s="142">
        <f t="shared" si="139"/>
        <v>5.1730618423228882E-3</v>
      </c>
      <c r="AE934" s="142" t="str">
        <f t="shared" si="144"/>
        <v/>
      </c>
      <c r="AF934" s="142" t="str">
        <f t="shared" si="140"/>
        <v/>
      </c>
      <c r="AG934" s="167">
        <f t="shared" si="141"/>
        <v>0</v>
      </c>
      <c r="AH934" s="167" t="str">
        <f t="shared" si="142"/>
        <v/>
      </c>
      <c r="AI934" s="167" t="str">
        <f t="shared" si="143"/>
        <v/>
      </c>
      <c r="AJ934" s="167"/>
      <c r="AK934" s="167"/>
      <c r="AL934" s="167"/>
      <c r="AO934" s="158">
        <f t="shared" si="132"/>
        <v>1.7650117681429016</v>
      </c>
      <c r="AP934" s="159">
        <f t="shared" si="133"/>
        <v>0.97169546904595272</v>
      </c>
      <c r="AQ934" s="160">
        <f t="shared" si="134"/>
        <v>2.9209877994040845E-4</v>
      </c>
      <c r="AR934" s="161" t="str">
        <f t="shared" si="135"/>
        <v/>
      </c>
      <c r="AS934" s="161" t="str">
        <f t="shared" si="131"/>
        <v/>
      </c>
    </row>
    <row r="935" spans="26:45" ht="20.100000000000001" customHeight="1" x14ac:dyDescent="0.25">
      <c r="Z935" s="146">
        <v>264</v>
      </c>
      <c r="AA935" s="142">
        <f t="shared" si="136"/>
        <v>-2.944</v>
      </c>
      <c r="AB935" s="166">
        <f t="shared" si="137"/>
        <v>5.2343817906222714E-3</v>
      </c>
      <c r="AC935" s="166">
        <f t="shared" si="138"/>
        <v>1.619999997819565E-3</v>
      </c>
      <c r="AD935" s="142">
        <f t="shared" si="139"/>
        <v>5.2343817906222714E-3</v>
      </c>
      <c r="AE935" s="142" t="str">
        <f t="shared" si="144"/>
        <v/>
      </c>
      <c r="AF935" s="142" t="str">
        <f t="shared" si="140"/>
        <v/>
      </c>
      <c r="AG935" s="167">
        <f t="shared" si="141"/>
        <v>0</v>
      </c>
      <c r="AH935" s="167" t="str">
        <f t="shared" si="142"/>
        <v/>
      </c>
      <c r="AI935" s="167" t="str">
        <f t="shared" si="143"/>
        <v/>
      </c>
      <c r="AJ935" s="167"/>
      <c r="AK935" s="167"/>
      <c r="AL935" s="167"/>
      <c r="AO935" s="158">
        <f t="shared" si="132"/>
        <v>1.7714067383173324</v>
      </c>
      <c r="AP935" s="159">
        <f t="shared" si="133"/>
        <v>0.97140337026601231</v>
      </c>
      <c r="AQ935" s="160">
        <f t="shared" si="134"/>
        <v>2.9380604007345212E-4</v>
      </c>
      <c r="AR935" s="161" t="str">
        <f t="shared" si="135"/>
        <v/>
      </c>
      <c r="AS935" s="161" t="str">
        <f t="shared" si="131"/>
        <v/>
      </c>
    </row>
    <row r="936" spans="26:45" ht="20.100000000000001" customHeight="1" x14ac:dyDescent="0.25">
      <c r="Z936" s="146">
        <v>265</v>
      </c>
      <c r="AA936" s="142">
        <f t="shared" si="136"/>
        <v>-2.94</v>
      </c>
      <c r="AB936" s="166">
        <f t="shared" si="137"/>
        <v>5.2963438653110201E-3</v>
      </c>
      <c r="AC936" s="166">
        <f t="shared" si="138"/>
        <v>1.6410612341569962E-3</v>
      </c>
      <c r="AD936" s="142">
        <f t="shared" si="139"/>
        <v>5.2963438653110201E-3</v>
      </c>
      <c r="AE936" s="142" t="str">
        <f t="shared" si="144"/>
        <v/>
      </c>
      <c r="AF936" s="142" t="str">
        <f t="shared" si="140"/>
        <v/>
      </c>
      <c r="AG936" s="167">
        <f t="shared" si="141"/>
        <v>0</v>
      </c>
      <c r="AH936" s="167" t="str">
        <f t="shared" si="142"/>
        <v/>
      </c>
      <c r="AI936" s="167" t="str">
        <f t="shared" si="143"/>
        <v/>
      </c>
      <c r="AJ936" s="167"/>
      <c r="AK936" s="167"/>
      <c r="AL936" s="167"/>
      <c r="AO936" s="158">
        <f t="shared" si="132"/>
        <v>1.7778017084917632</v>
      </c>
      <c r="AP936" s="159">
        <f t="shared" si="133"/>
        <v>0.97110956422593886</v>
      </c>
      <c r="AQ936" s="160">
        <f t="shared" si="134"/>
        <v>2.9551368479596718E-4</v>
      </c>
      <c r="AR936" s="161" t="str">
        <f t="shared" si="135"/>
        <v/>
      </c>
      <c r="AS936" s="161" t="str">
        <f t="shared" si="131"/>
        <v/>
      </c>
    </row>
    <row r="937" spans="26:45" ht="20.100000000000001" customHeight="1" x14ac:dyDescent="0.25">
      <c r="Z937" s="146">
        <v>266</v>
      </c>
      <c r="AA937" s="142">
        <f t="shared" si="136"/>
        <v>-2.9359999999999999</v>
      </c>
      <c r="AB937" s="166">
        <f t="shared" si="137"/>
        <v>5.3589536730640434E-3</v>
      </c>
      <c r="AC937" s="166">
        <f t="shared" si="138"/>
        <v>1.6623716123845814E-3</v>
      </c>
      <c r="AD937" s="142">
        <f t="shared" si="139"/>
        <v>5.3589536730640434E-3</v>
      </c>
      <c r="AE937" s="142" t="str">
        <f t="shared" si="144"/>
        <v/>
      </c>
      <c r="AF937" s="142" t="str">
        <f t="shared" si="140"/>
        <v/>
      </c>
      <c r="AG937" s="167">
        <f t="shared" si="141"/>
        <v>0</v>
      </c>
      <c r="AH937" s="167" t="str">
        <f t="shared" si="142"/>
        <v/>
      </c>
      <c r="AI937" s="167" t="str">
        <f t="shared" si="143"/>
        <v/>
      </c>
      <c r="AJ937" s="167"/>
      <c r="AK937" s="167"/>
      <c r="AL937" s="167"/>
      <c r="AO937" s="158">
        <f t="shared" si="132"/>
        <v>1.784196678666194</v>
      </c>
      <c r="AP937" s="159">
        <f t="shared" si="133"/>
        <v>0.97081405054114289</v>
      </c>
      <c r="AQ937" s="160">
        <f t="shared" si="134"/>
        <v>2.9722167431645019E-4</v>
      </c>
      <c r="AR937" s="161" t="str">
        <f t="shared" si="135"/>
        <v/>
      </c>
      <c r="AS937" s="161" t="str">
        <f t="shared" si="131"/>
        <v/>
      </c>
    </row>
    <row r="938" spans="26:45" ht="20.100000000000001" customHeight="1" x14ac:dyDescent="0.25">
      <c r="Z938" s="146">
        <v>267</v>
      </c>
      <c r="AA938" s="142">
        <f t="shared" si="136"/>
        <v>-2.9319999999999999</v>
      </c>
      <c r="AB938" s="166">
        <f t="shared" si="137"/>
        <v>5.422216855605279E-3</v>
      </c>
      <c r="AC938" s="166">
        <f t="shared" si="138"/>
        <v>1.683933734706331E-3</v>
      </c>
      <c r="AD938" s="142">
        <f t="shared" si="139"/>
        <v>5.422216855605279E-3</v>
      </c>
      <c r="AE938" s="142" t="str">
        <f t="shared" si="144"/>
        <v/>
      </c>
      <c r="AF938" s="142" t="str">
        <f t="shared" si="140"/>
        <v/>
      </c>
      <c r="AG938" s="167">
        <f t="shared" si="141"/>
        <v>0</v>
      </c>
      <c r="AH938" s="167" t="str">
        <f t="shared" si="142"/>
        <v/>
      </c>
      <c r="AI938" s="167" t="str">
        <f t="shared" si="143"/>
        <v/>
      </c>
      <c r="AJ938" s="167"/>
      <c r="AK938" s="167"/>
      <c r="AL938" s="167"/>
      <c r="AO938" s="158">
        <f t="shared" si="132"/>
        <v>1.7905916488406248</v>
      </c>
      <c r="AP938" s="159">
        <f t="shared" si="133"/>
        <v>0.97051682886682644</v>
      </c>
      <c r="AQ938" s="160">
        <f t="shared" si="134"/>
        <v>2.9892996902913804E-4</v>
      </c>
      <c r="AR938" s="161" t="str">
        <f t="shared" si="135"/>
        <v/>
      </c>
      <c r="AS938" s="161" t="str">
        <f t="shared" si="131"/>
        <v/>
      </c>
    </row>
    <row r="939" spans="26:45" ht="20.100000000000001" customHeight="1" x14ac:dyDescent="0.25">
      <c r="Z939" s="146">
        <v>268</v>
      </c>
      <c r="AA939" s="142">
        <f t="shared" si="136"/>
        <v>-2.9279999999999999</v>
      </c>
      <c r="AB939" s="166">
        <f t="shared" si="137"/>
        <v>5.4861390897588055E-3</v>
      </c>
      <c r="AC939" s="166">
        <f t="shared" si="138"/>
        <v>1.7057502259633433E-3</v>
      </c>
      <c r="AD939" s="142">
        <f t="shared" si="139"/>
        <v>5.4861390897588055E-3</v>
      </c>
      <c r="AE939" s="142" t="str">
        <f t="shared" si="144"/>
        <v/>
      </c>
      <c r="AF939" s="142" t="str">
        <f t="shared" si="140"/>
        <v/>
      </c>
      <c r="AG939" s="167">
        <f t="shared" si="141"/>
        <v>0</v>
      </c>
      <c r="AH939" s="167" t="str">
        <f t="shared" si="142"/>
        <v/>
      </c>
      <c r="AI939" s="167" t="str">
        <f t="shared" si="143"/>
        <v/>
      </c>
      <c r="AJ939" s="167"/>
      <c r="AK939" s="167"/>
      <c r="AL939" s="167"/>
      <c r="AO939" s="158">
        <f t="shared" si="132"/>
        <v>1.7969866190150556</v>
      </c>
      <c r="AP939" s="159">
        <f t="shared" si="133"/>
        <v>0.9702178988977973</v>
      </c>
      <c r="AQ939" s="160">
        <f t="shared" si="134"/>
        <v>3.0063852951511816E-4</v>
      </c>
      <c r="AR939" s="161" t="str">
        <f t="shared" si="135"/>
        <v/>
      </c>
      <c r="AS939" s="161" t="str">
        <f t="shared" si="131"/>
        <v/>
      </c>
    </row>
    <row r="940" spans="26:45" ht="20.100000000000001" customHeight="1" x14ac:dyDescent="0.25">
      <c r="Z940" s="146">
        <v>269</v>
      </c>
      <c r="AA940" s="142">
        <f t="shared" si="136"/>
        <v>-2.9239999999999999</v>
      </c>
      <c r="AB940" s="166">
        <f t="shared" si="137"/>
        <v>5.5507260874977527E-3</v>
      </c>
      <c r="AC940" s="166">
        <f t="shared" si="138"/>
        <v>1.727823733774286E-3</v>
      </c>
      <c r="AD940" s="142">
        <f t="shared" si="139"/>
        <v>5.5507260874977527E-3</v>
      </c>
      <c r="AE940" s="142" t="str">
        <f t="shared" si="144"/>
        <v/>
      </c>
      <c r="AF940" s="142" t="str">
        <f t="shared" si="140"/>
        <v/>
      </c>
      <c r="AG940" s="167">
        <f t="shared" si="141"/>
        <v>0</v>
      </c>
      <c r="AH940" s="167" t="str">
        <f t="shared" si="142"/>
        <v/>
      </c>
      <c r="AI940" s="167" t="str">
        <f t="shared" si="143"/>
        <v/>
      </c>
      <c r="AJ940" s="167"/>
      <c r="AK940" s="167"/>
      <c r="AL940" s="167"/>
      <c r="AO940" s="158">
        <f t="shared" si="132"/>
        <v>1.8033815891894864</v>
      </c>
      <c r="AP940" s="159">
        <f t="shared" si="133"/>
        <v>0.96991726036828219</v>
      </c>
      <c r="AQ940" s="160">
        <f t="shared" si="134"/>
        <v>3.0234731654177338E-4</v>
      </c>
      <c r="AR940" s="161" t="str">
        <f t="shared" si="135"/>
        <v/>
      </c>
      <c r="AS940" s="161" t="str">
        <f t="shared" si="131"/>
        <v/>
      </c>
    </row>
    <row r="941" spans="26:45" ht="20.100000000000001" customHeight="1" x14ac:dyDescent="0.25">
      <c r="Z941" s="146">
        <v>270</v>
      </c>
      <c r="AA941" s="142">
        <f t="shared" si="136"/>
        <v>-2.92</v>
      </c>
      <c r="AB941" s="166">
        <f t="shared" si="137"/>
        <v>5.615983595990969E-3</v>
      </c>
      <c r="AC941" s="166">
        <f t="shared" si="138"/>
        <v>1.7501569286760988E-3</v>
      </c>
      <c r="AD941" s="142">
        <f t="shared" si="139"/>
        <v>5.615983595990969E-3</v>
      </c>
      <c r="AE941" s="142" t="str">
        <f t="shared" si="144"/>
        <v/>
      </c>
      <c r="AF941" s="142" t="str">
        <f t="shared" si="140"/>
        <v/>
      </c>
      <c r="AG941" s="167">
        <f t="shared" si="141"/>
        <v>0</v>
      </c>
      <c r="AH941" s="167" t="str">
        <f t="shared" si="142"/>
        <v/>
      </c>
      <c r="AI941" s="167" t="str">
        <f t="shared" si="143"/>
        <v/>
      </c>
      <c r="AJ941" s="167"/>
      <c r="AK941" s="167"/>
      <c r="AL941" s="167"/>
      <c r="AO941" s="158">
        <f t="shared" si="132"/>
        <v>1.8097765593639172</v>
      </c>
      <c r="AP941" s="159">
        <f t="shared" si="133"/>
        <v>0.96961491305174041</v>
      </c>
      <c r="AQ941" s="160">
        <f t="shared" si="134"/>
        <v>3.040562910638922E-4</v>
      </c>
      <c r="AR941" s="161" t="str">
        <f t="shared" si="135"/>
        <v/>
      </c>
      <c r="AS941" s="161" t="str">
        <f t="shared" si="131"/>
        <v/>
      </c>
    </row>
    <row r="942" spans="26:45" ht="20.100000000000001" customHeight="1" x14ac:dyDescent="0.25">
      <c r="Z942" s="146">
        <v>271</v>
      </c>
      <c r="AA942" s="142">
        <f t="shared" si="136"/>
        <v>-2.9159999999999999</v>
      </c>
      <c r="AB942" s="166">
        <f t="shared" si="137"/>
        <v>5.6819173976473767E-3</v>
      </c>
      <c r="AC942" s="166">
        <f t="shared" si="138"/>
        <v>1.7727525042648654E-3</v>
      </c>
      <c r="AD942" s="142">
        <f t="shared" si="139"/>
        <v>5.6819173976473767E-3</v>
      </c>
      <c r="AE942" s="142" t="str">
        <f t="shared" si="144"/>
        <v/>
      </c>
      <c r="AF942" s="142" t="str">
        <f t="shared" si="140"/>
        <v/>
      </c>
      <c r="AG942" s="167">
        <f t="shared" si="141"/>
        <v>0</v>
      </c>
      <c r="AH942" s="167" t="str">
        <f t="shared" si="142"/>
        <v/>
      </c>
      <c r="AI942" s="167" t="str">
        <f t="shared" si="143"/>
        <v/>
      </c>
      <c r="AJ942" s="167"/>
      <c r="AK942" s="167"/>
      <c r="AL942" s="167"/>
      <c r="AO942" s="158">
        <f t="shared" si="132"/>
        <v>1.816171529538348</v>
      </c>
      <c r="AP942" s="159">
        <f t="shared" si="133"/>
        <v>0.96931085676067652</v>
      </c>
      <c r="AQ942" s="160">
        <f t="shared" si="134"/>
        <v>3.0576541422355774E-4</v>
      </c>
      <c r="AR942" s="161" t="str">
        <f t="shared" si="135"/>
        <v/>
      </c>
      <c r="AS942" s="161" t="str">
        <f t="shared" si="131"/>
        <v/>
      </c>
    </row>
    <row r="943" spans="26:45" ht="20.100000000000001" customHeight="1" x14ac:dyDescent="0.25">
      <c r="Z943" s="146">
        <v>272</v>
      </c>
      <c r="AA943" s="142">
        <f t="shared" si="136"/>
        <v>-2.9119999999999999</v>
      </c>
      <c r="AB943" s="166">
        <f t="shared" si="137"/>
        <v>5.7485333101580478E-3</v>
      </c>
      <c r="AC943" s="166">
        <f t="shared" si="138"/>
        <v>1.7956131773368459E-3</v>
      </c>
      <c r="AD943" s="142">
        <f t="shared" si="139"/>
        <v>5.7485333101580478E-3</v>
      </c>
      <c r="AE943" s="142" t="str">
        <f t="shared" si="144"/>
        <v/>
      </c>
      <c r="AF943" s="142" t="str">
        <f t="shared" si="140"/>
        <v/>
      </c>
      <c r="AG943" s="167">
        <f t="shared" si="141"/>
        <v>0</v>
      </c>
      <c r="AH943" s="167" t="str">
        <f t="shared" si="142"/>
        <v/>
      </c>
      <c r="AI943" s="167" t="str">
        <f t="shared" si="143"/>
        <v/>
      </c>
      <c r="AJ943" s="167"/>
      <c r="AK943" s="167"/>
      <c r="AL943" s="167"/>
      <c r="AO943" s="158">
        <f t="shared" si="132"/>
        <v>1.8225664997127788</v>
      </c>
      <c r="AP943" s="159">
        <f t="shared" si="133"/>
        <v>0.96900509134645296</v>
      </c>
      <c r="AQ943" s="160">
        <f t="shared" si="134"/>
        <v>3.0747464734925956E-4</v>
      </c>
      <c r="AR943" s="161" t="str">
        <f t="shared" si="135"/>
        <v/>
      </c>
      <c r="AS943" s="161" t="str">
        <f t="shared" si="131"/>
        <v/>
      </c>
    </row>
    <row r="944" spans="26:45" ht="20.100000000000001" customHeight="1" x14ac:dyDescent="0.25">
      <c r="Z944" s="146">
        <v>273</v>
      </c>
      <c r="AA944" s="142">
        <f t="shared" si="136"/>
        <v>-2.9079999999999999</v>
      </c>
      <c r="AB944" s="166">
        <f t="shared" si="137"/>
        <v>5.8158371865359194E-3</v>
      </c>
      <c r="AC944" s="166">
        <f t="shared" si="138"/>
        <v>1.8187416880297129E-3</v>
      </c>
      <c r="AD944" s="142">
        <f t="shared" si="139"/>
        <v>5.8158371865359194E-3</v>
      </c>
      <c r="AE944" s="142" t="str">
        <f t="shared" si="144"/>
        <v/>
      </c>
      <c r="AF944" s="142" t="str">
        <f t="shared" si="140"/>
        <v/>
      </c>
      <c r="AG944" s="167">
        <f t="shared" si="141"/>
        <v>0</v>
      </c>
      <c r="AH944" s="167" t="str">
        <f t="shared" si="142"/>
        <v/>
      </c>
      <c r="AI944" s="167" t="str">
        <f t="shared" si="143"/>
        <v/>
      </c>
      <c r="AJ944" s="167"/>
      <c r="AK944" s="167"/>
      <c r="AL944" s="167"/>
      <c r="AO944" s="158">
        <f t="shared" si="132"/>
        <v>1.8289614698872096</v>
      </c>
      <c r="AP944" s="159">
        <f t="shared" si="133"/>
        <v>0.9686976166991037</v>
      </c>
      <c r="AQ944" s="160">
        <f t="shared" si="134"/>
        <v>3.0918395195767001E-4</v>
      </c>
      <c r="AR944" s="161" t="str">
        <f t="shared" si="135"/>
        <v/>
      </c>
      <c r="AS944" s="161" t="str">
        <f t="shared" si="131"/>
        <v/>
      </c>
    </row>
    <row r="945" spans="26:45" ht="20.100000000000001" customHeight="1" x14ac:dyDescent="0.25">
      <c r="Z945" s="146">
        <v>274</v>
      </c>
      <c r="AA945" s="142">
        <f t="shared" si="136"/>
        <v>-2.9039999999999999</v>
      </c>
      <c r="AB945" s="166">
        <f t="shared" si="137"/>
        <v>5.883834915153101E-3</v>
      </c>
      <c r="AC945" s="166">
        <f t="shared" si="138"/>
        <v>1.8421407999638815E-3</v>
      </c>
      <c r="AD945" s="142">
        <f t="shared" si="139"/>
        <v>5.883834915153101E-3</v>
      </c>
      <c r="AE945" s="142" t="str">
        <f t="shared" si="144"/>
        <v/>
      </c>
      <c r="AF945" s="142" t="str">
        <f t="shared" si="140"/>
        <v/>
      </c>
      <c r="AG945" s="167">
        <f t="shared" si="141"/>
        <v>0</v>
      </c>
      <c r="AH945" s="167" t="str">
        <f t="shared" si="142"/>
        <v/>
      </c>
      <c r="AI945" s="167" t="str">
        <f t="shared" si="143"/>
        <v/>
      </c>
      <c r="AJ945" s="167"/>
      <c r="AK945" s="167"/>
      <c r="AL945" s="167"/>
      <c r="AO945" s="158">
        <f t="shared" si="132"/>
        <v>1.8353564400616404</v>
      </c>
      <c r="AP945" s="159">
        <f t="shared" si="133"/>
        <v>0.96838843274714603</v>
      </c>
      <c r="AQ945" s="160">
        <f t="shared" si="134"/>
        <v>3.1089328975320019E-4</v>
      </c>
      <c r="AR945" s="161" t="str">
        <f t="shared" si="135"/>
        <v/>
      </c>
      <c r="AS945" s="161" t="str">
        <f t="shared" si="131"/>
        <v/>
      </c>
    </row>
    <row r="946" spans="26:45" ht="20.100000000000001" customHeight="1" x14ac:dyDescent="0.25">
      <c r="Z946" s="146">
        <v>275</v>
      </c>
      <c r="AA946" s="142">
        <f t="shared" si="136"/>
        <v>-2.9</v>
      </c>
      <c r="AB946" s="166">
        <f t="shared" si="137"/>
        <v>5.9525324197758538E-3</v>
      </c>
      <c r="AC946" s="166">
        <f t="shared" si="138"/>
        <v>1.8658133003840378E-3</v>
      </c>
      <c r="AD946" s="142">
        <f t="shared" si="139"/>
        <v>5.9525324197758538E-3</v>
      </c>
      <c r="AE946" s="142" t="str">
        <f t="shared" si="144"/>
        <v/>
      </c>
      <c r="AF946" s="142" t="str">
        <f t="shared" si="140"/>
        <v/>
      </c>
      <c r="AG946" s="167">
        <f t="shared" si="141"/>
        <v>0</v>
      </c>
      <c r="AH946" s="167" t="str">
        <f t="shared" si="142"/>
        <v/>
      </c>
      <c r="AI946" s="167" t="str">
        <f t="shared" si="143"/>
        <v/>
      </c>
      <c r="AJ946" s="167"/>
      <c r="AK946" s="167"/>
      <c r="AL946" s="167"/>
      <c r="AO946" s="158">
        <f t="shared" si="132"/>
        <v>1.8417514102360713</v>
      </c>
      <c r="AP946" s="159">
        <f t="shared" si="133"/>
        <v>0.96807753945739283</v>
      </c>
      <c r="AQ946" s="160">
        <f t="shared" si="134"/>
        <v>3.1260262262711169E-4</v>
      </c>
      <c r="AR946" s="161" t="str">
        <f t="shared" si="135"/>
        <v/>
      </c>
      <c r="AS946" s="161" t="str">
        <f t="shared" si="131"/>
        <v/>
      </c>
    </row>
    <row r="947" spans="26:45" ht="20.100000000000001" customHeight="1" x14ac:dyDescent="0.25">
      <c r="Z947" s="146">
        <v>276</v>
      </c>
      <c r="AA947" s="142">
        <f t="shared" si="136"/>
        <v>-2.8959999999999999</v>
      </c>
      <c r="AB947" s="166">
        <f t="shared" si="137"/>
        <v>6.0219356595970453E-3</v>
      </c>
      <c r="AC947" s="166">
        <f t="shared" si="138"/>
        <v>1.8897620003007739E-3</v>
      </c>
      <c r="AD947" s="142">
        <f t="shared" si="139"/>
        <v>6.0219356595970453E-3</v>
      </c>
      <c r="AE947" s="142" t="str">
        <f t="shared" si="144"/>
        <v/>
      </c>
      <c r="AF947" s="142" t="str">
        <f t="shared" si="140"/>
        <v/>
      </c>
      <c r="AG947" s="167">
        <f t="shared" si="141"/>
        <v>0</v>
      </c>
      <c r="AH947" s="167" t="str">
        <f t="shared" si="142"/>
        <v/>
      </c>
      <c r="AI947" s="167" t="str">
        <f t="shared" si="143"/>
        <v/>
      </c>
      <c r="AJ947" s="167"/>
      <c r="AK947" s="167"/>
      <c r="AL947" s="167"/>
      <c r="AO947" s="158">
        <f t="shared" si="132"/>
        <v>1.8481463804105021</v>
      </c>
      <c r="AP947" s="159">
        <f t="shared" si="133"/>
        <v>0.96776493683476572</v>
      </c>
      <c r="AQ947" s="160">
        <f t="shared" si="134"/>
        <v>3.1431191265929304E-4</v>
      </c>
      <c r="AR947" s="161" t="str">
        <f t="shared" si="135"/>
        <v/>
      </c>
      <c r="AS947" s="161" t="str">
        <f t="shared" si="131"/>
        <v/>
      </c>
    </row>
    <row r="948" spans="26:45" ht="20.100000000000001" customHeight="1" x14ac:dyDescent="0.25">
      <c r="Z948" s="146">
        <v>277</v>
      </c>
      <c r="AA948" s="142">
        <f t="shared" si="136"/>
        <v>-2.8919999999999999</v>
      </c>
      <c r="AB948" s="166">
        <f t="shared" si="137"/>
        <v>6.0920506292661764E-3</v>
      </c>
      <c r="AC948" s="166">
        <f t="shared" si="138"/>
        <v>1.9139897346323652E-3</v>
      </c>
      <c r="AD948" s="142">
        <f t="shared" si="139"/>
        <v>6.0920506292661764E-3</v>
      </c>
      <c r="AE948" s="142" t="str">
        <f t="shared" si="144"/>
        <v/>
      </c>
      <c r="AF948" s="142" t="str">
        <f t="shared" si="140"/>
        <v/>
      </c>
      <c r="AG948" s="167">
        <f t="shared" si="141"/>
        <v>0</v>
      </c>
      <c r="AH948" s="167" t="str">
        <f t="shared" si="142"/>
        <v/>
      </c>
      <c r="AI948" s="167" t="str">
        <f t="shared" si="143"/>
        <v/>
      </c>
      <c r="AJ948" s="167"/>
      <c r="AK948" s="167"/>
      <c r="AL948" s="167"/>
      <c r="AO948" s="158">
        <f t="shared" si="132"/>
        <v>1.8545413505849329</v>
      </c>
      <c r="AP948" s="159">
        <f t="shared" si="133"/>
        <v>0.96745062492210643</v>
      </c>
      <c r="AQ948" s="160">
        <f t="shared" si="134"/>
        <v>3.1602112211714939E-4</v>
      </c>
      <c r="AR948" s="161" t="str">
        <f t="shared" si="135"/>
        <v/>
      </c>
      <c r="AS948" s="161" t="str">
        <f t="shared" si="131"/>
        <v/>
      </c>
    </row>
    <row r="949" spans="26:45" ht="20.100000000000001" customHeight="1" x14ac:dyDescent="0.25">
      <c r="Z949" s="146">
        <v>278</v>
      </c>
      <c r="AA949" s="142">
        <f t="shared" si="136"/>
        <v>-2.8879999999999999</v>
      </c>
      <c r="AB949" s="166">
        <f t="shared" si="137"/>
        <v>6.1628833589169102E-3</v>
      </c>
      <c r="AC949" s="166">
        <f t="shared" si="138"/>
        <v>1.9384993623466355E-3</v>
      </c>
      <c r="AD949" s="142">
        <f t="shared" si="139"/>
        <v>6.1628833589169102E-3</v>
      </c>
      <c r="AE949" s="142" t="str">
        <f t="shared" si="144"/>
        <v/>
      </c>
      <c r="AF949" s="142" t="str">
        <f t="shared" si="140"/>
        <v/>
      </c>
      <c r="AG949" s="167">
        <f t="shared" si="141"/>
        <v>0</v>
      </c>
      <c r="AH949" s="167" t="str">
        <f t="shared" si="142"/>
        <v/>
      </c>
      <c r="AI949" s="167" t="str">
        <f t="shared" si="143"/>
        <v/>
      </c>
      <c r="AJ949" s="167"/>
      <c r="AK949" s="167"/>
      <c r="AL949" s="167"/>
      <c r="AO949" s="158">
        <f t="shared" si="132"/>
        <v>1.8609363207593637</v>
      </c>
      <c r="AP949" s="159">
        <f t="shared" si="133"/>
        <v>0.96713460379998928</v>
      </c>
      <c r="AQ949" s="160">
        <f t="shared" si="134"/>
        <v>3.1773021345637975E-4</v>
      </c>
      <c r="AR949" s="161" t="str">
        <f t="shared" si="135"/>
        <v/>
      </c>
      <c r="AS949" s="161" t="str">
        <f t="shared" si="131"/>
        <v/>
      </c>
    </row>
    <row r="950" spans="26:45" ht="20.100000000000001" customHeight="1" x14ac:dyDescent="0.25">
      <c r="Z950" s="146">
        <v>279</v>
      </c>
      <c r="AA950" s="142">
        <f t="shared" si="136"/>
        <v>-2.8839999999999999</v>
      </c>
      <c r="AB950" s="166">
        <f t="shared" si="137"/>
        <v>6.2344399141920411E-3</v>
      </c>
      <c r="AC950" s="166">
        <f t="shared" si="138"/>
        <v>1.9632937666029561E-3</v>
      </c>
      <c r="AD950" s="142">
        <f t="shared" si="139"/>
        <v>6.2344399141920411E-3</v>
      </c>
      <c r="AE950" s="142" t="str">
        <f t="shared" si="144"/>
        <v/>
      </c>
      <c r="AF950" s="142" t="str">
        <f t="shared" si="140"/>
        <v/>
      </c>
      <c r="AG950" s="167">
        <f t="shared" si="141"/>
        <v>0</v>
      </c>
      <c r="AH950" s="167" t="str">
        <f t="shared" si="142"/>
        <v/>
      </c>
      <c r="AI950" s="167" t="str">
        <f t="shared" si="143"/>
        <v/>
      </c>
      <c r="AJ950" s="167"/>
      <c r="AK950" s="167"/>
      <c r="AL950" s="167"/>
      <c r="AO950" s="158">
        <f t="shared" si="132"/>
        <v>1.8673312909337945</v>
      </c>
      <c r="AP950" s="159">
        <f t="shared" si="133"/>
        <v>0.9668168735865329</v>
      </c>
      <c r="AQ950" s="160">
        <f t="shared" si="134"/>
        <v>3.1943914932031081E-4</v>
      </c>
      <c r="AR950" s="161" t="str">
        <f t="shared" si="135"/>
        <v/>
      </c>
      <c r="AS950" s="161" t="str">
        <f t="shared" si="131"/>
        <v/>
      </c>
    </row>
    <row r="951" spans="26:45" ht="20.100000000000001" customHeight="1" x14ac:dyDescent="0.25">
      <c r="Z951" s="146">
        <v>280</v>
      </c>
      <c r="AA951" s="142">
        <f t="shared" si="136"/>
        <v>-2.88</v>
      </c>
      <c r="AB951" s="166">
        <f t="shared" si="137"/>
        <v>6.3067263962659275E-3</v>
      </c>
      <c r="AC951" s="166">
        <f t="shared" si="138"/>
        <v>1.9883758548943252E-3</v>
      </c>
      <c r="AD951" s="142">
        <f t="shared" si="139"/>
        <v>6.3067263962659275E-3</v>
      </c>
      <c r="AE951" s="142" t="str">
        <f t="shared" si="144"/>
        <v/>
      </c>
      <c r="AF951" s="142" t="str">
        <f t="shared" si="140"/>
        <v/>
      </c>
      <c r="AG951" s="167">
        <f t="shared" si="141"/>
        <v>0</v>
      </c>
      <c r="AH951" s="167" t="str">
        <f t="shared" si="142"/>
        <v/>
      </c>
      <c r="AI951" s="167" t="str">
        <f t="shared" si="143"/>
        <v/>
      </c>
      <c r="AJ951" s="167"/>
      <c r="AK951" s="167"/>
      <c r="AL951" s="167"/>
      <c r="AO951" s="158">
        <f t="shared" si="132"/>
        <v>1.8737262611082253</v>
      </c>
      <c r="AP951" s="159">
        <f t="shared" si="133"/>
        <v>0.96649743443721259</v>
      </c>
      <c r="AQ951" s="160">
        <f t="shared" si="134"/>
        <v>3.2114789254134024E-4</v>
      </c>
      <c r="AR951" s="161" t="str">
        <f t="shared" si="135"/>
        <v/>
      </c>
      <c r="AS951" s="161" t="str">
        <f t="shared" si="131"/>
        <v/>
      </c>
    </row>
    <row r="952" spans="26:45" ht="20.100000000000001" customHeight="1" x14ac:dyDescent="0.25">
      <c r="Z952" s="146">
        <v>281</v>
      </c>
      <c r="AA952" s="142">
        <f t="shared" si="136"/>
        <v>-2.8759999999999999</v>
      </c>
      <c r="AB952" s="166">
        <f t="shared" si="137"/>
        <v>6.3797489418642855E-3</v>
      </c>
      <c r="AC952" s="166">
        <f t="shared" si="138"/>
        <v>2.0137485591895342E-3</v>
      </c>
      <c r="AD952" s="142">
        <f t="shared" si="139"/>
        <v>6.3797489418642855E-3</v>
      </c>
      <c r="AE952" s="142" t="str">
        <f t="shared" si="144"/>
        <v/>
      </c>
      <c r="AF952" s="142" t="str">
        <f t="shared" si="140"/>
        <v/>
      </c>
      <c r="AG952" s="167">
        <f t="shared" si="141"/>
        <v>0</v>
      </c>
      <c r="AH952" s="167" t="str">
        <f t="shared" si="142"/>
        <v/>
      </c>
      <c r="AI952" s="167" t="str">
        <f t="shared" si="143"/>
        <v/>
      </c>
      <c r="AJ952" s="167"/>
      <c r="AK952" s="167"/>
      <c r="AL952" s="167"/>
      <c r="AO952" s="158">
        <f t="shared" si="132"/>
        <v>1.8801212312826561</v>
      </c>
      <c r="AP952" s="159">
        <f t="shared" si="133"/>
        <v>0.96617628654467125</v>
      </c>
      <c r="AQ952" s="160">
        <f t="shared" si="134"/>
        <v>3.2285640613882727E-4</v>
      </c>
      <c r="AR952" s="161" t="str">
        <f t="shared" si="135"/>
        <v/>
      </c>
      <c r="AS952" s="161" t="str">
        <f t="shared" si="131"/>
        <v/>
      </c>
    </row>
    <row r="953" spans="26:45" ht="20.100000000000001" customHeight="1" x14ac:dyDescent="0.25">
      <c r="Z953" s="146">
        <v>282</v>
      </c>
      <c r="AA953" s="142">
        <f t="shared" si="136"/>
        <v>-2.8719999999999999</v>
      </c>
      <c r="AB953" s="166">
        <f t="shared" si="137"/>
        <v>6.4535137232814037E-3</v>
      </c>
      <c r="AC953" s="166">
        <f t="shared" si="138"/>
        <v>2.0394148360754136E-3</v>
      </c>
      <c r="AD953" s="142">
        <f t="shared" si="139"/>
        <v>6.4535137232814037E-3</v>
      </c>
      <c r="AE953" s="142" t="str">
        <f t="shared" si="144"/>
        <v/>
      </c>
      <c r="AF953" s="142" t="str">
        <f t="shared" si="140"/>
        <v/>
      </c>
      <c r="AG953" s="167">
        <f t="shared" si="141"/>
        <v>0</v>
      </c>
      <c r="AH953" s="167" t="str">
        <f t="shared" si="142"/>
        <v/>
      </c>
      <c r="AI953" s="167" t="str">
        <f t="shared" si="143"/>
        <v/>
      </c>
      <c r="AJ953" s="167"/>
      <c r="AK953" s="167"/>
      <c r="AL953" s="167"/>
      <c r="AO953" s="158">
        <f t="shared" si="132"/>
        <v>1.8865162014570869</v>
      </c>
      <c r="AP953" s="159">
        <f t="shared" si="133"/>
        <v>0.96585343013853242</v>
      </c>
      <c r="AQ953" s="160">
        <f t="shared" si="134"/>
        <v>3.2456465332164619E-4</v>
      </c>
      <c r="AR953" s="161" t="str">
        <f t="shared" si="135"/>
        <v/>
      </c>
      <c r="AS953" s="161" t="str">
        <f t="shared" si="131"/>
        <v/>
      </c>
    </row>
    <row r="954" spans="26:45" ht="20.100000000000001" customHeight="1" x14ac:dyDescent="0.25">
      <c r="Z954" s="146">
        <v>283</v>
      </c>
      <c r="AA954" s="142">
        <f t="shared" si="136"/>
        <v>-2.8679999999999999</v>
      </c>
      <c r="AB954" s="166">
        <f t="shared" si="137"/>
        <v>6.5280269483946468E-3</v>
      </c>
      <c r="AC954" s="166">
        <f t="shared" si="138"/>
        <v>2.0653776668991329E-3</v>
      </c>
      <c r="AD954" s="142">
        <f t="shared" si="139"/>
        <v>6.5280269483946468E-3</v>
      </c>
      <c r="AE954" s="142" t="str">
        <f t="shared" si="144"/>
        <v/>
      </c>
      <c r="AF954" s="142" t="str">
        <f t="shared" si="140"/>
        <v/>
      </c>
      <c r="AG954" s="167">
        <f t="shared" si="141"/>
        <v>0</v>
      </c>
      <c r="AH954" s="167" t="str">
        <f t="shared" si="142"/>
        <v/>
      </c>
      <c r="AI954" s="167" t="str">
        <f t="shared" si="143"/>
        <v/>
      </c>
      <c r="AJ954" s="167"/>
      <c r="AK954" s="167"/>
      <c r="AL954" s="167"/>
      <c r="AO954" s="158">
        <f t="shared" si="132"/>
        <v>1.8929111716315177</v>
      </c>
      <c r="AP954" s="159">
        <f t="shared" si="133"/>
        <v>0.96552886548521077</v>
      </c>
      <c r="AQ954" s="160">
        <f t="shared" si="134"/>
        <v>3.2627259748618798E-4</v>
      </c>
      <c r="AR954" s="161" t="str">
        <f t="shared" si="135"/>
        <v/>
      </c>
      <c r="AS954" s="161" t="str">
        <f t="shared" si="131"/>
        <v/>
      </c>
    </row>
    <row r="955" spans="26:45" ht="20.100000000000001" customHeight="1" x14ac:dyDescent="0.25">
      <c r="Z955" s="146">
        <v>284</v>
      </c>
      <c r="AA955" s="142">
        <f t="shared" si="136"/>
        <v>-2.8639999999999999</v>
      </c>
      <c r="AB955" s="166">
        <f t="shared" si="137"/>
        <v>6.603294860676282E-3</v>
      </c>
      <c r="AC955" s="166">
        <f t="shared" si="138"/>
        <v>2.0916400579105488E-3</v>
      </c>
      <c r="AD955" s="142">
        <f t="shared" si="139"/>
        <v>6.603294860676282E-3</v>
      </c>
      <c r="AE955" s="142" t="str">
        <f t="shared" si="144"/>
        <v/>
      </c>
      <c r="AF955" s="142" t="str">
        <f t="shared" si="140"/>
        <v/>
      </c>
      <c r="AG955" s="167">
        <f t="shared" si="141"/>
        <v>0</v>
      </c>
      <c r="AH955" s="167" t="str">
        <f t="shared" si="142"/>
        <v/>
      </c>
      <c r="AI955" s="167" t="str">
        <f t="shared" si="143"/>
        <v/>
      </c>
      <c r="AJ955" s="167"/>
      <c r="AK955" s="167"/>
      <c r="AL955" s="167"/>
      <c r="AO955" s="158">
        <f t="shared" si="132"/>
        <v>1.8993061418059485</v>
      </c>
      <c r="AP955" s="159">
        <f t="shared" si="133"/>
        <v>0.96520259288772459</v>
      </c>
      <c r="AQ955" s="160">
        <f t="shared" si="134"/>
        <v>3.2798020221758151E-4</v>
      </c>
      <c r="AR955" s="161" t="str">
        <f t="shared" si="135"/>
        <v/>
      </c>
      <c r="AS955" s="161" t="str">
        <f t="shared" si="131"/>
        <v/>
      </c>
    </row>
    <row r="956" spans="26:45" ht="20.100000000000001" customHeight="1" x14ac:dyDescent="0.25">
      <c r="Z956" s="146">
        <v>285</v>
      </c>
      <c r="AA956" s="142">
        <f t="shared" si="136"/>
        <v>-2.86</v>
      </c>
      <c r="AB956" s="166">
        <f t="shared" si="137"/>
        <v>6.6793237392026202E-3</v>
      </c>
      <c r="AC956" s="166">
        <f t="shared" si="138"/>
        <v>2.1182050404046204E-3</v>
      </c>
      <c r="AD956" s="142">
        <f t="shared" si="139"/>
        <v>6.6793237392026202E-3</v>
      </c>
      <c r="AE956" s="142" t="str">
        <f t="shared" si="144"/>
        <v/>
      </c>
      <c r="AF956" s="142" t="str">
        <f t="shared" si="140"/>
        <v/>
      </c>
      <c r="AG956" s="167">
        <f t="shared" si="141"/>
        <v>0</v>
      </c>
      <c r="AH956" s="167" t="str">
        <f t="shared" si="142"/>
        <v/>
      </c>
      <c r="AI956" s="167" t="str">
        <f t="shared" si="143"/>
        <v/>
      </c>
      <c r="AJ956" s="167"/>
      <c r="AK956" s="167"/>
      <c r="AL956" s="167"/>
      <c r="AO956" s="158">
        <f t="shared" si="132"/>
        <v>1.9057011119803793</v>
      </c>
      <c r="AP956" s="159">
        <f t="shared" si="133"/>
        <v>0.964874612685507</v>
      </c>
      <c r="AQ956" s="160">
        <f t="shared" si="134"/>
        <v>3.2968743128913847E-4</v>
      </c>
      <c r="AR956" s="161" t="str">
        <f t="shared" si="135"/>
        <v/>
      </c>
      <c r="AS956" s="161" t="str">
        <f t="shared" si="131"/>
        <v/>
      </c>
    </row>
    <row r="957" spans="26:45" ht="20.100000000000001" customHeight="1" x14ac:dyDescent="0.25">
      <c r="Z957" s="146">
        <v>286</v>
      </c>
      <c r="AA957" s="142">
        <f t="shared" si="136"/>
        <v>-2.8559999999999999</v>
      </c>
      <c r="AB957" s="166">
        <f t="shared" si="137"/>
        <v>6.7561198986603012E-3</v>
      </c>
      <c r="AC957" s="166">
        <f t="shared" si="138"/>
        <v>2.1450756708638256E-3</v>
      </c>
      <c r="AD957" s="142">
        <f t="shared" si="139"/>
        <v>6.7561198986603012E-3</v>
      </c>
      <c r="AE957" s="142" t="str">
        <f t="shared" si="144"/>
        <v/>
      </c>
      <c r="AF957" s="142" t="str">
        <f t="shared" si="140"/>
        <v/>
      </c>
      <c r="AG957" s="167">
        <f t="shared" si="141"/>
        <v>0</v>
      </c>
      <c r="AH957" s="167" t="str">
        <f t="shared" si="142"/>
        <v/>
      </c>
      <c r="AI957" s="167" t="str">
        <f t="shared" si="143"/>
        <v/>
      </c>
      <c r="AJ957" s="167"/>
      <c r="AK957" s="167"/>
      <c r="AL957" s="167"/>
      <c r="AO957" s="158">
        <f t="shared" si="132"/>
        <v>1.9120960821548101</v>
      </c>
      <c r="AP957" s="159">
        <f t="shared" si="133"/>
        <v>0.96454492525421787</v>
      </c>
      <c r="AQ957" s="160">
        <f t="shared" si="134"/>
        <v>3.3139424866268641E-4</v>
      </c>
      <c r="AR957" s="161" t="str">
        <f t="shared" si="135"/>
        <v/>
      </c>
      <c r="AS957" s="161" t="str">
        <f t="shared" si="131"/>
        <v/>
      </c>
    </row>
    <row r="958" spans="26:45" ht="20.100000000000001" customHeight="1" x14ac:dyDescent="0.25">
      <c r="Z958" s="146">
        <v>287</v>
      </c>
      <c r="AA958" s="142">
        <f t="shared" si="136"/>
        <v>-2.8519999999999999</v>
      </c>
      <c r="AB958" s="166">
        <f t="shared" si="137"/>
        <v>6.8336896893498806E-3</v>
      </c>
      <c r="AC958" s="166">
        <f t="shared" si="138"/>
        <v>2.1722550311006278E-3</v>
      </c>
      <c r="AD958" s="142">
        <f t="shared" si="139"/>
        <v>6.8336896893498806E-3</v>
      </c>
      <c r="AE958" s="142" t="str">
        <f t="shared" si="144"/>
        <v/>
      </c>
      <c r="AF958" s="142" t="str">
        <f t="shared" si="140"/>
        <v/>
      </c>
      <c r="AG958" s="167">
        <f t="shared" si="141"/>
        <v>0</v>
      </c>
      <c r="AH958" s="167" t="str">
        <f t="shared" si="142"/>
        <v/>
      </c>
      <c r="AI958" s="167" t="str">
        <f t="shared" si="143"/>
        <v/>
      </c>
      <c r="AJ958" s="167"/>
      <c r="AK958" s="167"/>
      <c r="AL958" s="167"/>
      <c r="AO958" s="158">
        <f t="shared" si="132"/>
        <v>1.9184910523292409</v>
      </c>
      <c r="AP958" s="159">
        <f t="shared" si="133"/>
        <v>0.96421353100555518</v>
      </c>
      <c r="AQ958" s="160">
        <f t="shared" si="134"/>
        <v>3.3310061848834671E-4</v>
      </c>
      <c r="AR958" s="161" t="str">
        <f t="shared" si="135"/>
        <v/>
      </c>
      <c r="AS958" s="161" t="str">
        <f t="shared" si="131"/>
        <v/>
      </c>
    </row>
    <row r="959" spans="26:45" ht="20.100000000000001" customHeight="1" x14ac:dyDescent="0.25">
      <c r="Z959" s="146">
        <v>288</v>
      </c>
      <c r="AA959" s="142">
        <f t="shared" si="136"/>
        <v>-2.8479999999999999</v>
      </c>
      <c r="AB959" s="166">
        <f t="shared" si="137"/>
        <v>6.9120394971865584E-3</v>
      </c>
      <c r="AC959" s="166">
        <f t="shared" si="138"/>
        <v>2.1997462283999082E-3</v>
      </c>
      <c r="AD959" s="142">
        <f t="shared" si="139"/>
        <v>6.9120394971865584E-3</v>
      </c>
      <c r="AE959" s="142" t="str">
        <f t="shared" si="144"/>
        <v/>
      </c>
      <c r="AF959" s="142" t="str">
        <f t="shared" si="140"/>
        <v/>
      </c>
      <c r="AG959" s="167">
        <f t="shared" si="141"/>
        <v>0</v>
      </c>
      <c r="AH959" s="167" t="str">
        <f t="shared" si="142"/>
        <v/>
      </c>
      <c r="AI959" s="167" t="str">
        <f t="shared" si="143"/>
        <v/>
      </c>
      <c r="AJ959" s="167"/>
      <c r="AK959" s="167"/>
      <c r="AL959" s="167"/>
      <c r="AO959" s="158">
        <f t="shared" si="132"/>
        <v>1.9248860225036717</v>
      </c>
      <c r="AP959" s="159">
        <f t="shared" si="133"/>
        <v>0.96388043038706683</v>
      </c>
      <c r="AQ959" s="160">
        <f t="shared" si="134"/>
        <v>3.3480650510442356E-4</v>
      </c>
      <c r="AR959" s="161" t="str">
        <f t="shared" si="135"/>
        <v/>
      </c>
      <c r="AS959" s="161" t="str">
        <f t="shared" si="131"/>
        <v/>
      </c>
    </row>
    <row r="960" spans="26:45" ht="20.100000000000001" customHeight="1" x14ac:dyDescent="0.25">
      <c r="Z960" s="146">
        <v>289</v>
      </c>
      <c r="AA960" s="142">
        <f t="shared" si="136"/>
        <v>-2.8440000000000003</v>
      </c>
      <c r="AB960" s="166">
        <f t="shared" si="137"/>
        <v>6.9911757436980134E-3</v>
      </c>
      <c r="AC960" s="166">
        <f t="shared" si="138"/>
        <v>2.2275523956614353E-3</v>
      </c>
      <c r="AD960" s="142">
        <f t="shared" si="139"/>
        <v>6.9911757436980134E-3</v>
      </c>
      <c r="AE960" s="142" t="str">
        <f t="shared" si="144"/>
        <v/>
      </c>
      <c r="AF960" s="142" t="str">
        <f t="shared" si="140"/>
        <v/>
      </c>
      <c r="AG960" s="167">
        <f t="shared" si="141"/>
        <v>0</v>
      </c>
      <c r="AH960" s="167" t="str">
        <f t="shared" si="142"/>
        <v/>
      </c>
      <c r="AI960" s="167" t="str">
        <f t="shared" si="143"/>
        <v/>
      </c>
      <c r="AJ960" s="167"/>
      <c r="AK960" s="167"/>
      <c r="AL960" s="167"/>
      <c r="AO960" s="158">
        <f t="shared" si="132"/>
        <v>1.9312809926781025</v>
      </c>
      <c r="AP960" s="159">
        <f t="shared" si="133"/>
        <v>0.96354562388196241</v>
      </c>
      <c r="AQ960" s="160">
        <f t="shared" si="134"/>
        <v>3.3651187303784802E-4</v>
      </c>
      <c r="AR960" s="161" t="str">
        <f t="shared" si="135"/>
        <v/>
      </c>
      <c r="AS960" s="161" t="str">
        <f t="shared" si="131"/>
        <v/>
      </c>
    </row>
    <row r="961" spans="26:45" ht="20.100000000000001" customHeight="1" x14ac:dyDescent="0.25">
      <c r="Z961" s="146">
        <v>290</v>
      </c>
      <c r="AA961" s="142">
        <f t="shared" si="136"/>
        <v>-2.84</v>
      </c>
      <c r="AB961" s="166">
        <f t="shared" si="137"/>
        <v>7.0711048860194487E-3</v>
      </c>
      <c r="AC961" s="166">
        <f t="shared" si="138"/>
        <v>2.2556766915423207E-3</v>
      </c>
      <c r="AD961" s="142">
        <f t="shared" si="139"/>
        <v>7.0711048860194487E-3</v>
      </c>
      <c r="AE961" s="142" t="str">
        <f t="shared" si="144"/>
        <v/>
      </c>
      <c r="AF961" s="142" t="str">
        <f t="shared" si="140"/>
        <v/>
      </c>
      <c r="AG961" s="167">
        <f t="shared" si="141"/>
        <v>0</v>
      </c>
      <c r="AH961" s="167" t="str">
        <f t="shared" si="142"/>
        <v/>
      </c>
      <c r="AI961" s="167" t="str">
        <f t="shared" si="143"/>
        <v/>
      </c>
      <c r="AJ961" s="167"/>
      <c r="AK961" s="167"/>
      <c r="AL961" s="167"/>
      <c r="AO961" s="158">
        <f t="shared" si="132"/>
        <v>1.9376759628525333</v>
      </c>
      <c r="AP961" s="159">
        <f t="shared" si="133"/>
        <v>0.96320911200892456</v>
      </c>
      <c r="AQ961" s="160">
        <f t="shared" si="134"/>
        <v>3.38216687003845E-4</v>
      </c>
      <c r="AR961" s="161" t="str">
        <f t="shared" si="135"/>
        <v/>
      </c>
      <c r="AS961" s="161" t="str">
        <f t="shared" si="131"/>
        <v/>
      </c>
    </row>
    <row r="962" spans="26:45" ht="20.100000000000001" customHeight="1" x14ac:dyDescent="0.25">
      <c r="Z962" s="146">
        <v>291</v>
      </c>
      <c r="AA962" s="142">
        <f t="shared" si="136"/>
        <v>-2.8360000000000003</v>
      </c>
      <c r="AB962" s="166">
        <f t="shared" si="137"/>
        <v>7.1518334168855441E-3</v>
      </c>
      <c r="AC962" s="166">
        <f t="shared" si="138"/>
        <v>2.2841223005993999E-3</v>
      </c>
      <c r="AD962" s="142">
        <f t="shared" si="139"/>
        <v>7.1518334168855441E-3</v>
      </c>
      <c r="AE962" s="142" t="str">
        <f t="shared" si="144"/>
        <v/>
      </c>
      <c r="AF962" s="142" t="str">
        <f t="shared" si="140"/>
        <v/>
      </c>
      <c r="AG962" s="167">
        <f t="shared" si="141"/>
        <v>0</v>
      </c>
      <c r="AH962" s="167" t="str">
        <f t="shared" si="142"/>
        <v/>
      </c>
      <c r="AI962" s="167" t="str">
        <f t="shared" si="143"/>
        <v/>
      </c>
      <c r="AJ962" s="167"/>
      <c r="AK962" s="167"/>
      <c r="AL962" s="167"/>
      <c r="AO962" s="158">
        <f t="shared" si="132"/>
        <v>1.9440709330269641</v>
      </c>
      <c r="AP962" s="159">
        <f t="shared" si="133"/>
        <v>0.96287089532192072</v>
      </c>
      <c r="AQ962" s="160">
        <f t="shared" si="134"/>
        <v>3.399209119053781E-4</v>
      </c>
      <c r="AR962" s="161" t="str">
        <f t="shared" si="135"/>
        <v/>
      </c>
      <c r="AS962" s="161" t="str">
        <f t="shared" si="131"/>
        <v/>
      </c>
    </row>
    <row r="963" spans="26:45" ht="20.100000000000001" customHeight="1" x14ac:dyDescent="0.25">
      <c r="Z963" s="146">
        <v>292</v>
      </c>
      <c r="AA963" s="142">
        <f t="shared" si="136"/>
        <v>-2.8319999999999999</v>
      </c>
      <c r="AB963" s="166">
        <f t="shared" si="137"/>
        <v>7.2333678646196876E-3</v>
      </c>
      <c r="AC963" s="166">
        <f t="shared" si="138"/>
        <v>2.3128924334316482E-3</v>
      </c>
      <c r="AD963" s="142">
        <f t="shared" si="139"/>
        <v>7.2333678646196876E-3</v>
      </c>
      <c r="AE963" s="142" t="str">
        <f t="shared" si="144"/>
        <v/>
      </c>
      <c r="AF963" s="142" t="str">
        <f t="shared" si="140"/>
        <v/>
      </c>
      <c r="AG963" s="167">
        <f t="shared" si="141"/>
        <v>0</v>
      </c>
      <c r="AH963" s="167" t="str">
        <f t="shared" si="142"/>
        <v/>
      </c>
      <c r="AI963" s="167" t="str">
        <f t="shared" si="143"/>
        <v/>
      </c>
      <c r="AJ963" s="167"/>
      <c r="AK963" s="167"/>
      <c r="AL963" s="167"/>
      <c r="AO963" s="158">
        <f t="shared" si="132"/>
        <v>1.9504659032013949</v>
      </c>
      <c r="AP963" s="159">
        <f t="shared" si="133"/>
        <v>0.96253097441001534</v>
      </c>
      <c r="AQ963" s="160">
        <f t="shared" si="134"/>
        <v>3.416245128343709E-4</v>
      </c>
      <c r="AR963" s="161" t="str">
        <f t="shared" si="135"/>
        <v/>
      </c>
      <c r="AS963" s="161" t="str">
        <f t="shared" si="131"/>
        <v/>
      </c>
    </row>
    <row r="964" spans="26:45" ht="20.100000000000001" customHeight="1" x14ac:dyDescent="0.25">
      <c r="Z964" s="146">
        <v>293</v>
      </c>
      <c r="AA964" s="142">
        <f t="shared" si="136"/>
        <v>-2.8280000000000003</v>
      </c>
      <c r="AB964" s="166">
        <f t="shared" si="137"/>
        <v>7.3157147931199405E-3</v>
      </c>
      <c r="AC964" s="166">
        <f t="shared" si="138"/>
        <v>2.3419903268224666E-3</v>
      </c>
      <c r="AD964" s="142">
        <f t="shared" si="139"/>
        <v>7.3157147931199405E-3</v>
      </c>
      <c r="AE964" s="142" t="str">
        <f t="shared" si="144"/>
        <v/>
      </c>
      <c r="AF964" s="142" t="str">
        <f t="shared" si="140"/>
        <v/>
      </c>
      <c r="AG964" s="167">
        <f t="shared" si="141"/>
        <v>0</v>
      </c>
      <c r="AH964" s="167" t="str">
        <f t="shared" si="142"/>
        <v/>
      </c>
      <c r="AI964" s="167" t="str">
        <f t="shared" si="143"/>
        <v/>
      </c>
      <c r="AJ964" s="167"/>
      <c r="AK964" s="167"/>
      <c r="AL964" s="167"/>
      <c r="AO964" s="158">
        <f t="shared" si="132"/>
        <v>1.9568608733758257</v>
      </c>
      <c r="AP964" s="159">
        <f t="shared" si="133"/>
        <v>0.96218934989718097</v>
      </c>
      <c r="AQ964" s="160">
        <f t="shared" si="134"/>
        <v>3.4332745507026363E-4</v>
      </c>
      <c r="AR964" s="161" t="str">
        <f t="shared" si="135"/>
        <v/>
      </c>
      <c r="AS964" s="161" t="str">
        <f t="shared" si="131"/>
        <v/>
      </c>
    </row>
    <row r="965" spans="26:45" ht="20.100000000000001" customHeight="1" x14ac:dyDescent="0.25">
      <c r="Z965" s="146">
        <v>294</v>
      </c>
      <c r="AA965" s="142">
        <f t="shared" si="136"/>
        <v>-2.8239999999999998</v>
      </c>
      <c r="AB965" s="166">
        <f t="shared" si="137"/>
        <v>7.3988808018422966E-3</v>
      </c>
      <c r="AC965" s="166">
        <f t="shared" si="138"/>
        <v>2.3714192438819936E-3</v>
      </c>
      <c r="AD965" s="142">
        <f t="shared" si="139"/>
        <v>7.3988808018422966E-3</v>
      </c>
      <c r="AE965" s="142" t="str">
        <f t="shared" si="144"/>
        <v/>
      </c>
      <c r="AF965" s="142" t="str">
        <f t="shared" si="140"/>
        <v/>
      </c>
      <c r="AG965" s="167">
        <f t="shared" si="141"/>
        <v>0</v>
      </c>
      <c r="AH965" s="167" t="str">
        <f t="shared" si="142"/>
        <v/>
      </c>
      <c r="AI965" s="167" t="str">
        <f t="shared" si="143"/>
        <v/>
      </c>
      <c r="AJ965" s="167"/>
      <c r="AK965" s="167"/>
      <c r="AL965" s="167"/>
      <c r="AO965" s="158">
        <f t="shared" si="132"/>
        <v>1.9632558435502565</v>
      </c>
      <c r="AP965" s="159">
        <f t="shared" si="133"/>
        <v>0.9618460224421107</v>
      </c>
      <c r="AQ965" s="160">
        <f t="shared" si="134"/>
        <v>3.4502970408101241E-4</v>
      </c>
      <c r="AR965" s="161" t="str">
        <f t="shared" si="135"/>
        <v/>
      </c>
      <c r="AS965" s="161" t="str">
        <f t="shared" si="131"/>
        <v/>
      </c>
    </row>
    <row r="966" spans="26:45" ht="20.100000000000001" customHeight="1" x14ac:dyDescent="0.25">
      <c r="Z966" s="146">
        <v>295</v>
      </c>
      <c r="AA966" s="142">
        <f t="shared" si="136"/>
        <v>-2.8200000000000003</v>
      </c>
      <c r="AB966" s="166">
        <f t="shared" si="137"/>
        <v>7.4828725257805526E-3</v>
      </c>
      <c r="AC966" s="166">
        <f t="shared" si="138"/>
        <v>2.4011824741892464E-3</v>
      </c>
      <c r="AD966" s="142">
        <f t="shared" si="139"/>
        <v>7.4828725257805526E-3</v>
      </c>
      <c r="AE966" s="142" t="str">
        <f t="shared" si="144"/>
        <v/>
      </c>
      <c r="AF966" s="142" t="str">
        <f t="shared" si="140"/>
        <v/>
      </c>
      <c r="AG966" s="167">
        <f t="shared" si="141"/>
        <v>0</v>
      </c>
      <c r="AH966" s="167" t="str">
        <f t="shared" si="142"/>
        <v/>
      </c>
      <c r="AI966" s="167" t="str">
        <f t="shared" si="143"/>
        <v/>
      </c>
      <c r="AJ966" s="167"/>
      <c r="AK966" s="167"/>
      <c r="AL966" s="167"/>
      <c r="AO966" s="158">
        <f t="shared" si="132"/>
        <v>1.9696508137246873</v>
      </c>
      <c r="AP966" s="159">
        <f t="shared" si="133"/>
        <v>0.96150099273802969</v>
      </c>
      <c r="AQ966" s="160">
        <f t="shared" si="134"/>
        <v>3.4673122552231206E-4</v>
      </c>
      <c r="AR966" s="161" t="str">
        <f t="shared" si="135"/>
        <v/>
      </c>
      <c r="AS966" s="161" t="str">
        <f t="shared" si="131"/>
        <v/>
      </c>
    </row>
    <row r="967" spans="26:45" ht="20.100000000000001" customHeight="1" x14ac:dyDescent="0.25">
      <c r="Z967" s="146">
        <v>296</v>
      </c>
      <c r="AA967" s="142">
        <f t="shared" si="136"/>
        <v>-2.8159999999999998</v>
      </c>
      <c r="AB967" s="166">
        <f t="shared" si="137"/>
        <v>7.5676966354434258E-3</v>
      </c>
      <c r="AC967" s="166">
        <f t="shared" si="138"/>
        <v>2.4312833339342915E-3</v>
      </c>
      <c r="AD967" s="142">
        <f t="shared" si="139"/>
        <v>7.5676966354434258E-3</v>
      </c>
      <c r="AE967" s="142" t="str">
        <f t="shared" si="144"/>
        <v/>
      </c>
      <c r="AF967" s="142" t="str">
        <f t="shared" si="140"/>
        <v/>
      </c>
      <c r="AG967" s="167">
        <f t="shared" si="141"/>
        <v>0</v>
      </c>
      <c r="AH967" s="167" t="str">
        <f t="shared" si="142"/>
        <v/>
      </c>
      <c r="AI967" s="167" t="str">
        <f t="shared" si="143"/>
        <v/>
      </c>
      <c r="AJ967" s="167"/>
      <c r="AK967" s="167"/>
      <c r="AL967" s="167"/>
      <c r="AO967" s="158">
        <f t="shared" si="132"/>
        <v>1.9760457838991181</v>
      </c>
      <c r="AP967" s="159">
        <f t="shared" si="133"/>
        <v>0.96115426151250738</v>
      </c>
      <c r="AQ967" s="160">
        <f t="shared" si="134"/>
        <v>3.4843198523770713E-4</v>
      </c>
      <c r="AR967" s="161" t="str">
        <f t="shared" si="135"/>
        <v/>
      </c>
      <c r="AS967" s="161" t="str">
        <f t="shared" si="131"/>
        <v/>
      </c>
    </row>
    <row r="968" spans="26:45" ht="20.100000000000001" customHeight="1" x14ac:dyDescent="0.25">
      <c r="Z968" s="146">
        <v>297</v>
      </c>
      <c r="AA968" s="142">
        <f t="shared" si="136"/>
        <v>-2.8120000000000003</v>
      </c>
      <c r="AB968" s="166">
        <f t="shared" si="137"/>
        <v>7.6533598368282241E-3</v>
      </c>
      <c r="AC968" s="166">
        <f t="shared" si="138"/>
        <v>2.4617251660601809E-3</v>
      </c>
      <c r="AD968" s="142">
        <f t="shared" si="139"/>
        <v>7.6533598368282241E-3</v>
      </c>
      <c r="AE968" s="142" t="str">
        <f t="shared" si="144"/>
        <v/>
      </c>
      <c r="AF968" s="142" t="str">
        <f t="shared" si="140"/>
        <v/>
      </c>
      <c r="AG968" s="167">
        <f t="shared" si="141"/>
        <v>0</v>
      </c>
      <c r="AH968" s="167" t="str">
        <f t="shared" si="142"/>
        <v/>
      </c>
      <c r="AI968" s="167" t="str">
        <f t="shared" si="143"/>
        <v/>
      </c>
      <c r="AJ968" s="167"/>
      <c r="AK968" s="167"/>
      <c r="AL968" s="167"/>
      <c r="AO968" s="158">
        <f t="shared" si="132"/>
        <v>1.9824407540735489</v>
      </c>
      <c r="AP968" s="159">
        <f t="shared" si="133"/>
        <v>0.96080582952726967</v>
      </c>
      <c r="AQ968" s="160">
        <f t="shared" si="134"/>
        <v>3.5013194925870295E-4</v>
      </c>
      <c r="AR968" s="161" t="str">
        <f t="shared" si="135"/>
        <v/>
      </c>
      <c r="AS968" s="161" t="str">
        <f t="shared" si="131"/>
        <v/>
      </c>
    </row>
    <row r="969" spans="26:45" ht="20.100000000000001" customHeight="1" x14ac:dyDescent="0.25">
      <c r="Z969" s="146">
        <v>298</v>
      </c>
      <c r="AA969" s="142">
        <f t="shared" si="136"/>
        <v>-2.8079999999999998</v>
      </c>
      <c r="AB969" s="166">
        <f t="shared" si="137"/>
        <v>7.739868871391698E-3</v>
      </c>
      <c r="AC969" s="166">
        <f t="shared" si="138"/>
        <v>2.4925113404049141E-3</v>
      </c>
      <c r="AD969" s="142">
        <f t="shared" si="139"/>
        <v>7.739868871391698E-3</v>
      </c>
      <c r="AE969" s="142" t="str">
        <f t="shared" si="144"/>
        <v/>
      </c>
      <c r="AF969" s="142" t="str">
        <f t="shared" si="140"/>
        <v/>
      </c>
      <c r="AG969" s="167">
        <f t="shared" si="141"/>
        <v>0</v>
      </c>
      <c r="AH969" s="167" t="str">
        <f t="shared" si="142"/>
        <v/>
      </c>
      <c r="AI969" s="167" t="str">
        <f t="shared" si="143"/>
        <v/>
      </c>
      <c r="AJ969" s="167"/>
      <c r="AK969" s="167"/>
      <c r="AL969" s="167"/>
      <c r="AO969" s="158">
        <f t="shared" si="132"/>
        <v>1.9888357242479797</v>
      </c>
      <c r="AP969" s="159">
        <f t="shared" si="133"/>
        <v>0.96045569757801097</v>
      </c>
      <c r="AQ969" s="160">
        <f t="shared" si="134"/>
        <v>3.5183108380465455E-4</v>
      </c>
      <c r="AR969" s="161" t="str">
        <f t="shared" si="135"/>
        <v/>
      </c>
      <c r="AS969" s="161" t="str">
        <f t="shared" si="131"/>
        <v/>
      </c>
    </row>
    <row r="970" spans="26:45" ht="20.100000000000001" customHeight="1" x14ac:dyDescent="0.25">
      <c r="Z970" s="146">
        <v>299</v>
      </c>
      <c r="AA970" s="142">
        <f t="shared" si="136"/>
        <v>-2.8040000000000003</v>
      </c>
      <c r="AB970" s="166">
        <f t="shared" si="137"/>
        <v>7.8272305160173687E-3</v>
      </c>
      <c r="AC970" s="166">
        <f t="shared" si="138"/>
        <v>2.5236452538431571E-3</v>
      </c>
      <c r="AD970" s="142">
        <f t="shared" si="139"/>
        <v>7.8272305160173687E-3</v>
      </c>
      <c r="AE970" s="142" t="str">
        <f t="shared" si="144"/>
        <v/>
      </c>
      <c r="AF970" s="142" t="str">
        <f t="shared" si="140"/>
        <v/>
      </c>
      <c r="AG970" s="167">
        <f t="shared" si="141"/>
        <v>0</v>
      </c>
      <c r="AH970" s="167" t="str">
        <f t="shared" si="142"/>
        <v/>
      </c>
      <c r="AI970" s="167" t="str">
        <f t="shared" si="143"/>
        <v/>
      </c>
      <c r="AJ970" s="167"/>
      <c r="AK970" s="167"/>
      <c r="AL970" s="167"/>
      <c r="AO970" s="158">
        <f t="shared" si="132"/>
        <v>1.9952306944224105</v>
      </c>
      <c r="AP970" s="159">
        <f t="shared" si="133"/>
        <v>0.96010386649420631</v>
      </c>
      <c r="AQ970" s="160">
        <f t="shared" si="134"/>
        <v>3.5352935528198959E-4</v>
      </c>
      <c r="AR970" s="161" t="str">
        <f t="shared" si="135"/>
        <v/>
      </c>
      <c r="AS970" s="161" t="str">
        <f t="shared" si="131"/>
        <v/>
      </c>
    </row>
    <row r="971" spans="26:45" ht="20.100000000000001" customHeight="1" x14ac:dyDescent="0.25">
      <c r="Z971" s="146">
        <v>300</v>
      </c>
      <c r="AA971" s="142">
        <f t="shared" si="136"/>
        <v>-2.8</v>
      </c>
      <c r="AB971" s="166">
        <f t="shared" si="137"/>
        <v>7.9154515829799686E-3</v>
      </c>
      <c r="AC971" s="166">
        <f t="shared" si="138"/>
        <v>2.5551303304279312E-3</v>
      </c>
      <c r="AD971" s="142">
        <f t="shared" si="139"/>
        <v>7.9154515829799686E-3</v>
      </c>
      <c r="AE971" s="142" t="str">
        <f t="shared" si="144"/>
        <v/>
      </c>
      <c r="AF971" s="142" t="str">
        <f t="shared" si="140"/>
        <v/>
      </c>
      <c r="AG971" s="167">
        <f t="shared" si="141"/>
        <v>0</v>
      </c>
      <c r="AH971" s="167" t="str">
        <f t="shared" si="142"/>
        <v/>
      </c>
      <c r="AI971" s="167" t="str">
        <f t="shared" si="143"/>
        <v/>
      </c>
      <c r="AJ971" s="167"/>
      <c r="AK971" s="167"/>
      <c r="AL971" s="167"/>
      <c r="AO971" s="158">
        <f t="shared" si="132"/>
        <v>2.0016256645968413</v>
      </c>
      <c r="AP971" s="159">
        <f t="shared" si="133"/>
        <v>0.95975033713892433</v>
      </c>
      <c r="AQ971" s="160">
        <f t="shared" si="134"/>
        <v>3.5522673028498541E-4</v>
      </c>
      <c r="AR971" s="161" t="str">
        <f t="shared" si="135"/>
        <v/>
      </c>
      <c r="AS971" s="161" t="str">
        <f t="shared" si="131"/>
        <v/>
      </c>
    </row>
    <row r="972" spans="26:45" ht="20.100000000000001" customHeight="1" x14ac:dyDescent="0.25">
      <c r="Z972" s="146">
        <v>301</v>
      </c>
      <c r="AA972" s="142">
        <f t="shared" si="136"/>
        <v>-2.7960000000000003</v>
      </c>
      <c r="AB972" s="166">
        <f t="shared" si="137"/>
        <v>8.0045389199063163E-3</v>
      </c>
      <c r="AC972" s="166">
        <f t="shared" si="138"/>
        <v>2.5869700215320475E-3</v>
      </c>
      <c r="AD972" s="142">
        <f t="shared" si="139"/>
        <v>8.0045389199063163E-3</v>
      </c>
      <c r="AE972" s="142" t="str">
        <f t="shared" si="144"/>
        <v/>
      </c>
      <c r="AF972" s="142" t="str">
        <f t="shared" si="140"/>
        <v/>
      </c>
      <c r="AG972" s="167">
        <f t="shared" si="141"/>
        <v>0</v>
      </c>
      <c r="AH972" s="167" t="str">
        <f t="shared" si="142"/>
        <v/>
      </c>
      <c r="AI972" s="167" t="str">
        <f t="shared" si="143"/>
        <v/>
      </c>
      <c r="AJ972" s="167"/>
      <c r="AK972" s="167"/>
      <c r="AL972" s="167"/>
      <c r="AO972" s="158">
        <f t="shared" si="132"/>
        <v>2.0080206347712721</v>
      </c>
      <c r="AP972" s="159">
        <f t="shared" si="133"/>
        <v>0.95939511040863934</v>
      </c>
      <c r="AQ972" s="160">
        <f t="shared" si="134"/>
        <v>3.5692317559543607E-4</v>
      </c>
      <c r="AR972" s="161" t="str">
        <f t="shared" si="135"/>
        <v/>
      </c>
      <c r="AS972" s="161" t="str">
        <f t="shared" si="131"/>
        <v/>
      </c>
    </row>
    <row r="973" spans="26:45" ht="20.100000000000001" customHeight="1" x14ac:dyDescent="0.25">
      <c r="Z973" s="146">
        <v>302</v>
      </c>
      <c r="AA973" s="142">
        <f t="shared" si="136"/>
        <v>-2.7919999999999998</v>
      </c>
      <c r="AB973" s="166">
        <f t="shared" si="137"/>
        <v>8.094499409733228E-3</v>
      </c>
      <c r="AC973" s="166">
        <f t="shared" si="138"/>
        <v>2.6191678059894813E-3</v>
      </c>
      <c r="AD973" s="142">
        <f t="shared" si="139"/>
        <v>8.094499409733228E-3</v>
      </c>
      <c r="AE973" s="142" t="str">
        <f t="shared" si="144"/>
        <v/>
      </c>
      <c r="AF973" s="142" t="str">
        <f t="shared" si="140"/>
        <v/>
      </c>
      <c r="AG973" s="167">
        <f t="shared" si="141"/>
        <v>0</v>
      </c>
      <c r="AH973" s="167" t="str">
        <f t="shared" si="142"/>
        <v/>
      </c>
      <c r="AI973" s="167" t="str">
        <f t="shared" si="143"/>
        <v/>
      </c>
      <c r="AJ973" s="167"/>
      <c r="AK973" s="167"/>
      <c r="AL973" s="167"/>
      <c r="AO973" s="158">
        <f t="shared" si="132"/>
        <v>2.0144156049457029</v>
      </c>
      <c r="AP973" s="159">
        <f t="shared" si="133"/>
        <v>0.9590381872330439</v>
      </c>
      <c r="AQ973" s="160">
        <f t="shared" si="134"/>
        <v>3.5861865818165306E-4</v>
      </c>
      <c r="AR973" s="161" t="str">
        <f t="shared" si="135"/>
        <v/>
      </c>
      <c r="AS973" s="161" t="str">
        <f t="shared" si="131"/>
        <v/>
      </c>
    </row>
    <row r="974" spans="26:45" ht="20.100000000000001" customHeight="1" x14ac:dyDescent="0.25">
      <c r="Z974" s="146">
        <v>303</v>
      </c>
      <c r="AA974" s="142">
        <f t="shared" si="136"/>
        <v>-2.7880000000000003</v>
      </c>
      <c r="AB974" s="166">
        <f t="shared" si="137"/>
        <v>8.1853399706617643E-3</v>
      </c>
      <c r="AC974" s="166">
        <f t="shared" si="138"/>
        <v>2.6517271902364845E-3</v>
      </c>
      <c r="AD974" s="142">
        <f t="shared" si="139"/>
        <v>8.1853399706617643E-3</v>
      </c>
      <c r="AE974" s="142" t="str">
        <f t="shared" si="144"/>
        <v/>
      </c>
      <c r="AF974" s="142" t="str">
        <f t="shared" si="140"/>
        <v/>
      </c>
      <c r="AG974" s="167">
        <f t="shared" si="141"/>
        <v>0</v>
      </c>
      <c r="AH974" s="167" t="str">
        <f t="shared" si="142"/>
        <v/>
      </c>
      <c r="AI974" s="167" t="str">
        <f t="shared" si="143"/>
        <v/>
      </c>
      <c r="AJ974" s="167"/>
      <c r="AK974" s="167"/>
      <c r="AL974" s="167"/>
      <c r="AO974" s="158">
        <f t="shared" si="132"/>
        <v>2.0208105751201337</v>
      </c>
      <c r="AP974" s="159">
        <f t="shared" si="133"/>
        <v>0.95867956857486225</v>
      </c>
      <c r="AQ974" s="160">
        <f t="shared" si="134"/>
        <v>3.6031314519979762E-4</v>
      </c>
      <c r="AR974" s="161" t="str">
        <f t="shared" si="135"/>
        <v/>
      </c>
      <c r="AS974" s="161" t="str">
        <f t="shared" si="131"/>
        <v/>
      </c>
    </row>
    <row r="975" spans="26:45" ht="20.100000000000001" customHeight="1" x14ac:dyDescent="0.25">
      <c r="Z975" s="146">
        <v>304</v>
      </c>
      <c r="AA975" s="142">
        <f t="shared" si="136"/>
        <v>-2.7839999999999998</v>
      </c>
      <c r="AB975" s="166">
        <f t="shared" si="137"/>
        <v>8.2770675561084951E-3</v>
      </c>
      <c r="AC975" s="166">
        <f t="shared" si="138"/>
        <v>2.6846517084525724E-3</v>
      </c>
      <c r="AD975" s="142">
        <f t="shared" si="139"/>
        <v>8.2770675561084951E-3</v>
      </c>
      <c r="AE975" s="142" t="str">
        <f t="shared" si="144"/>
        <v/>
      </c>
      <c r="AF975" s="142" t="str">
        <f t="shared" si="140"/>
        <v/>
      </c>
      <c r="AG975" s="167">
        <f t="shared" si="141"/>
        <v>0</v>
      </c>
      <c r="AH975" s="167" t="str">
        <f t="shared" si="142"/>
        <v/>
      </c>
      <c r="AI975" s="167" t="str">
        <f t="shared" si="143"/>
        <v/>
      </c>
      <c r="AJ975" s="167"/>
      <c r="AK975" s="167"/>
      <c r="AL975" s="167"/>
      <c r="AO975" s="158">
        <f t="shared" si="132"/>
        <v>2.0272055452945645</v>
      </c>
      <c r="AP975" s="159">
        <f t="shared" si="133"/>
        <v>0.95831925542966245</v>
      </c>
      <c r="AQ975" s="160">
        <f t="shared" si="134"/>
        <v>3.6200660399232643E-4</v>
      </c>
      <c r="AR975" s="161" t="str">
        <f t="shared" si="135"/>
        <v/>
      </c>
      <c r="AS975" s="161" t="str">
        <f t="shared" si="131"/>
        <v/>
      </c>
    </row>
    <row r="976" spans="26:45" ht="20.100000000000001" customHeight="1" x14ac:dyDescent="0.25">
      <c r="Z976" s="146">
        <v>305</v>
      </c>
      <c r="AA976" s="142">
        <f t="shared" si="136"/>
        <v>-2.7800000000000002</v>
      </c>
      <c r="AB976" s="166">
        <f t="shared" si="137"/>
        <v>8.3696891546530226E-3</v>
      </c>
      <c r="AC976" s="166">
        <f t="shared" si="138"/>
        <v>2.7179449227012539E-3</v>
      </c>
      <c r="AD976" s="142">
        <f t="shared" si="139"/>
        <v>8.3696891546530226E-3</v>
      </c>
      <c r="AE976" s="142" t="str">
        <f t="shared" si="144"/>
        <v/>
      </c>
      <c r="AF976" s="142" t="str">
        <f t="shared" si="140"/>
        <v/>
      </c>
      <c r="AG976" s="167">
        <f t="shared" si="141"/>
        <v>0</v>
      </c>
      <c r="AH976" s="167" t="str">
        <f t="shared" si="142"/>
        <v/>
      </c>
      <c r="AI976" s="167" t="str">
        <f t="shared" si="143"/>
        <v/>
      </c>
      <c r="AJ976" s="167"/>
      <c r="AK976" s="167"/>
      <c r="AL976" s="167"/>
      <c r="AO976" s="158">
        <f t="shared" si="132"/>
        <v>2.0336005154689953</v>
      </c>
      <c r="AP976" s="159">
        <f t="shared" si="133"/>
        <v>0.95795724882567013</v>
      </c>
      <c r="AQ976" s="160">
        <f t="shared" si="134"/>
        <v>3.6369900208865769E-4</v>
      </c>
      <c r="AR976" s="161" t="str">
        <f t="shared" si="135"/>
        <v/>
      </c>
      <c r="AS976" s="161" t="str">
        <f t="shared" si="131"/>
        <v/>
      </c>
    </row>
    <row r="977" spans="26:45" ht="20.100000000000001" customHeight="1" x14ac:dyDescent="0.25">
      <c r="Z977" s="146">
        <v>306</v>
      </c>
      <c r="AA977" s="142">
        <f t="shared" si="136"/>
        <v>-2.7759999999999998</v>
      </c>
      <c r="AB977" s="166">
        <f t="shared" si="137"/>
        <v>8.4632117899824232E-3</v>
      </c>
      <c r="AC977" s="166">
        <f t="shared" si="138"/>
        <v>2.7516104230706205E-3</v>
      </c>
      <c r="AD977" s="142">
        <f t="shared" si="139"/>
        <v>8.4632117899824232E-3</v>
      </c>
      <c r="AE977" s="142" t="str">
        <f t="shared" si="144"/>
        <v/>
      </c>
      <c r="AF977" s="142" t="str">
        <f t="shared" si="140"/>
        <v/>
      </c>
      <c r="AG977" s="167">
        <f t="shared" si="141"/>
        <v>0</v>
      </c>
      <c r="AH977" s="167" t="str">
        <f t="shared" si="142"/>
        <v/>
      </c>
      <c r="AI977" s="167" t="str">
        <f t="shared" si="143"/>
        <v/>
      </c>
      <c r="AJ977" s="167"/>
      <c r="AK977" s="167"/>
      <c r="AL977" s="167"/>
      <c r="AO977" s="158">
        <f t="shared" si="132"/>
        <v>2.0399954856434261</v>
      </c>
      <c r="AP977" s="159">
        <f t="shared" si="133"/>
        <v>0.95759354982358147</v>
      </c>
      <c r="AQ977" s="160">
        <f t="shared" si="134"/>
        <v>3.6539030720461607E-4</v>
      </c>
      <c r="AR977" s="161" t="str">
        <f t="shared" si="135"/>
        <v/>
      </c>
      <c r="AS977" s="161" t="str">
        <f t="shared" si="131"/>
        <v/>
      </c>
    </row>
    <row r="978" spans="26:45" ht="20.100000000000001" customHeight="1" x14ac:dyDescent="0.25">
      <c r="Z978" s="146">
        <v>307</v>
      </c>
      <c r="AA978" s="142">
        <f t="shared" si="136"/>
        <v>-2.7720000000000002</v>
      </c>
      <c r="AB978" s="166">
        <f t="shared" si="137"/>
        <v>8.5576425208319339E-3</v>
      </c>
      <c r="AC978" s="166">
        <f t="shared" si="138"/>
        <v>2.785651827813586E-3</v>
      </c>
      <c r="AD978" s="142">
        <f t="shared" si="139"/>
        <v>8.5576425208319339E-3</v>
      </c>
      <c r="AE978" s="142" t="str">
        <f t="shared" si="144"/>
        <v/>
      </c>
      <c r="AF978" s="142" t="str">
        <f t="shared" si="140"/>
        <v/>
      </c>
      <c r="AG978" s="167">
        <f t="shared" si="141"/>
        <v>0</v>
      </c>
      <c r="AH978" s="167" t="str">
        <f t="shared" si="142"/>
        <v/>
      </c>
      <c r="AI978" s="167" t="str">
        <f t="shared" si="143"/>
        <v/>
      </c>
      <c r="AJ978" s="167"/>
      <c r="AK978" s="167"/>
      <c r="AL978" s="167"/>
      <c r="AO978" s="158">
        <f t="shared" si="132"/>
        <v>2.0463904558178569</v>
      </c>
      <c r="AP978" s="159">
        <f t="shared" si="133"/>
        <v>0.95722815951637685</v>
      </c>
      <c r="AQ978" s="160">
        <f t="shared" si="134"/>
        <v>3.6708048724276576E-4</v>
      </c>
      <c r="AR978" s="161" t="str">
        <f t="shared" si="135"/>
        <v/>
      </c>
      <c r="AS978" s="161" t="str">
        <f t="shared" ref="AS978:AS1041" si="145">IF($AP978&lt;(1-$AN$670),$AQ978,"")</f>
        <v/>
      </c>
    </row>
    <row r="979" spans="26:45" ht="20.100000000000001" customHeight="1" x14ac:dyDescent="0.25">
      <c r="Z979" s="146">
        <v>308</v>
      </c>
      <c r="AA979" s="142">
        <f t="shared" si="136"/>
        <v>-2.7679999999999998</v>
      </c>
      <c r="AB979" s="166">
        <f t="shared" si="137"/>
        <v>8.6529884409224447E-3</v>
      </c>
      <c r="AC979" s="166">
        <f t="shared" si="138"/>
        <v>2.8200727834880434E-3</v>
      </c>
      <c r="AD979" s="142">
        <f t="shared" si="139"/>
        <v>8.6529884409224447E-3</v>
      </c>
      <c r="AE979" s="142" t="str">
        <f t="shared" si="144"/>
        <v/>
      </c>
      <c r="AF979" s="142" t="str">
        <f t="shared" si="140"/>
        <v/>
      </c>
      <c r="AG979" s="167">
        <f t="shared" si="141"/>
        <v>0</v>
      </c>
      <c r="AH979" s="167" t="str">
        <f t="shared" si="142"/>
        <v/>
      </c>
      <c r="AI979" s="167" t="str">
        <f t="shared" si="143"/>
        <v/>
      </c>
      <c r="AJ979" s="167"/>
      <c r="AK979" s="167"/>
      <c r="AL979" s="167"/>
      <c r="AO979" s="158">
        <f t="shared" ref="AO979:AO1042" si="146">AO978+$AR$655</f>
        <v>2.0527854259922877</v>
      </c>
      <c r="AP979" s="159">
        <f t="shared" ref="AP979:AP1042" si="147">_xlfn.CHISQ.DIST.RT(AO979,7)</f>
        <v>0.95686107902913409</v>
      </c>
      <c r="AQ979" s="160">
        <f t="shared" ref="AQ979:AQ1042" si="148">AP979-AP980</f>
        <v>3.687695102916333E-4</v>
      </c>
      <c r="AR979" s="161" t="str">
        <f t="shared" ref="AR979:AR1042" si="149">IF(AP979&lt;(1-$AN$662),AQ979,"")</f>
        <v/>
      </c>
      <c r="AS979" s="161" t="str">
        <f t="shared" si="145"/>
        <v/>
      </c>
    </row>
    <row r="980" spans="26:45" ht="20.100000000000001" customHeight="1" x14ac:dyDescent="0.25">
      <c r="Z980" s="146">
        <v>309</v>
      </c>
      <c r="AA980" s="142">
        <f t="shared" si="136"/>
        <v>-2.7640000000000002</v>
      </c>
      <c r="AB980" s="166">
        <f t="shared" si="137"/>
        <v>8.7492566788941965E-3</v>
      </c>
      <c r="AC980" s="166">
        <f t="shared" si="138"/>
        <v>2.8548769650965917E-3</v>
      </c>
      <c r="AD980" s="142">
        <f t="shared" si="139"/>
        <v>8.7492566788941965E-3</v>
      </c>
      <c r="AE980" s="142" t="str">
        <f t="shared" si="144"/>
        <v/>
      </c>
      <c r="AF980" s="142" t="str">
        <f t="shared" si="140"/>
        <v/>
      </c>
      <c r="AG980" s="167">
        <f t="shared" si="141"/>
        <v>0</v>
      </c>
      <c r="AH980" s="167" t="str">
        <f t="shared" si="142"/>
        <v/>
      </c>
      <c r="AI980" s="167" t="str">
        <f t="shared" si="143"/>
        <v/>
      </c>
      <c r="AJ980" s="167"/>
      <c r="AK980" s="167"/>
      <c r="AL980" s="167"/>
      <c r="AO980" s="158">
        <f t="shared" si="146"/>
        <v>2.0591803961667186</v>
      </c>
      <c r="AP980" s="159">
        <f t="shared" si="147"/>
        <v>0.95649230951884245</v>
      </c>
      <c r="AQ980" s="160">
        <f t="shared" si="148"/>
        <v>3.7045734462559654E-4</v>
      </c>
      <c r="AR980" s="161" t="str">
        <f t="shared" si="149"/>
        <v/>
      </c>
      <c r="AS980" s="161" t="str">
        <f t="shared" si="145"/>
        <v/>
      </c>
    </row>
    <row r="981" spans="26:45" ht="20.100000000000001" customHeight="1" x14ac:dyDescent="0.25">
      <c r="Z981" s="146">
        <v>310</v>
      </c>
      <c r="AA981" s="142">
        <f t="shared" si="136"/>
        <v>-2.76</v>
      </c>
      <c r="AB981" s="166">
        <f t="shared" si="137"/>
        <v>8.8464543982372315E-3</v>
      </c>
      <c r="AC981" s="166">
        <f t="shared" si="138"/>
        <v>2.890068076226146E-3</v>
      </c>
      <c r="AD981" s="142">
        <f t="shared" si="139"/>
        <v>8.8464543982372315E-3</v>
      </c>
      <c r="AE981" s="142" t="str">
        <f t="shared" si="144"/>
        <v/>
      </c>
      <c r="AF981" s="142" t="str">
        <f t="shared" si="140"/>
        <v/>
      </c>
      <c r="AG981" s="167">
        <f t="shared" si="141"/>
        <v>0</v>
      </c>
      <c r="AH981" s="167" t="str">
        <f t="shared" si="142"/>
        <v/>
      </c>
      <c r="AI981" s="167" t="str">
        <f t="shared" si="143"/>
        <v/>
      </c>
      <c r="AJ981" s="167"/>
      <c r="AK981" s="167"/>
      <c r="AL981" s="167"/>
      <c r="AO981" s="158">
        <f t="shared" si="146"/>
        <v>2.0655753663411494</v>
      </c>
      <c r="AP981" s="159">
        <f t="shared" si="147"/>
        <v>0.95612185217421686</v>
      </c>
      <c r="AQ981" s="160">
        <f t="shared" si="148"/>
        <v>3.7214395870510675E-4</v>
      </c>
      <c r="AR981" s="161" t="str">
        <f t="shared" si="149"/>
        <v/>
      </c>
      <c r="AS981" s="161" t="str">
        <f t="shared" si="145"/>
        <v/>
      </c>
    </row>
    <row r="982" spans="26:45" ht="20.100000000000001" customHeight="1" x14ac:dyDescent="0.25">
      <c r="Z982" s="146">
        <v>311</v>
      </c>
      <c r="AA982" s="142">
        <f t="shared" si="136"/>
        <v>-2.7560000000000002</v>
      </c>
      <c r="AB982" s="166">
        <f t="shared" si="137"/>
        <v>8.94458879721792E-3</v>
      </c>
      <c r="AC982" s="166">
        <f t="shared" si="138"/>
        <v>2.9256498491871301E-3</v>
      </c>
      <c r="AD982" s="142">
        <f t="shared" si="139"/>
        <v>8.94458879721792E-3</v>
      </c>
      <c r="AE982" s="142" t="str">
        <f t="shared" si="144"/>
        <v/>
      </c>
      <c r="AF982" s="142" t="str">
        <f t="shared" si="140"/>
        <v/>
      </c>
      <c r="AG982" s="167">
        <f t="shared" si="141"/>
        <v>0</v>
      </c>
      <c r="AH982" s="167" t="str">
        <f t="shared" si="142"/>
        <v/>
      </c>
      <c r="AI982" s="167" t="str">
        <f t="shared" si="143"/>
        <v/>
      </c>
      <c r="AJ982" s="167"/>
      <c r="AK982" s="167"/>
      <c r="AL982" s="167"/>
      <c r="AO982" s="158">
        <f t="shared" si="146"/>
        <v>2.0719703365155802</v>
      </c>
      <c r="AP982" s="159">
        <f t="shared" si="147"/>
        <v>0.95574970821551175</v>
      </c>
      <c r="AQ982" s="160">
        <f t="shared" si="148"/>
        <v>3.7382932117591139E-4</v>
      </c>
      <c r="AR982" s="161" t="str">
        <f t="shared" si="149"/>
        <v/>
      </c>
      <c r="AS982" s="161" t="str">
        <f t="shared" si="145"/>
        <v/>
      </c>
    </row>
    <row r="983" spans="26:45" ht="20.100000000000001" customHeight="1" x14ac:dyDescent="0.25">
      <c r="Z983" s="146">
        <v>312</v>
      </c>
      <c r="AA983" s="142">
        <f t="shared" si="136"/>
        <v>-2.7519999999999998</v>
      </c>
      <c r="AB983" s="166">
        <f t="shared" si="137"/>
        <v>9.0436671088022641E-3</v>
      </c>
      <c r="AC983" s="166">
        <f t="shared" si="138"/>
        <v>2.9616260451524891E-3</v>
      </c>
      <c r="AD983" s="142">
        <f t="shared" si="139"/>
        <v>9.0436671088022641E-3</v>
      </c>
      <c r="AE983" s="142" t="str">
        <f t="shared" si="144"/>
        <v/>
      </c>
      <c r="AF983" s="142" t="str">
        <f t="shared" si="140"/>
        <v/>
      </c>
      <c r="AG983" s="167">
        <f t="shared" si="141"/>
        <v>0</v>
      </c>
      <c r="AH983" s="167" t="str">
        <f t="shared" si="142"/>
        <v/>
      </c>
      <c r="AI983" s="167" t="str">
        <f t="shared" si="143"/>
        <v/>
      </c>
      <c r="AJ983" s="167"/>
      <c r="AK983" s="167"/>
      <c r="AL983" s="167"/>
      <c r="AO983" s="158">
        <f t="shared" si="146"/>
        <v>2.078365306690011</v>
      </c>
      <c r="AP983" s="159">
        <f t="shared" si="147"/>
        <v>0.95537587889433584</v>
      </c>
      <c r="AQ983" s="160">
        <f t="shared" si="148"/>
        <v>3.7551340086949825E-4</v>
      </c>
      <c r="AR983" s="161" t="str">
        <f t="shared" si="149"/>
        <v/>
      </c>
      <c r="AS983" s="161" t="str">
        <f t="shared" si="145"/>
        <v/>
      </c>
    </row>
    <row r="984" spans="26:45" ht="20.100000000000001" customHeight="1" x14ac:dyDescent="0.25">
      <c r="Z984" s="146">
        <v>313</v>
      </c>
      <c r="AA984" s="142">
        <f t="shared" si="136"/>
        <v>-2.7480000000000002</v>
      </c>
      <c r="AB984" s="166">
        <f t="shared" si="137"/>
        <v>9.1436966005751536E-3</v>
      </c>
      <c r="AC984" s="166">
        <f t="shared" si="138"/>
        <v>2.9980004542962645E-3</v>
      </c>
      <c r="AD984" s="142">
        <f t="shared" si="139"/>
        <v>9.1436966005751536E-3</v>
      </c>
      <c r="AE984" s="142" t="str">
        <f t="shared" si="144"/>
        <v/>
      </c>
      <c r="AF984" s="142" t="str">
        <f t="shared" si="140"/>
        <v/>
      </c>
      <c r="AG984" s="167">
        <f t="shared" si="141"/>
        <v>0</v>
      </c>
      <c r="AH984" s="167" t="str">
        <f t="shared" si="142"/>
        <v/>
      </c>
      <c r="AI984" s="167" t="str">
        <f t="shared" si="143"/>
        <v/>
      </c>
      <c r="AJ984" s="167"/>
      <c r="AK984" s="167"/>
      <c r="AL984" s="167"/>
      <c r="AO984" s="158">
        <f t="shared" si="146"/>
        <v>2.0847602768644418</v>
      </c>
      <c r="AP984" s="159">
        <f t="shared" si="147"/>
        <v>0.95500036549346634</v>
      </c>
      <c r="AQ984" s="160">
        <f t="shared" si="148"/>
        <v>3.7719616680254031E-4</v>
      </c>
      <c r="AR984" s="161" t="str">
        <f t="shared" si="149"/>
        <v/>
      </c>
      <c r="AS984" s="161" t="str">
        <f t="shared" si="145"/>
        <v/>
      </c>
    </row>
    <row r="985" spans="26:45" ht="20.100000000000001" customHeight="1" x14ac:dyDescent="0.25">
      <c r="Z985" s="146">
        <v>314</v>
      </c>
      <c r="AA985" s="142">
        <f t="shared" si="136"/>
        <v>-2.7439999999999998</v>
      </c>
      <c r="AB985" s="166">
        <f t="shared" si="137"/>
        <v>9.2446845746563342E-3</v>
      </c>
      <c r="AC985" s="166">
        <f t="shared" si="138"/>
        <v>3.03477689593197E-3</v>
      </c>
      <c r="AD985" s="142">
        <f t="shared" si="139"/>
        <v>9.2446845746563342E-3</v>
      </c>
      <c r="AE985" s="142" t="str">
        <f t="shared" si="144"/>
        <v/>
      </c>
      <c r="AF985" s="142" t="str">
        <f t="shared" si="140"/>
        <v/>
      </c>
      <c r="AG985" s="167">
        <f t="shared" si="141"/>
        <v>0</v>
      </c>
      <c r="AH985" s="167" t="str">
        <f t="shared" si="142"/>
        <v/>
      </c>
      <c r="AI985" s="167" t="str">
        <f t="shared" si="143"/>
        <v/>
      </c>
      <c r="AJ985" s="167"/>
      <c r="AK985" s="167"/>
      <c r="AL985" s="167"/>
      <c r="AO985" s="158">
        <f t="shared" si="146"/>
        <v>2.0911552470388726</v>
      </c>
      <c r="AP985" s="159">
        <f t="shared" si="147"/>
        <v>0.9546231693266638</v>
      </c>
      <c r="AQ985" s="160">
        <f t="shared" si="148"/>
        <v>3.7887758817611861E-4</v>
      </c>
      <c r="AR985" s="161" t="str">
        <f t="shared" si="149"/>
        <v/>
      </c>
      <c r="AS985" s="161" t="str">
        <f t="shared" si="145"/>
        <v/>
      </c>
    </row>
    <row r="986" spans="26:45" ht="20.100000000000001" customHeight="1" x14ac:dyDescent="0.25">
      <c r="Z986" s="146">
        <v>315</v>
      </c>
      <c r="AA986" s="142">
        <f t="shared" si="136"/>
        <v>-2.74</v>
      </c>
      <c r="AB986" s="166">
        <f t="shared" si="137"/>
        <v>9.3466383676122835E-3</v>
      </c>
      <c r="AC986" s="166">
        <f t="shared" si="138"/>
        <v>3.071959218650487E-3</v>
      </c>
      <c r="AD986" s="142">
        <f t="shared" si="139"/>
        <v>9.3466383676122835E-3</v>
      </c>
      <c r="AE986" s="142" t="str">
        <f t="shared" si="144"/>
        <v/>
      </c>
      <c r="AF986" s="142" t="str">
        <f t="shared" si="140"/>
        <v/>
      </c>
      <c r="AG986" s="167">
        <f t="shared" si="141"/>
        <v>0</v>
      </c>
      <c r="AH986" s="167" t="str">
        <f t="shared" si="142"/>
        <v/>
      </c>
      <c r="AI986" s="167" t="str">
        <f t="shared" si="143"/>
        <v/>
      </c>
      <c r="AJ986" s="167"/>
      <c r="AK986" s="167"/>
      <c r="AL986" s="167"/>
      <c r="AO986" s="158">
        <f t="shared" si="146"/>
        <v>2.0975502172133034</v>
      </c>
      <c r="AP986" s="159">
        <f t="shared" si="147"/>
        <v>0.95424429173848768</v>
      </c>
      <c r="AQ986" s="160">
        <f t="shared" si="148"/>
        <v>3.8055763437649937E-4</v>
      </c>
      <c r="AR986" s="161" t="str">
        <f t="shared" si="149"/>
        <v/>
      </c>
      <c r="AS986" s="161" t="str">
        <f t="shared" si="145"/>
        <v/>
      </c>
    </row>
    <row r="987" spans="26:45" ht="20.100000000000001" customHeight="1" x14ac:dyDescent="0.25">
      <c r="Z987" s="146">
        <v>316</v>
      </c>
      <c r="AA987" s="142">
        <f t="shared" si="136"/>
        <v>-2.7359999999999998</v>
      </c>
      <c r="AB987" s="166">
        <f t="shared" si="137"/>
        <v>9.4495653503647269E-3</v>
      </c>
      <c r="AC987" s="166">
        <f t="shared" si="138"/>
        <v>3.1095513004577406E-3</v>
      </c>
      <c r="AD987" s="142">
        <f t="shared" si="139"/>
        <v>9.4495653503647269E-3</v>
      </c>
      <c r="AE987" s="142" t="str">
        <f t="shared" si="144"/>
        <v/>
      </c>
      <c r="AF987" s="142" t="str">
        <f t="shared" si="140"/>
        <v/>
      </c>
      <c r="AG987" s="167">
        <f t="shared" si="141"/>
        <v>0</v>
      </c>
      <c r="AH987" s="167" t="str">
        <f t="shared" si="142"/>
        <v/>
      </c>
      <c r="AI987" s="167" t="str">
        <f t="shared" si="143"/>
        <v/>
      </c>
      <c r="AJ987" s="167"/>
      <c r="AK987" s="167"/>
      <c r="AL987" s="167"/>
      <c r="AO987" s="158">
        <f t="shared" si="146"/>
        <v>2.1039451873877342</v>
      </c>
      <c r="AP987" s="159">
        <f t="shared" si="147"/>
        <v>0.95386373410411118</v>
      </c>
      <c r="AQ987" s="160">
        <f t="shared" si="148"/>
        <v>3.822362749745789E-4</v>
      </c>
      <c r="AR987" s="161" t="str">
        <f t="shared" si="149"/>
        <v/>
      </c>
      <c r="AS987" s="161" t="str">
        <f t="shared" si="145"/>
        <v/>
      </c>
    </row>
    <row r="988" spans="26:45" ht="20.100000000000001" customHeight="1" x14ac:dyDescent="0.25">
      <c r="Z988" s="146">
        <v>317</v>
      </c>
      <c r="AA988" s="142">
        <f t="shared" si="136"/>
        <v>-2.7320000000000002</v>
      </c>
      <c r="AB988" s="166">
        <f t="shared" si="137"/>
        <v>9.5534729280950109E-3</v>
      </c>
      <c r="AC988" s="166">
        <f t="shared" si="138"/>
        <v>3.1475570489118564E-3</v>
      </c>
      <c r="AD988" s="142">
        <f t="shared" si="139"/>
        <v>9.5534729280950109E-3</v>
      </c>
      <c r="AE988" s="142" t="str">
        <f t="shared" si="144"/>
        <v/>
      </c>
      <c r="AF988" s="142" t="str">
        <f t="shared" si="140"/>
        <v/>
      </c>
      <c r="AG988" s="167">
        <f t="shared" si="141"/>
        <v>0</v>
      </c>
      <c r="AH988" s="167" t="str">
        <f t="shared" si="142"/>
        <v/>
      </c>
      <c r="AI988" s="167" t="str">
        <f t="shared" si="143"/>
        <v/>
      </c>
      <c r="AJ988" s="167"/>
      <c r="AK988" s="167"/>
      <c r="AL988" s="167"/>
      <c r="AO988" s="158">
        <f t="shared" si="146"/>
        <v>2.110340157562165</v>
      </c>
      <c r="AP988" s="159">
        <f t="shared" si="147"/>
        <v>0.9534814978291366</v>
      </c>
      <c r="AQ988" s="160">
        <f t="shared" si="148"/>
        <v>3.8391347972477341E-4</v>
      </c>
      <c r="AR988" s="161" t="str">
        <f t="shared" si="149"/>
        <v/>
      </c>
      <c r="AS988" s="161" t="str">
        <f t="shared" si="145"/>
        <v/>
      </c>
    </row>
    <row r="989" spans="26:45" ht="20.100000000000001" customHeight="1" x14ac:dyDescent="0.25">
      <c r="Z989" s="146">
        <v>318</v>
      </c>
      <c r="AA989" s="142">
        <f t="shared" si="136"/>
        <v>-2.7279999999999998</v>
      </c>
      <c r="AB989" s="166">
        <f t="shared" si="137"/>
        <v>9.6583685401450091E-3</v>
      </c>
      <c r="AC989" s="166">
        <f t="shared" si="138"/>
        <v>3.1859804012600796E-3</v>
      </c>
      <c r="AD989" s="142">
        <f t="shared" si="139"/>
        <v>9.6583685401450091E-3</v>
      </c>
      <c r="AE989" s="142" t="str">
        <f t="shared" si="144"/>
        <v/>
      </c>
      <c r="AF989" s="142" t="str">
        <f t="shared" si="140"/>
        <v/>
      </c>
      <c r="AG989" s="167">
        <f t="shared" si="141"/>
        <v>0</v>
      </c>
      <c r="AH989" s="167" t="str">
        <f t="shared" si="142"/>
        <v/>
      </c>
      <c r="AI989" s="167" t="str">
        <f t="shared" si="143"/>
        <v/>
      </c>
      <c r="AJ989" s="167"/>
      <c r="AK989" s="167"/>
      <c r="AL989" s="167"/>
      <c r="AO989" s="158">
        <f t="shared" si="146"/>
        <v>2.1167351277365958</v>
      </c>
      <c r="AP989" s="159">
        <f t="shared" si="147"/>
        <v>0.95309758434941183</v>
      </c>
      <c r="AQ989" s="160">
        <f t="shared" si="148"/>
        <v>3.8558921856601813E-4</v>
      </c>
      <c r="AR989" s="161" t="str">
        <f t="shared" si="149"/>
        <v/>
      </c>
      <c r="AS989" s="161" t="str">
        <f t="shared" si="145"/>
        <v/>
      </c>
    </row>
    <row r="990" spans="26:45" ht="20.100000000000001" customHeight="1" x14ac:dyDescent="0.25">
      <c r="Z990" s="146">
        <v>319</v>
      </c>
      <c r="AA990" s="142">
        <f t="shared" si="136"/>
        <v>-2.7240000000000002</v>
      </c>
      <c r="AB990" s="166">
        <f t="shared" si="137"/>
        <v>9.7642596599138518E-3</v>
      </c>
      <c r="AC990" s="166">
        <f t="shared" si="138"/>
        <v>3.2248253245751352E-3</v>
      </c>
      <c r="AD990" s="142">
        <f t="shared" si="139"/>
        <v>9.7642596599138518E-3</v>
      </c>
      <c r="AE990" s="142" t="str">
        <f t="shared" si="144"/>
        <v/>
      </c>
      <c r="AF990" s="142" t="str">
        <f t="shared" si="140"/>
        <v/>
      </c>
      <c r="AG990" s="167">
        <f t="shared" si="141"/>
        <v>0</v>
      </c>
      <c r="AH990" s="167" t="str">
        <f t="shared" si="142"/>
        <v/>
      </c>
      <c r="AI990" s="167" t="str">
        <f t="shared" si="143"/>
        <v/>
      </c>
      <c r="AJ990" s="167"/>
      <c r="AK990" s="167"/>
      <c r="AL990" s="167"/>
      <c r="AO990" s="158">
        <f t="shared" si="146"/>
        <v>2.1231300979110266</v>
      </c>
      <c r="AP990" s="159">
        <f t="shared" si="147"/>
        <v>0.95271199513084581</v>
      </c>
      <c r="AQ990" s="160">
        <f t="shared" si="148"/>
        <v>3.8726346162087921E-4</v>
      </c>
      <c r="AR990" s="161" t="str">
        <f t="shared" si="149"/>
        <v/>
      </c>
      <c r="AS990" s="161" t="str">
        <f t="shared" si="145"/>
        <v/>
      </c>
    </row>
    <row r="991" spans="26:45" ht="20.100000000000001" customHeight="1" x14ac:dyDescent="0.25">
      <c r="Z991" s="146">
        <v>320</v>
      </c>
      <c r="AA991" s="142">
        <f t="shared" ref="AA991:AA1054" si="150">AA$665+(Z991*AA$668)</f>
        <v>-2.7199999999999998</v>
      </c>
      <c r="AB991" s="166">
        <f t="shared" ref="AB991:AB1054" si="151">_xlfn.NORM.DIST(AA991,AA$662,AA$663,0)</f>
        <v>9.8711537947511439E-3</v>
      </c>
      <c r="AC991" s="166">
        <f t="shared" ref="AC991:AC1054" si="152">_xlfn.NORM.DIST(AA991,AA$662,AA$663,1)</f>
        <v>3.2640958158913144E-3</v>
      </c>
      <c r="AD991" s="142">
        <f t="shared" ref="AD991:AD1054" si="153">IF(OR(AC991&lt;CN$43,AC991&gt;CN$44),AB991,"")</f>
        <v>9.8711537947511439E-3</v>
      </c>
      <c r="AE991" s="142" t="str">
        <f t="shared" si="144"/>
        <v/>
      </c>
      <c r="AF991" s="142" t="str">
        <f t="shared" ref="AF991:AF1054" si="154">IF(AB991=MAX(AB$671:AB$2671),AB991,"")</f>
        <v/>
      </c>
      <c r="AG991" s="167">
        <f t="shared" ref="AG991:AG1054" si="155">_xlfn.NORM.DIST(Z991,AE$663,AE$664,0)</f>
        <v>0</v>
      </c>
      <c r="AH991" s="167" t="str">
        <f t="shared" ref="AH991:AH1054" si="156">IF(AG991=MAX(AG$671:AG$2671),AB991,"")</f>
        <v/>
      </c>
      <c r="AI991" s="167" t="str">
        <f t="shared" ref="AI991:AI1054" si="157">IF(AH991=MIN(AH$671:AH$2671),AH991,"")</f>
        <v/>
      </c>
      <c r="AJ991" s="167"/>
      <c r="AK991" s="167"/>
      <c r="AL991" s="167"/>
      <c r="AO991" s="158">
        <f t="shared" si="146"/>
        <v>2.1295250680854574</v>
      </c>
      <c r="AP991" s="159">
        <f t="shared" si="147"/>
        <v>0.95232473166922493</v>
      </c>
      <c r="AQ991" s="160">
        <f t="shared" si="148"/>
        <v>3.8893617919533163E-4</v>
      </c>
      <c r="AR991" s="161" t="str">
        <f t="shared" si="149"/>
        <v/>
      </c>
      <c r="AS991" s="161" t="str">
        <f t="shared" si="145"/>
        <v/>
      </c>
    </row>
    <row r="992" spans="26:45" ht="20.100000000000001" customHeight="1" x14ac:dyDescent="0.25">
      <c r="Z992" s="146">
        <v>321</v>
      </c>
      <c r="AA992" s="142">
        <f t="shared" si="150"/>
        <v>-2.7160000000000002</v>
      </c>
      <c r="AB992" s="166">
        <f t="shared" si="151"/>
        <v>9.9790584858458903E-3</v>
      </c>
      <c r="AC992" s="166">
        <f t="shared" si="152"/>
        <v>3.3037959023399892E-3</v>
      </c>
      <c r="AD992" s="142">
        <f t="shared" si="153"/>
        <v>9.9790584858458903E-3</v>
      </c>
      <c r="AE992" s="142" t="str">
        <f t="shared" ref="AE992:AE1055" si="158">IF(AND(AC992&gt;$AE$667,AC992&lt;$AE$668),AB992,"")</f>
        <v/>
      </c>
      <c r="AF992" s="142" t="str">
        <f t="shared" si="154"/>
        <v/>
      </c>
      <c r="AG992" s="167">
        <f t="shared" si="155"/>
        <v>0</v>
      </c>
      <c r="AH992" s="167" t="str">
        <f t="shared" si="156"/>
        <v/>
      </c>
      <c r="AI992" s="167" t="str">
        <f t="shared" si="157"/>
        <v/>
      </c>
      <c r="AJ992" s="167"/>
      <c r="AK992" s="167"/>
      <c r="AL992" s="167"/>
      <c r="AO992" s="158">
        <f t="shared" si="146"/>
        <v>2.1359200382598882</v>
      </c>
      <c r="AP992" s="159">
        <f t="shared" si="147"/>
        <v>0.9519357954900296</v>
      </c>
      <c r="AQ992" s="160">
        <f t="shared" si="148"/>
        <v>3.9060734177853718E-4</v>
      </c>
      <c r="AR992" s="161" t="str">
        <f t="shared" si="149"/>
        <v/>
      </c>
      <c r="AS992" s="161" t="str">
        <f t="shared" si="145"/>
        <v/>
      </c>
    </row>
    <row r="993" spans="26:45" ht="20.100000000000001" customHeight="1" x14ac:dyDescent="0.25">
      <c r="Z993" s="146">
        <v>322</v>
      </c>
      <c r="AA993" s="142">
        <f t="shared" si="150"/>
        <v>-2.7119999999999997</v>
      </c>
      <c r="AB993" s="166">
        <f t="shared" si="151"/>
        <v>1.008798130811189E-2</v>
      </c>
      <c r="AC993" s="166">
        <f t="shared" si="152"/>
        <v>3.3439296412848167E-3</v>
      </c>
      <c r="AD993" s="142">
        <f t="shared" si="153"/>
        <v>1.008798130811189E-2</v>
      </c>
      <c r="AE993" s="142" t="str">
        <f t="shared" si="158"/>
        <v/>
      </c>
      <c r="AF993" s="142" t="str">
        <f t="shared" si="154"/>
        <v/>
      </c>
      <c r="AG993" s="167">
        <f t="shared" si="155"/>
        <v>0</v>
      </c>
      <c r="AH993" s="167" t="str">
        <f t="shared" si="156"/>
        <v/>
      </c>
      <c r="AI993" s="167" t="str">
        <f t="shared" si="157"/>
        <v/>
      </c>
      <c r="AJ993" s="167"/>
      <c r="AK993" s="167"/>
      <c r="AL993" s="167"/>
      <c r="AO993" s="158">
        <f t="shared" si="146"/>
        <v>2.142315008434319</v>
      </c>
      <c r="AP993" s="159">
        <f t="shared" si="147"/>
        <v>0.95154518814825106</v>
      </c>
      <c r="AQ993" s="160">
        <f t="shared" si="148"/>
        <v>3.9227692004240033E-4</v>
      </c>
      <c r="AR993" s="161" t="str">
        <f t="shared" si="149"/>
        <v/>
      </c>
      <c r="AS993" s="161" t="str">
        <f t="shared" si="145"/>
        <v/>
      </c>
    </row>
    <row r="994" spans="26:45" ht="20.100000000000001" customHeight="1" x14ac:dyDescent="0.25">
      <c r="Z994" s="146">
        <v>323</v>
      </c>
      <c r="AA994" s="142">
        <f t="shared" si="150"/>
        <v>-2.7080000000000002</v>
      </c>
      <c r="AB994" s="166">
        <f t="shared" si="151"/>
        <v>1.0197929870068748E-2</v>
      </c>
      <c r="AC994" s="166">
        <f t="shared" si="152"/>
        <v>3.3845011204563179E-3</v>
      </c>
      <c r="AD994" s="142">
        <f t="shared" si="153"/>
        <v>1.0197929870068748E-2</v>
      </c>
      <c r="AE994" s="142" t="str">
        <f t="shared" si="158"/>
        <v/>
      </c>
      <c r="AF994" s="142" t="str">
        <f t="shared" si="154"/>
        <v/>
      </c>
      <c r="AG994" s="167">
        <f t="shared" si="155"/>
        <v>0</v>
      </c>
      <c r="AH994" s="167" t="str">
        <f t="shared" si="156"/>
        <v/>
      </c>
      <c r="AI994" s="167" t="str">
        <f t="shared" si="157"/>
        <v/>
      </c>
      <c r="AJ994" s="167"/>
      <c r="AK994" s="167"/>
      <c r="AL994" s="167"/>
      <c r="AO994" s="158">
        <f t="shared" si="146"/>
        <v>2.1487099786087498</v>
      </c>
      <c r="AP994" s="159">
        <f t="shared" si="147"/>
        <v>0.95115291122820866</v>
      </c>
      <c r="AQ994" s="160">
        <f t="shared" si="148"/>
        <v>3.9394488484190138E-4</v>
      </c>
      <c r="AR994" s="161" t="str">
        <f t="shared" si="149"/>
        <v/>
      </c>
      <c r="AS994" s="161" t="str">
        <f t="shared" si="145"/>
        <v/>
      </c>
    </row>
    <row r="995" spans="26:45" ht="20.100000000000001" customHeight="1" x14ac:dyDescent="0.25">
      <c r="Z995" s="146">
        <v>324</v>
      </c>
      <c r="AA995" s="142">
        <f t="shared" si="150"/>
        <v>-2.7039999999999997</v>
      </c>
      <c r="AB995" s="166">
        <f t="shared" si="151"/>
        <v>1.0308911813719294E-2</v>
      </c>
      <c r="AC995" s="166">
        <f t="shared" si="152"/>
        <v>3.4255144580861408E-3</v>
      </c>
      <c r="AD995" s="142">
        <f t="shared" si="153"/>
        <v>1.0308911813719294E-2</v>
      </c>
      <c r="AE995" s="142" t="str">
        <f t="shared" si="158"/>
        <v/>
      </c>
      <c r="AF995" s="142" t="str">
        <f t="shared" si="154"/>
        <v/>
      </c>
      <c r="AG995" s="167">
        <f t="shared" si="155"/>
        <v>0</v>
      </c>
      <c r="AH995" s="167" t="str">
        <f t="shared" si="156"/>
        <v/>
      </c>
      <c r="AI995" s="167" t="str">
        <f t="shared" si="157"/>
        <v/>
      </c>
      <c r="AJ995" s="167"/>
      <c r="AK995" s="167"/>
      <c r="AL995" s="167"/>
      <c r="AO995" s="158">
        <f t="shared" si="146"/>
        <v>2.1551049487831806</v>
      </c>
      <c r="AP995" s="159">
        <f t="shared" si="147"/>
        <v>0.95075896634336676</v>
      </c>
      <c r="AQ995" s="160">
        <f t="shared" si="148"/>
        <v>3.9561120721354204E-4</v>
      </c>
      <c r="AR995" s="161" t="str">
        <f t="shared" si="149"/>
        <v/>
      </c>
      <c r="AS995" s="161" t="str">
        <f t="shared" si="145"/>
        <v/>
      </c>
    </row>
    <row r="996" spans="26:45" ht="20.100000000000001" customHeight="1" x14ac:dyDescent="0.25">
      <c r="Z996" s="146">
        <v>325</v>
      </c>
      <c r="AA996" s="142">
        <f t="shared" si="150"/>
        <v>-2.7</v>
      </c>
      <c r="AB996" s="166">
        <f t="shared" si="151"/>
        <v>1.0420934814422592E-2</v>
      </c>
      <c r="AC996" s="166">
        <f t="shared" si="152"/>
        <v>3.4669738030406643E-3</v>
      </c>
      <c r="AD996" s="142">
        <f t="shared" si="153"/>
        <v>1.0420934814422592E-2</v>
      </c>
      <c r="AE996" s="142" t="str">
        <f t="shared" si="158"/>
        <v/>
      </c>
      <c r="AF996" s="142" t="str">
        <f t="shared" si="154"/>
        <v/>
      </c>
      <c r="AG996" s="167">
        <f t="shared" si="155"/>
        <v>0</v>
      </c>
      <c r="AH996" s="167" t="str">
        <f t="shared" si="156"/>
        <v/>
      </c>
      <c r="AI996" s="167" t="str">
        <f t="shared" si="157"/>
        <v/>
      </c>
      <c r="AJ996" s="167"/>
      <c r="AK996" s="167"/>
      <c r="AL996" s="167"/>
      <c r="AO996" s="158">
        <f t="shared" si="146"/>
        <v>2.1614999189576114</v>
      </c>
      <c r="AP996" s="159">
        <f t="shared" si="147"/>
        <v>0.95036335513615322</v>
      </c>
      <c r="AQ996" s="160">
        <f t="shared" si="148"/>
        <v>3.9727585837656676E-4</v>
      </c>
      <c r="AR996" s="161" t="str">
        <f t="shared" si="149"/>
        <v/>
      </c>
      <c r="AS996" s="161" t="str">
        <f t="shared" si="145"/>
        <v/>
      </c>
    </row>
    <row r="997" spans="26:45" ht="20.100000000000001" customHeight="1" x14ac:dyDescent="0.25">
      <c r="Z997" s="146">
        <v>326</v>
      </c>
      <c r="AA997" s="142">
        <f t="shared" si="150"/>
        <v>-2.6959999999999997</v>
      </c>
      <c r="AB997" s="166">
        <f t="shared" si="151"/>
        <v>1.0534006580763219E-2</v>
      </c>
      <c r="AC997" s="166">
        <f t="shared" si="152"/>
        <v>3.5088833349542358E-3</v>
      </c>
      <c r="AD997" s="142">
        <f t="shared" si="153"/>
        <v>1.0534006580763219E-2</v>
      </c>
      <c r="AE997" s="142" t="str">
        <f t="shared" si="158"/>
        <v/>
      </c>
      <c r="AF997" s="142" t="str">
        <f t="shared" si="154"/>
        <v/>
      </c>
      <c r="AG997" s="167">
        <f t="shared" si="155"/>
        <v>0</v>
      </c>
      <c r="AH997" s="167" t="str">
        <f t="shared" si="156"/>
        <v/>
      </c>
      <c r="AI997" s="167" t="str">
        <f t="shared" si="157"/>
        <v/>
      </c>
      <c r="AJ997" s="167"/>
      <c r="AK997" s="167"/>
      <c r="AL997" s="167"/>
      <c r="AO997" s="158">
        <f t="shared" si="146"/>
        <v>2.1678948891320422</v>
      </c>
      <c r="AP997" s="159">
        <f t="shared" si="147"/>
        <v>0.94996607927777665</v>
      </c>
      <c r="AQ997" s="160">
        <f t="shared" si="148"/>
        <v>3.9893880973207452E-4</v>
      </c>
      <c r="AR997" s="161" t="str">
        <f t="shared" si="149"/>
        <v/>
      </c>
      <c r="AS997" s="161" t="str">
        <f t="shared" si="145"/>
        <v/>
      </c>
    </row>
    <row r="998" spans="26:45" ht="20.100000000000001" customHeight="1" x14ac:dyDescent="0.25">
      <c r="Z998" s="146">
        <v>327</v>
      </c>
      <c r="AA998" s="142">
        <f t="shared" si="150"/>
        <v>-2.6920000000000002</v>
      </c>
      <c r="AB998" s="166">
        <f t="shared" si="151"/>
        <v>1.064813485441613E-2</v>
      </c>
      <c r="AC998" s="166">
        <f t="shared" si="152"/>
        <v>3.5512472643617209E-3</v>
      </c>
      <c r="AD998" s="142">
        <f t="shared" si="153"/>
        <v>1.064813485441613E-2</v>
      </c>
      <c r="AE998" s="142" t="str">
        <f t="shared" si="158"/>
        <v/>
      </c>
      <c r="AF998" s="142" t="str">
        <f t="shared" si="154"/>
        <v/>
      </c>
      <c r="AG998" s="167">
        <f t="shared" si="155"/>
        <v>0</v>
      </c>
      <c r="AH998" s="167" t="str">
        <f t="shared" si="156"/>
        <v/>
      </c>
      <c r="AI998" s="167" t="str">
        <f t="shared" si="157"/>
        <v/>
      </c>
      <c r="AJ998" s="167"/>
      <c r="AK998" s="167"/>
      <c r="AL998" s="167"/>
      <c r="AO998" s="158">
        <f t="shared" si="146"/>
        <v>2.174289859306473</v>
      </c>
      <c r="AP998" s="159">
        <f t="shared" si="147"/>
        <v>0.94956714046804458</v>
      </c>
      <c r="AQ998" s="160">
        <f t="shared" si="148"/>
        <v>4.0060003286168655E-4</v>
      </c>
      <c r="AR998" s="161" t="str">
        <f t="shared" si="149"/>
        <v/>
      </c>
      <c r="AS998" s="161" t="str">
        <f t="shared" si="145"/>
        <v/>
      </c>
    </row>
    <row r="999" spans="26:45" ht="20.100000000000001" customHeight="1" x14ac:dyDescent="0.25">
      <c r="Z999" s="146">
        <v>328</v>
      </c>
      <c r="AA999" s="142">
        <f t="shared" si="150"/>
        <v>-2.6879999999999997</v>
      </c>
      <c r="AB999" s="166">
        <f t="shared" si="151"/>
        <v>1.0763327410007753E-2</v>
      </c>
      <c r="AC999" s="166">
        <f t="shared" si="152"/>
        <v>3.5940698328306882E-3</v>
      </c>
      <c r="AD999" s="142">
        <f t="shared" si="153"/>
        <v>1.0763327410007753E-2</v>
      </c>
      <c r="AE999" s="142" t="str">
        <f t="shared" si="158"/>
        <v/>
      </c>
      <c r="AF999" s="142" t="str">
        <f t="shared" si="154"/>
        <v/>
      </c>
      <c r="AG999" s="167">
        <f t="shared" si="155"/>
        <v>0</v>
      </c>
      <c r="AH999" s="167" t="str">
        <f t="shared" si="156"/>
        <v/>
      </c>
      <c r="AI999" s="167" t="str">
        <f t="shared" si="157"/>
        <v/>
      </c>
      <c r="AJ999" s="167"/>
      <c r="AK999" s="167"/>
      <c r="AL999" s="167"/>
      <c r="AO999" s="158">
        <f t="shared" si="146"/>
        <v>2.1806848294809038</v>
      </c>
      <c r="AP999" s="159">
        <f t="shared" si="147"/>
        <v>0.94916654043518289</v>
      </c>
      <c r="AQ999" s="160">
        <f t="shared" si="148"/>
        <v>4.0225949952910067E-4</v>
      </c>
      <c r="AR999" s="161" t="str">
        <f t="shared" si="149"/>
        <v/>
      </c>
      <c r="AS999" s="161" t="str">
        <f t="shared" si="145"/>
        <v/>
      </c>
    </row>
    <row r="1000" spans="26:45" ht="20.100000000000001" customHeight="1" x14ac:dyDescent="0.25">
      <c r="Z1000" s="146">
        <v>329</v>
      </c>
      <c r="AA1000" s="142">
        <f t="shared" si="150"/>
        <v>-2.6840000000000002</v>
      </c>
      <c r="AB1000" s="166">
        <f t="shared" si="151"/>
        <v>1.0879592054972511E-2</v>
      </c>
      <c r="AC1000" s="166">
        <f t="shared" si="152"/>
        <v>3.63735531309283E-3</v>
      </c>
      <c r="AD1000" s="142">
        <f t="shared" si="153"/>
        <v>1.0879592054972511E-2</v>
      </c>
      <c r="AE1000" s="142" t="str">
        <f t="shared" si="158"/>
        <v/>
      </c>
      <c r="AF1000" s="142" t="str">
        <f t="shared" si="154"/>
        <v/>
      </c>
      <c r="AG1000" s="167">
        <f t="shared" si="155"/>
        <v>0</v>
      </c>
      <c r="AH1000" s="167" t="str">
        <f t="shared" si="156"/>
        <v/>
      </c>
      <c r="AI1000" s="167" t="str">
        <f t="shared" si="157"/>
        <v/>
      </c>
      <c r="AJ1000" s="167"/>
      <c r="AK1000" s="167"/>
      <c r="AL1000" s="167"/>
      <c r="AO1000" s="158">
        <f t="shared" si="146"/>
        <v>2.1870797996553346</v>
      </c>
      <c r="AP1000" s="159">
        <f t="shared" si="147"/>
        <v>0.94876428093565379</v>
      </c>
      <c r="AQ1000" s="160">
        <f t="shared" si="148"/>
        <v>4.0391718167831492E-4</v>
      </c>
      <c r="AR1000" s="161" t="str">
        <f t="shared" si="149"/>
        <v/>
      </c>
      <c r="AS1000" s="161" t="str">
        <f t="shared" si="145"/>
        <v/>
      </c>
    </row>
    <row r="1001" spans="26:45" ht="20.100000000000001" customHeight="1" x14ac:dyDescent="0.25">
      <c r="Z1001" s="146">
        <v>330</v>
      </c>
      <c r="AA1001" s="142">
        <f t="shared" si="150"/>
        <v>-2.6799999999999997</v>
      </c>
      <c r="AB1001" s="166">
        <f t="shared" si="151"/>
        <v>1.0996936629405587E-2</v>
      </c>
      <c r="AC1001" s="166">
        <f t="shared" si="152"/>
        <v>3.6811080091749822E-3</v>
      </c>
      <c r="AD1001" s="142">
        <f t="shared" si="153"/>
        <v>1.0996936629405587E-2</v>
      </c>
      <c r="AE1001" s="142" t="str">
        <f t="shared" si="158"/>
        <v/>
      </c>
      <c r="AF1001" s="142" t="str">
        <f t="shared" si="154"/>
        <v/>
      </c>
      <c r="AG1001" s="167">
        <f t="shared" si="155"/>
        <v>0</v>
      </c>
      <c r="AH1001" s="167" t="str">
        <f t="shared" si="156"/>
        <v/>
      </c>
      <c r="AI1001" s="167" t="str">
        <f t="shared" si="157"/>
        <v/>
      </c>
      <c r="AJ1001" s="167"/>
      <c r="AK1001" s="167"/>
      <c r="AL1001" s="167"/>
      <c r="AO1001" s="158">
        <f t="shared" si="146"/>
        <v>2.1934747698297654</v>
      </c>
      <c r="AP1001" s="159">
        <f t="shared" si="147"/>
        <v>0.94836036375397548</v>
      </c>
      <c r="AQ1001" s="160">
        <f t="shared" si="148"/>
        <v>4.0557305143407163E-4</v>
      </c>
      <c r="AR1001" s="161" t="str">
        <f t="shared" si="149"/>
        <v/>
      </c>
      <c r="AS1001" s="161" t="str">
        <f t="shared" si="145"/>
        <v/>
      </c>
    </row>
    <row r="1002" spans="26:45" ht="20.100000000000001" customHeight="1" x14ac:dyDescent="0.25">
      <c r="Z1002" s="146">
        <v>331</v>
      </c>
      <c r="AA1002" s="142">
        <f t="shared" si="150"/>
        <v>-2.6760000000000002</v>
      </c>
      <c r="AB1002" s="166">
        <f t="shared" si="151"/>
        <v>1.1115369005911058E-2</v>
      </c>
      <c r="AC1002" s="166">
        <f t="shared" si="152"/>
        <v>3.7253322565293976E-3</v>
      </c>
      <c r="AD1002" s="142">
        <f t="shared" si="153"/>
        <v>1.1115369005911058E-2</v>
      </c>
      <c r="AE1002" s="142" t="str">
        <f t="shared" si="158"/>
        <v/>
      </c>
      <c r="AF1002" s="142" t="str">
        <f t="shared" si="154"/>
        <v/>
      </c>
      <c r="AG1002" s="167">
        <f t="shared" si="155"/>
        <v>0</v>
      </c>
      <c r="AH1002" s="167" t="str">
        <f t="shared" si="156"/>
        <v/>
      </c>
      <c r="AI1002" s="167" t="str">
        <f t="shared" si="157"/>
        <v/>
      </c>
      <c r="AJ1002" s="167"/>
      <c r="AK1002" s="167"/>
      <c r="AL1002" s="167"/>
      <c r="AO1002" s="158">
        <f t="shared" si="146"/>
        <v>2.1998697400041962</v>
      </c>
      <c r="AP1002" s="159">
        <f t="shared" si="147"/>
        <v>0.94795479070254141</v>
      </c>
      <c r="AQ1002" s="160">
        <f t="shared" si="148"/>
        <v>4.0722708110096928E-4</v>
      </c>
      <c r="AR1002" s="161" t="str">
        <f t="shared" si="149"/>
        <v/>
      </c>
      <c r="AS1002" s="161" t="str">
        <f t="shared" si="145"/>
        <v/>
      </c>
    </row>
    <row r="1003" spans="26:45" ht="20.100000000000001" customHeight="1" x14ac:dyDescent="0.25">
      <c r="Z1003" s="146">
        <v>332</v>
      </c>
      <c r="AA1003" s="142">
        <f t="shared" si="150"/>
        <v>-2.6719999999999997</v>
      </c>
      <c r="AB1003" s="166">
        <f t="shared" si="151"/>
        <v>1.1234897089446165E-2</v>
      </c>
      <c r="AC1003" s="166">
        <f t="shared" si="152"/>
        <v>3.7700324221635441E-3</v>
      </c>
      <c r="AD1003" s="142">
        <f t="shared" si="153"/>
        <v>1.1234897089446165E-2</v>
      </c>
      <c r="AE1003" s="142" t="str">
        <f t="shared" si="158"/>
        <v/>
      </c>
      <c r="AF1003" s="142" t="str">
        <f t="shared" si="154"/>
        <v/>
      </c>
      <c r="AG1003" s="167">
        <f t="shared" si="155"/>
        <v>0</v>
      </c>
      <c r="AH1003" s="167" t="str">
        <f t="shared" si="156"/>
        <v/>
      </c>
      <c r="AI1003" s="167" t="str">
        <f t="shared" si="157"/>
        <v/>
      </c>
      <c r="AJ1003" s="167"/>
      <c r="AK1003" s="167"/>
      <c r="AL1003" s="167"/>
      <c r="AO1003" s="158">
        <f t="shared" si="146"/>
        <v>2.206264710178627</v>
      </c>
      <c r="AP1003" s="159">
        <f t="shared" si="147"/>
        <v>0.94754756362144044</v>
      </c>
      <c r="AQ1003" s="160">
        <f t="shared" si="148"/>
        <v>4.0887924316379554E-4</v>
      </c>
      <c r="AR1003" s="161" t="str">
        <f t="shared" si="149"/>
        <v/>
      </c>
      <c r="AS1003" s="161" t="str">
        <f t="shared" si="145"/>
        <v/>
      </c>
    </row>
    <row r="1004" spans="26:45" ht="20.100000000000001" customHeight="1" x14ac:dyDescent="0.25">
      <c r="Z1004" s="146">
        <v>333</v>
      </c>
      <c r="AA1004" s="142">
        <f t="shared" si="150"/>
        <v>-2.6680000000000001</v>
      </c>
      <c r="AB1004" s="166">
        <f t="shared" si="151"/>
        <v>1.1355528817160915E-2</v>
      </c>
      <c r="AC1004" s="166">
        <f t="shared" si="152"/>
        <v>3.8152129047691161E-3</v>
      </c>
      <c r="AD1004" s="142">
        <f t="shared" si="153"/>
        <v>1.1355528817160915E-2</v>
      </c>
      <c r="AE1004" s="142" t="str">
        <f t="shared" si="158"/>
        <v/>
      </c>
      <c r="AF1004" s="142" t="str">
        <f t="shared" si="154"/>
        <v/>
      </c>
      <c r="AG1004" s="167">
        <f t="shared" si="155"/>
        <v>0</v>
      </c>
      <c r="AH1004" s="167" t="str">
        <f t="shared" si="156"/>
        <v/>
      </c>
      <c r="AI1004" s="167" t="str">
        <f t="shared" si="157"/>
        <v/>
      </c>
      <c r="AJ1004" s="167"/>
      <c r="AK1004" s="167"/>
      <c r="AL1004" s="167"/>
      <c r="AO1004" s="158">
        <f t="shared" si="146"/>
        <v>2.2126596803530578</v>
      </c>
      <c r="AP1004" s="159">
        <f t="shared" si="147"/>
        <v>0.94713868437827664</v>
      </c>
      <c r="AQ1004" s="160">
        <f t="shared" si="148"/>
        <v>4.1052951028663909E-4</v>
      </c>
      <c r="AR1004" s="161" t="str">
        <f t="shared" si="149"/>
        <v/>
      </c>
      <c r="AS1004" s="161" t="str">
        <f t="shared" si="145"/>
        <v/>
      </c>
    </row>
    <row r="1005" spans="26:45" ht="20.100000000000001" customHeight="1" x14ac:dyDescent="0.25">
      <c r="Z1005" s="146">
        <v>334</v>
      </c>
      <c r="AA1005" s="142">
        <f t="shared" si="150"/>
        <v>-2.6639999999999997</v>
      </c>
      <c r="AB1005" s="166">
        <f t="shared" si="151"/>
        <v>1.1477272158233767E-2</v>
      </c>
      <c r="AC1005" s="166">
        <f t="shared" si="152"/>
        <v>3.8608781348505603E-3</v>
      </c>
      <c r="AD1005" s="142">
        <f t="shared" si="153"/>
        <v>1.1477272158233767E-2</v>
      </c>
      <c r="AE1005" s="142" t="str">
        <f t="shared" si="158"/>
        <v/>
      </c>
      <c r="AF1005" s="142" t="str">
        <f t="shared" si="154"/>
        <v/>
      </c>
      <c r="AG1005" s="167">
        <f t="shared" si="155"/>
        <v>0</v>
      </c>
      <c r="AH1005" s="167" t="str">
        <f t="shared" si="156"/>
        <v/>
      </c>
      <c r="AI1005" s="167" t="str">
        <f t="shared" si="157"/>
        <v/>
      </c>
      <c r="AJ1005" s="167"/>
      <c r="AK1005" s="167"/>
      <c r="AL1005" s="167"/>
      <c r="AO1005" s="158">
        <f t="shared" si="146"/>
        <v>2.2190546505274886</v>
      </c>
      <c r="AP1005" s="159">
        <f t="shared" si="147"/>
        <v>0.94672815486799</v>
      </c>
      <c r="AQ1005" s="160">
        <f t="shared" si="148"/>
        <v>4.121778553126676E-4</v>
      </c>
      <c r="AR1005" s="161" t="str">
        <f t="shared" si="149"/>
        <v/>
      </c>
      <c r="AS1005" s="161" t="str">
        <f t="shared" si="145"/>
        <v/>
      </c>
    </row>
    <row r="1006" spans="26:45" ht="20.100000000000001" customHeight="1" x14ac:dyDescent="0.25">
      <c r="Z1006" s="146">
        <v>335</v>
      </c>
      <c r="AA1006" s="142">
        <f t="shared" si="150"/>
        <v>-2.66</v>
      </c>
      <c r="AB1006" s="166">
        <f t="shared" si="151"/>
        <v>1.1600135113702561E-2</v>
      </c>
      <c r="AC1006" s="166">
        <f t="shared" si="152"/>
        <v>3.9070325748527717E-3</v>
      </c>
      <c r="AD1006" s="142">
        <f t="shared" si="153"/>
        <v>1.1600135113702561E-2</v>
      </c>
      <c r="AE1006" s="142" t="str">
        <f t="shared" si="158"/>
        <v/>
      </c>
      <c r="AF1006" s="142" t="str">
        <f t="shared" si="154"/>
        <v/>
      </c>
      <c r="AG1006" s="167">
        <f t="shared" si="155"/>
        <v>0</v>
      </c>
      <c r="AH1006" s="167" t="str">
        <f t="shared" si="156"/>
        <v/>
      </c>
      <c r="AI1006" s="167" t="str">
        <f t="shared" si="157"/>
        <v/>
      </c>
      <c r="AJ1006" s="167"/>
      <c r="AK1006" s="167"/>
      <c r="AL1006" s="167"/>
      <c r="AO1006" s="158">
        <f t="shared" si="146"/>
        <v>2.2254496207019194</v>
      </c>
      <c r="AP1006" s="159">
        <f t="shared" si="147"/>
        <v>0.94631597701267733</v>
      </c>
      <c r="AQ1006" s="160">
        <f t="shared" si="148"/>
        <v>4.138242512641277E-4</v>
      </c>
      <c r="AR1006" s="161" t="str">
        <f t="shared" si="149"/>
        <v/>
      </c>
      <c r="AS1006" s="161" t="str">
        <f t="shared" si="145"/>
        <v/>
      </c>
    </row>
    <row r="1007" spans="26:45" ht="20.100000000000001" customHeight="1" x14ac:dyDescent="0.25">
      <c r="Z1007" s="146">
        <v>336</v>
      </c>
      <c r="AA1007" s="142">
        <f t="shared" si="150"/>
        <v>-2.6559999999999997</v>
      </c>
      <c r="AB1007" s="166">
        <f t="shared" si="151"/>
        <v>1.1724125716291499E-2</v>
      </c>
      <c r="AC1007" s="166">
        <f t="shared" si="152"/>
        <v>3.9536807192882741E-3</v>
      </c>
      <c r="AD1007" s="142">
        <f t="shared" si="153"/>
        <v>1.1724125716291499E-2</v>
      </c>
      <c r="AE1007" s="142" t="str">
        <f t="shared" si="158"/>
        <v/>
      </c>
      <c r="AF1007" s="142" t="str">
        <f t="shared" si="154"/>
        <v/>
      </c>
      <c r="AG1007" s="167">
        <f t="shared" si="155"/>
        <v>0</v>
      </c>
      <c r="AH1007" s="167" t="str">
        <f t="shared" si="156"/>
        <v/>
      </c>
      <c r="AI1007" s="167" t="str">
        <f t="shared" si="157"/>
        <v/>
      </c>
      <c r="AJ1007" s="167"/>
      <c r="AK1007" s="167"/>
      <c r="AL1007" s="167"/>
      <c r="AO1007" s="158">
        <f t="shared" si="146"/>
        <v>2.2318445908763502</v>
      </c>
      <c r="AP1007" s="159">
        <f t="shared" si="147"/>
        <v>0.94590215276141321</v>
      </c>
      <c r="AQ1007" s="160">
        <f t="shared" si="148"/>
        <v>4.1546867134145682E-4</v>
      </c>
      <c r="AR1007" s="161" t="str">
        <f t="shared" si="149"/>
        <v/>
      </c>
      <c r="AS1007" s="161" t="str">
        <f t="shared" si="145"/>
        <v/>
      </c>
    </row>
    <row r="1008" spans="26:45" ht="20.100000000000001" customHeight="1" x14ac:dyDescent="0.25">
      <c r="Z1008" s="146">
        <v>337</v>
      </c>
      <c r="AA1008" s="142">
        <f t="shared" si="150"/>
        <v>-2.6520000000000001</v>
      </c>
      <c r="AB1008" s="166">
        <f t="shared" si="151"/>
        <v>1.1849252030233286E-2</v>
      </c>
      <c r="AC1008" s="166">
        <f t="shared" si="152"/>
        <v>4.0008270948635218E-3</v>
      </c>
      <c r="AD1008" s="142">
        <f t="shared" si="153"/>
        <v>1.1849252030233286E-2</v>
      </c>
      <c r="AE1008" s="142" t="str">
        <f t="shared" si="158"/>
        <v/>
      </c>
      <c r="AF1008" s="142" t="str">
        <f t="shared" si="154"/>
        <v/>
      </c>
      <c r="AG1008" s="167">
        <f t="shared" si="155"/>
        <v>0</v>
      </c>
      <c r="AH1008" s="167" t="str">
        <f t="shared" si="156"/>
        <v/>
      </c>
      <c r="AI1008" s="167" t="str">
        <f t="shared" si="157"/>
        <v/>
      </c>
      <c r="AJ1008" s="167"/>
      <c r="AK1008" s="167"/>
      <c r="AL1008" s="167"/>
      <c r="AO1008" s="158">
        <f t="shared" si="146"/>
        <v>2.238239561050781</v>
      </c>
      <c r="AP1008" s="159">
        <f t="shared" si="147"/>
        <v>0.94548668409007175</v>
      </c>
      <c r="AQ1008" s="160">
        <f t="shared" si="148"/>
        <v>4.1711108892350524E-4</v>
      </c>
      <c r="AR1008" s="161" t="str">
        <f t="shared" si="149"/>
        <v/>
      </c>
      <c r="AS1008" s="161" t="str">
        <f t="shared" si="145"/>
        <v/>
      </c>
    </row>
    <row r="1009" spans="26:45" ht="20.100000000000001" customHeight="1" x14ac:dyDescent="0.25">
      <c r="Z1009" s="146">
        <v>338</v>
      </c>
      <c r="AA1009" s="142">
        <f t="shared" si="150"/>
        <v>-2.6479999999999997</v>
      </c>
      <c r="AB1009" s="166">
        <f t="shared" si="151"/>
        <v>1.197552215108728E-2</v>
      </c>
      <c r="AC1009" s="166">
        <f t="shared" si="152"/>
        <v>4.0484762606046434E-3</v>
      </c>
      <c r="AD1009" s="142">
        <f t="shared" si="153"/>
        <v>1.197552215108728E-2</v>
      </c>
      <c r="AE1009" s="142" t="str">
        <f t="shared" si="158"/>
        <v/>
      </c>
      <c r="AF1009" s="142" t="str">
        <f t="shared" si="154"/>
        <v/>
      </c>
      <c r="AG1009" s="167">
        <f t="shared" si="155"/>
        <v>0</v>
      </c>
      <c r="AH1009" s="167" t="str">
        <f t="shared" si="156"/>
        <v/>
      </c>
      <c r="AI1009" s="167" t="str">
        <f t="shared" si="157"/>
        <v/>
      </c>
      <c r="AJ1009" s="167"/>
      <c r="AK1009" s="167"/>
      <c r="AL1009" s="167"/>
      <c r="AO1009" s="158">
        <f t="shared" si="146"/>
        <v>2.2446345312252118</v>
      </c>
      <c r="AP1009" s="159">
        <f t="shared" si="147"/>
        <v>0.94506957300114824</v>
      </c>
      <c r="AQ1009" s="160">
        <f t="shared" si="148"/>
        <v>4.1875147756642583E-4</v>
      </c>
      <c r="AR1009" s="161" t="str">
        <f t="shared" si="149"/>
        <v/>
      </c>
      <c r="AS1009" s="161" t="str">
        <f t="shared" si="145"/>
        <v/>
      </c>
    </row>
    <row r="1010" spans="26:45" ht="20.100000000000001" customHeight="1" x14ac:dyDescent="0.25">
      <c r="Z1010" s="146">
        <v>339</v>
      </c>
      <c r="AA1010" s="142">
        <f t="shared" si="150"/>
        <v>-2.6440000000000001</v>
      </c>
      <c r="AB1010" s="166">
        <f t="shared" si="151"/>
        <v>1.2102944205552734E-2</v>
      </c>
      <c r="AC1010" s="166">
        <f t="shared" si="152"/>
        <v>4.0966328079823245E-3</v>
      </c>
      <c r="AD1010" s="142">
        <f t="shared" si="153"/>
        <v>1.2102944205552734E-2</v>
      </c>
      <c r="AE1010" s="142" t="str">
        <f t="shared" si="158"/>
        <v/>
      </c>
      <c r="AF1010" s="142" t="str">
        <f t="shared" si="154"/>
        <v/>
      </c>
      <c r="AG1010" s="167">
        <f t="shared" si="155"/>
        <v>0</v>
      </c>
      <c r="AH1010" s="167" t="str">
        <f t="shared" si="156"/>
        <v/>
      </c>
      <c r="AI1010" s="167" t="str">
        <f t="shared" si="157"/>
        <v/>
      </c>
      <c r="AJ1010" s="167"/>
      <c r="AK1010" s="167"/>
      <c r="AL1010" s="167"/>
      <c r="AO1010" s="158">
        <f t="shared" si="146"/>
        <v>2.2510295013996426</v>
      </c>
      <c r="AP1010" s="159">
        <f t="shared" si="147"/>
        <v>0.94465082152358182</v>
      </c>
      <c r="AQ1010" s="160">
        <f t="shared" si="148"/>
        <v>4.2038981100434025E-4</v>
      </c>
      <c r="AR1010" s="161" t="str">
        <f t="shared" si="149"/>
        <v/>
      </c>
      <c r="AS1010" s="161" t="str">
        <f t="shared" si="145"/>
        <v/>
      </c>
    </row>
    <row r="1011" spans="26:45" ht="20.100000000000001" customHeight="1" x14ac:dyDescent="0.25">
      <c r="Z1011" s="146">
        <v>340</v>
      </c>
      <c r="AA1011" s="142">
        <f t="shared" si="150"/>
        <v>-2.6399999999999997</v>
      </c>
      <c r="AB1011" s="166">
        <f t="shared" si="151"/>
        <v>1.2231526351277987E-2</v>
      </c>
      <c r="AC1011" s="166">
        <f t="shared" si="152"/>
        <v>4.1453013610360436E-3</v>
      </c>
      <c r="AD1011" s="142">
        <f t="shared" si="153"/>
        <v>1.2231526351277987E-2</v>
      </c>
      <c r="AE1011" s="142" t="str">
        <f t="shared" si="158"/>
        <v/>
      </c>
      <c r="AF1011" s="142" t="str">
        <f t="shared" si="154"/>
        <v/>
      </c>
      <c r="AG1011" s="167">
        <f t="shared" si="155"/>
        <v>0</v>
      </c>
      <c r="AH1011" s="167" t="str">
        <f t="shared" si="156"/>
        <v/>
      </c>
      <c r="AI1011" s="167" t="str">
        <f t="shared" si="157"/>
        <v/>
      </c>
      <c r="AJ1011" s="167"/>
      <c r="AK1011" s="167"/>
      <c r="AL1011" s="167"/>
      <c r="AO1011" s="158">
        <f t="shared" si="146"/>
        <v>2.2574244715740734</v>
      </c>
      <c r="AP1011" s="159">
        <f t="shared" si="147"/>
        <v>0.94423043171257748</v>
      </c>
      <c r="AQ1011" s="160">
        <f t="shared" si="148"/>
        <v>4.2202606314800661E-4</v>
      </c>
      <c r="AR1011" s="161" t="str">
        <f t="shared" si="149"/>
        <v/>
      </c>
      <c r="AS1011" s="161" t="str">
        <f t="shared" si="145"/>
        <v/>
      </c>
    </row>
    <row r="1012" spans="26:45" ht="20.100000000000001" customHeight="1" x14ac:dyDescent="0.25">
      <c r="Z1012" s="146">
        <v>341</v>
      </c>
      <c r="AA1012" s="142">
        <f t="shared" si="150"/>
        <v>-2.6360000000000001</v>
      </c>
      <c r="AB1012" s="166">
        <f t="shared" si="151"/>
        <v>1.2361276776664673E-2</v>
      </c>
      <c r="AC1012" s="166">
        <f t="shared" si="152"/>
        <v>4.1944865764974035E-3</v>
      </c>
      <c r="AD1012" s="142">
        <f t="shared" si="153"/>
        <v>1.2361276776664673E-2</v>
      </c>
      <c r="AE1012" s="142" t="str">
        <f t="shared" si="158"/>
        <v/>
      </c>
      <c r="AF1012" s="142" t="str">
        <f t="shared" si="154"/>
        <v/>
      </c>
      <c r="AG1012" s="167">
        <f t="shared" si="155"/>
        <v>0</v>
      </c>
      <c r="AH1012" s="167" t="str">
        <f t="shared" si="156"/>
        <v/>
      </c>
      <c r="AI1012" s="167" t="str">
        <f t="shared" si="157"/>
        <v/>
      </c>
      <c r="AJ1012" s="167"/>
      <c r="AK1012" s="167"/>
      <c r="AL1012" s="167"/>
      <c r="AO1012" s="158">
        <f t="shared" si="146"/>
        <v>2.2638194417485042</v>
      </c>
      <c r="AP1012" s="159">
        <f t="shared" si="147"/>
        <v>0.94380840564942947</v>
      </c>
      <c r="AQ1012" s="160">
        <f t="shared" si="148"/>
        <v>4.236602080847085E-4</v>
      </c>
      <c r="AR1012" s="161" t="str">
        <f t="shared" si="149"/>
        <v/>
      </c>
      <c r="AS1012" s="161" t="str">
        <f t="shared" si="145"/>
        <v/>
      </c>
    </row>
    <row r="1013" spans="26:45" ht="20.100000000000001" customHeight="1" x14ac:dyDescent="0.25">
      <c r="Z1013" s="146">
        <v>342</v>
      </c>
      <c r="AA1013" s="142">
        <f t="shared" si="150"/>
        <v>-2.6319999999999997</v>
      </c>
      <c r="AB1013" s="166">
        <f t="shared" si="151"/>
        <v>1.2492203700667864E-2</v>
      </c>
      <c r="AC1013" s="166">
        <f t="shared" si="152"/>
        <v>4.244193143912835E-3</v>
      </c>
      <c r="AD1013" s="142">
        <f t="shared" si="153"/>
        <v>1.2492203700667864E-2</v>
      </c>
      <c r="AE1013" s="142" t="str">
        <f t="shared" si="158"/>
        <v/>
      </c>
      <c r="AF1013" s="142" t="str">
        <f t="shared" si="154"/>
        <v/>
      </c>
      <c r="AG1013" s="167">
        <f t="shared" si="155"/>
        <v>0</v>
      </c>
      <c r="AH1013" s="167" t="str">
        <f t="shared" si="156"/>
        <v/>
      </c>
      <c r="AI1013" s="167" t="str">
        <f t="shared" si="157"/>
        <v/>
      </c>
      <c r="AJ1013" s="167"/>
      <c r="AK1013" s="167"/>
      <c r="AL1013" s="167"/>
      <c r="AO1013" s="158">
        <f t="shared" si="146"/>
        <v>2.270214411922935</v>
      </c>
      <c r="AP1013" s="159">
        <f t="shared" si="147"/>
        <v>0.94338474544134476</v>
      </c>
      <c r="AQ1013" s="160">
        <f t="shared" si="148"/>
        <v>4.2529222007858802E-4</v>
      </c>
      <c r="AR1013" s="161" t="str">
        <f t="shared" si="149"/>
        <v/>
      </c>
      <c r="AS1013" s="161" t="str">
        <f t="shared" si="145"/>
        <v/>
      </c>
    </row>
    <row r="1014" spans="26:45" ht="20.100000000000001" customHeight="1" x14ac:dyDescent="0.25">
      <c r="Z1014" s="146">
        <v>343</v>
      </c>
      <c r="AA1014" s="142">
        <f t="shared" si="150"/>
        <v>-2.6280000000000001</v>
      </c>
      <c r="AB1014" s="166">
        <f t="shared" si="151"/>
        <v>1.2624315372591137E-2</v>
      </c>
      <c r="AC1014" s="166">
        <f t="shared" si="152"/>
        <v>4.2944257857653002E-3</v>
      </c>
      <c r="AD1014" s="142">
        <f t="shared" si="153"/>
        <v>1.2624315372591137E-2</v>
      </c>
      <c r="AE1014" s="142" t="str">
        <f t="shared" si="158"/>
        <v/>
      </c>
      <c r="AF1014" s="142" t="str">
        <f t="shared" si="154"/>
        <v/>
      </c>
      <c r="AG1014" s="167">
        <f t="shared" si="155"/>
        <v>0</v>
      </c>
      <c r="AH1014" s="167" t="str">
        <f t="shared" si="156"/>
        <v/>
      </c>
      <c r="AI1014" s="167" t="str">
        <f t="shared" si="157"/>
        <v/>
      </c>
      <c r="AJ1014" s="167"/>
      <c r="AK1014" s="167"/>
      <c r="AL1014" s="167"/>
      <c r="AO1014" s="158">
        <f t="shared" si="146"/>
        <v>2.2766093820973659</v>
      </c>
      <c r="AP1014" s="159">
        <f t="shared" si="147"/>
        <v>0.94295945322126618</v>
      </c>
      <c r="AQ1014" s="160">
        <f t="shared" si="148"/>
        <v>4.2692207356909151E-4</v>
      </c>
      <c r="AR1014" s="161" t="str">
        <f t="shared" si="149"/>
        <v/>
      </c>
      <c r="AS1014" s="161" t="str">
        <f t="shared" si="145"/>
        <v/>
      </c>
    </row>
    <row r="1015" spans="26:45" ht="20.100000000000001" customHeight="1" x14ac:dyDescent="0.25">
      <c r="Z1015" s="146">
        <v>344</v>
      </c>
      <c r="AA1015" s="142">
        <f t="shared" si="150"/>
        <v>-2.6239999999999997</v>
      </c>
      <c r="AB1015" s="166">
        <f t="shared" si="151"/>
        <v>1.2757620071877524E-2</v>
      </c>
      <c r="AC1015" s="166">
        <f t="shared" si="152"/>
        <v>4.3451892575953836E-3</v>
      </c>
      <c r="AD1015" s="142">
        <f t="shared" si="153"/>
        <v>1.2757620071877524E-2</v>
      </c>
      <c r="AE1015" s="142" t="str">
        <f t="shared" si="158"/>
        <v/>
      </c>
      <c r="AF1015" s="142" t="str">
        <f t="shared" si="154"/>
        <v/>
      </c>
      <c r="AG1015" s="167">
        <f t="shared" si="155"/>
        <v>0</v>
      </c>
      <c r="AH1015" s="167" t="str">
        <f t="shared" si="156"/>
        <v/>
      </c>
      <c r="AI1015" s="167" t="str">
        <f t="shared" si="157"/>
        <v/>
      </c>
      <c r="AJ1015" s="167"/>
      <c r="AK1015" s="167"/>
      <c r="AL1015" s="167"/>
      <c r="AO1015" s="158">
        <f t="shared" si="146"/>
        <v>2.2830043522717967</v>
      </c>
      <c r="AP1015" s="159">
        <f t="shared" si="147"/>
        <v>0.94253253114769708</v>
      </c>
      <c r="AQ1015" s="160">
        <f t="shared" si="148"/>
        <v>4.2854974317152461E-4</v>
      </c>
      <c r="AR1015" s="161" t="str">
        <f t="shared" si="149"/>
        <v/>
      </c>
      <c r="AS1015" s="161" t="str">
        <f t="shared" si="145"/>
        <v/>
      </c>
    </row>
    <row r="1016" spans="26:45" ht="20.100000000000001" customHeight="1" x14ac:dyDescent="0.25">
      <c r="Z1016" s="146">
        <v>345</v>
      </c>
      <c r="AA1016" s="142">
        <f t="shared" si="150"/>
        <v>-2.62</v>
      </c>
      <c r="AB1016" s="166">
        <f t="shared" si="151"/>
        <v>1.2892126107895304E-2</v>
      </c>
      <c r="AC1016" s="166">
        <f t="shared" si="152"/>
        <v>4.3964883481213092E-3</v>
      </c>
      <c r="AD1016" s="142">
        <f t="shared" si="153"/>
        <v>1.2892126107895304E-2</v>
      </c>
      <c r="AE1016" s="142" t="str">
        <f t="shared" si="158"/>
        <v/>
      </c>
      <c r="AF1016" s="142" t="str">
        <f t="shared" si="154"/>
        <v/>
      </c>
      <c r="AG1016" s="167">
        <f t="shared" si="155"/>
        <v>0</v>
      </c>
      <c r="AH1016" s="167" t="str">
        <f t="shared" si="156"/>
        <v/>
      </c>
      <c r="AI1016" s="167" t="str">
        <f t="shared" si="157"/>
        <v/>
      </c>
      <c r="AJ1016" s="167"/>
      <c r="AK1016" s="167"/>
      <c r="AL1016" s="167"/>
      <c r="AO1016" s="158">
        <f t="shared" si="146"/>
        <v>2.2893993224462275</v>
      </c>
      <c r="AP1016" s="159">
        <f t="shared" si="147"/>
        <v>0.94210398140452556</v>
      </c>
      <c r="AQ1016" s="160">
        <f t="shared" si="148"/>
        <v>4.3017520367605311E-4</v>
      </c>
      <c r="AR1016" s="161" t="str">
        <f t="shared" si="149"/>
        <v/>
      </c>
      <c r="AS1016" s="161" t="str">
        <f t="shared" si="145"/>
        <v/>
      </c>
    </row>
    <row r="1017" spans="26:45" ht="20.100000000000001" customHeight="1" x14ac:dyDescent="0.25">
      <c r="Z1017" s="146">
        <v>346</v>
      </c>
      <c r="AA1017" s="142">
        <f t="shared" si="150"/>
        <v>-2.6159999999999997</v>
      </c>
      <c r="AB1017" s="166">
        <f t="shared" si="151"/>
        <v>1.3027841819719681E-2</v>
      </c>
      <c r="AC1017" s="166">
        <f t="shared" si="152"/>
        <v>4.4483278793583129E-3</v>
      </c>
      <c r="AD1017" s="142">
        <f t="shared" si="153"/>
        <v>1.3027841819719681E-2</v>
      </c>
      <c r="AE1017" s="142" t="str">
        <f t="shared" si="158"/>
        <v/>
      </c>
      <c r="AF1017" s="142" t="str">
        <f t="shared" si="154"/>
        <v/>
      </c>
      <c r="AG1017" s="167">
        <f t="shared" si="155"/>
        <v>0</v>
      </c>
      <c r="AH1017" s="167" t="str">
        <f t="shared" si="156"/>
        <v/>
      </c>
      <c r="AI1017" s="167" t="str">
        <f t="shared" si="157"/>
        <v/>
      </c>
      <c r="AJ1017" s="167"/>
      <c r="AK1017" s="167"/>
      <c r="AL1017" s="167"/>
      <c r="AO1017" s="158">
        <f t="shared" si="146"/>
        <v>2.2957942926206583</v>
      </c>
      <c r="AP1017" s="159">
        <f t="shared" si="147"/>
        <v>0.94167380620084951</v>
      </c>
      <c r="AQ1017" s="160">
        <f t="shared" si="148"/>
        <v>4.3179843004803597E-4</v>
      </c>
      <c r="AR1017" s="161" t="str">
        <f t="shared" si="149"/>
        <v/>
      </c>
      <c r="AS1017" s="161" t="str">
        <f t="shared" si="145"/>
        <v/>
      </c>
    </row>
    <row r="1018" spans="26:45" ht="20.100000000000001" customHeight="1" x14ac:dyDescent="0.25">
      <c r="Z1018" s="146">
        <v>347</v>
      </c>
      <c r="AA1018" s="142">
        <f t="shared" si="150"/>
        <v>-2.6120000000000001</v>
      </c>
      <c r="AB1018" s="166">
        <f t="shared" si="151"/>
        <v>1.3164775575909208E-2</v>
      </c>
      <c r="AC1018" s="166">
        <f t="shared" si="152"/>
        <v>4.5007127067369194E-3</v>
      </c>
      <c r="AD1018" s="142">
        <f t="shared" si="153"/>
        <v>1.3164775575909208E-2</v>
      </c>
      <c r="AE1018" s="142" t="str">
        <f t="shared" si="158"/>
        <v/>
      </c>
      <c r="AF1018" s="142" t="str">
        <f t="shared" si="154"/>
        <v/>
      </c>
      <c r="AG1018" s="167">
        <f t="shared" si="155"/>
        <v>0</v>
      </c>
      <c r="AH1018" s="167" t="str">
        <f t="shared" si="156"/>
        <v/>
      </c>
      <c r="AI1018" s="167" t="str">
        <f t="shared" si="157"/>
        <v/>
      </c>
      <c r="AJ1018" s="167"/>
      <c r="AK1018" s="167"/>
      <c r="AL1018" s="167"/>
      <c r="AO1018" s="158">
        <f t="shared" si="146"/>
        <v>2.3021892627950891</v>
      </c>
      <c r="AP1018" s="159">
        <f t="shared" si="147"/>
        <v>0.94124200777080147</v>
      </c>
      <c r="AQ1018" s="160">
        <f t="shared" si="148"/>
        <v>4.3341939742647106E-4</v>
      </c>
      <c r="AR1018" s="161" t="str">
        <f t="shared" si="149"/>
        <v/>
      </c>
      <c r="AS1018" s="161" t="str">
        <f t="shared" si="145"/>
        <v/>
      </c>
    </row>
    <row r="1019" spans="26:45" ht="20.100000000000001" customHeight="1" x14ac:dyDescent="0.25">
      <c r="Z1019" s="146">
        <v>348</v>
      </c>
      <c r="AA1019" s="142">
        <f t="shared" si="150"/>
        <v>-2.6079999999999997</v>
      </c>
      <c r="AB1019" s="166">
        <f t="shared" si="151"/>
        <v>1.3302935774278032E-2</v>
      </c>
      <c r="AC1019" s="166">
        <f t="shared" si="152"/>
        <v>4.5536477192205322E-3</v>
      </c>
      <c r="AD1019" s="142">
        <f t="shared" si="153"/>
        <v>1.3302935774278032E-2</v>
      </c>
      <c r="AE1019" s="142" t="str">
        <f t="shared" si="158"/>
        <v/>
      </c>
      <c r="AF1019" s="142" t="str">
        <f t="shared" si="154"/>
        <v/>
      </c>
      <c r="AG1019" s="167">
        <f t="shared" si="155"/>
        <v>0</v>
      </c>
      <c r="AH1019" s="167" t="str">
        <f t="shared" si="156"/>
        <v/>
      </c>
      <c r="AI1019" s="167" t="str">
        <f t="shared" si="157"/>
        <v/>
      </c>
      <c r="AJ1019" s="167"/>
      <c r="AK1019" s="167"/>
      <c r="AL1019" s="167"/>
      <c r="AO1019" s="158">
        <f t="shared" si="146"/>
        <v>2.3085842329695199</v>
      </c>
      <c r="AP1019" s="159">
        <f t="shared" si="147"/>
        <v>0.940808588373375</v>
      </c>
      <c r="AQ1019" s="160">
        <f t="shared" si="148"/>
        <v>4.3503808112521636E-4</v>
      </c>
      <c r="AR1019" s="161" t="str">
        <f t="shared" si="149"/>
        <v/>
      </c>
      <c r="AS1019" s="161" t="str">
        <f t="shared" si="145"/>
        <v/>
      </c>
    </row>
    <row r="1020" spans="26:45" ht="20.100000000000001" customHeight="1" x14ac:dyDescent="0.25">
      <c r="Z1020" s="146">
        <v>349</v>
      </c>
      <c r="AA1020" s="142">
        <f t="shared" si="150"/>
        <v>-2.6040000000000001</v>
      </c>
      <c r="AB1020" s="166">
        <f t="shared" si="151"/>
        <v>1.3442330841662849E-2</v>
      </c>
      <c r="AC1020" s="166">
        <f t="shared" si="152"/>
        <v>4.6071378394218843E-3</v>
      </c>
      <c r="AD1020" s="142">
        <f t="shared" si="153"/>
        <v>1.3442330841662849E-2</v>
      </c>
      <c r="AE1020" s="142" t="str">
        <f t="shared" si="158"/>
        <v/>
      </c>
      <c r="AF1020" s="142" t="str">
        <f t="shared" si="154"/>
        <v/>
      </c>
      <c r="AG1020" s="167">
        <f t="shared" si="155"/>
        <v>0</v>
      </c>
      <c r="AH1020" s="167" t="str">
        <f t="shared" si="156"/>
        <v/>
      </c>
      <c r="AI1020" s="167" t="str">
        <f t="shared" si="157"/>
        <v/>
      </c>
      <c r="AJ1020" s="167"/>
      <c r="AK1020" s="167"/>
      <c r="AL1020" s="167"/>
      <c r="AO1020" s="158">
        <f t="shared" si="146"/>
        <v>2.3149792031439507</v>
      </c>
      <c r="AP1020" s="159">
        <f t="shared" si="147"/>
        <v>0.94037355029224978</v>
      </c>
      <c r="AQ1020" s="160">
        <f t="shared" si="148"/>
        <v>4.3665445663088054E-4</v>
      </c>
      <c r="AR1020" s="161" t="str">
        <f t="shared" si="149"/>
        <v/>
      </c>
      <c r="AS1020" s="161" t="str">
        <f t="shared" si="145"/>
        <v/>
      </c>
    </row>
    <row r="1021" spans="26:45" ht="20.100000000000001" customHeight="1" x14ac:dyDescent="0.25">
      <c r="Z1021" s="146">
        <v>350</v>
      </c>
      <c r="AA1021" s="142">
        <f t="shared" si="150"/>
        <v>-2.5999999999999996</v>
      </c>
      <c r="AB1021" s="166">
        <f t="shared" si="151"/>
        <v>1.3582969233685634E-2</v>
      </c>
      <c r="AC1021" s="166">
        <f t="shared" si="152"/>
        <v>4.6611880237187493E-3</v>
      </c>
      <c r="AD1021" s="142">
        <f t="shared" si="153"/>
        <v>1.3582969233685634E-2</v>
      </c>
      <c r="AE1021" s="142" t="str">
        <f t="shared" si="158"/>
        <v/>
      </c>
      <c r="AF1021" s="142" t="str">
        <f t="shared" si="154"/>
        <v/>
      </c>
      <c r="AG1021" s="167">
        <f t="shared" si="155"/>
        <v>0</v>
      </c>
      <c r="AH1021" s="167" t="str">
        <f t="shared" si="156"/>
        <v/>
      </c>
      <c r="AI1021" s="167" t="str">
        <f t="shared" si="157"/>
        <v/>
      </c>
      <c r="AJ1021" s="167"/>
      <c r="AK1021" s="167"/>
      <c r="AL1021" s="167"/>
      <c r="AO1021" s="158">
        <f t="shared" si="146"/>
        <v>2.3213741733183815</v>
      </c>
      <c r="AP1021" s="159">
        <f t="shared" si="147"/>
        <v>0.9399368958356189</v>
      </c>
      <c r="AQ1021" s="160">
        <f t="shared" si="148"/>
        <v>4.3826849960326708E-4</v>
      </c>
      <c r="AR1021" s="161" t="str">
        <f t="shared" si="149"/>
        <v/>
      </c>
      <c r="AS1021" s="161" t="str">
        <f t="shared" si="145"/>
        <v/>
      </c>
    </row>
    <row r="1022" spans="26:45" ht="20.100000000000001" customHeight="1" x14ac:dyDescent="0.25">
      <c r="Z1022" s="146">
        <v>351</v>
      </c>
      <c r="AA1022" s="142">
        <f t="shared" si="150"/>
        <v>-2.5960000000000001</v>
      </c>
      <c r="AB1022" s="166">
        <f t="shared" si="151"/>
        <v>1.3724859434510971E-2</v>
      </c>
      <c r="AC1022" s="166">
        <f t="shared" si="152"/>
        <v>4.715803262368516E-3</v>
      </c>
      <c r="AD1022" s="142">
        <f t="shared" si="153"/>
        <v>1.3724859434510971E-2</v>
      </c>
      <c r="AE1022" s="142" t="str">
        <f t="shared" si="158"/>
        <v/>
      </c>
      <c r="AF1022" s="142" t="str">
        <f t="shared" si="154"/>
        <v/>
      </c>
      <c r="AG1022" s="167">
        <f t="shared" si="155"/>
        <v>0</v>
      </c>
      <c r="AH1022" s="167" t="str">
        <f t="shared" si="156"/>
        <v/>
      </c>
      <c r="AI1022" s="167" t="str">
        <f t="shared" si="157"/>
        <v/>
      </c>
      <c r="AJ1022" s="167"/>
      <c r="AK1022" s="167"/>
      <c r="AL1022" s="167"/>
      <c r="AO1022" s="158">
        <f t="shared" si="146"/>
        <v>2.3277691434928123</v>
      </c>
      <c r="AP1022" s="159">
        <f t="shared" si="147"/>
        <v>0.93949862733601563</v>
      </c>
      <c r="AQ1022" s="160">
        <f t="shared" si="148"/>
        <v>4.3988018587570732E-4</v>
      </c>
      <c r="AR1022" s="161" t="str">
        <f t="shared" si="149"/>
        <v/>
      </c>
      <c r="AS1022" s="161" t="str">
        <f t="shared" si="145"/>
        <v/>
      </c>
    </row>
    <row r="1023" spans="26:45" ht="20.100000000000001" customHeight="1" x14ac:dyDescent="0.25">
      <c r="Z1023" s="146">
        <v>352</v>
      </c>
      <c r="AA1023" s="142">
        <f t="shared" si="150"/>
        <v>-2.5920000000000001</v>
      </c>
      <c r="AB1023" s="166">
        <f t="shared" si="151"/>
        <v>1.3868009956599181E-2</v>
      </c>
      <c r="AC1023" s="166">
        <f t="shared" si="152"/>
        <v>4.7709885796219384E-3</v>
      </c>
      <c r="AD1023" s="142">
        <f t="shared" si="153"/>
        <v>1.3868009956599181E-2</v>
      </c>
      <c r="AE1023" s="142" t="str">
        <f t="shared" si="158"/>
        <v/>
      </c>
      <c r="AF1023" s="142" t="str">
        <f t="shared" si="154"/>
        <v/>
      </c>
      <c r="AG1023" s="167">
        <f t="shared" si="155"/>
        <v>0</v>
      </c>
      <c r="AH1023" s="167" t="str">
        <f t="shared" si="156"/>
        <v/>
      </c>
      <c r="AI1023" s="167" t="str">
        <f t="shared" si="157"/>
        <v/>
      </c>
      <c r="AJ1023" s="167"/>
      <c r="AK1023" s="167"/>
      <c r="AL1023" s="167"/>
      <c r="AO1023" s="158">
        <f t="shared" si="146"/>
        <v>2.3341641136672431</v>
      </c>
      <c r="AP1023" s="159">
        <f t="shared" si="147"/>
        <v>0.93905874715013993</v>
      </c>
      <c r="AQ1023" s="160">
        <f t="shared" si="148"/>
        <v>4.4148949145284E-4</v>
      </c>
      <c r="AR1023" s="161" t="str">
        <f t="shared" si="149"/>
        <v/>
      </c>
      <c r="AS1023" s="161" t="str">
        <f t="shared" si="145"/>
        <v/>
      </c>
    </row>
    <row r="1024" spans="26:45" ht="20.100000000000001" customHeight="1" x14ac:dyDescent="0.25">
      <c r="Z1024" s="146">
        <v>353</v>
      </c>
      <c r="AA1024" s="142">
        <f t="shared" si="150"/>
        <v>-2.5880000000000001</v>
      </c>
      <c r="AB1024" s="166">
        <f t="shared" si="151"/>
        <v>1.4012429340453998E-2</v>
      </c>
      <c r="AC1024" s="166">
        <f t="shared" si="152"/>
        <v>4.8267490338357614E-3</v>
      </c>
      <c r="AD1024" s="142">
        <f t="shared" si="153"/>
        <v>1.4012429340453998E-2</v>
      </c>
      <c r="AE1024" s="142" t="str">
        <f t="shared" si="158"/>
        <v/>
      </c>
      <c r="AF1024" s="142" t="str">
        <f t="shared" si="154"/>
        <v/>
      </c>
      <c r="AG1024" s="167">
        <f t="shared" si="155"/>
        <v>0</v>
      </c>
      <c r="AH1024" s="167" t="str">
        <f t="shared" si="156"/>
        <v/>
      </c>
      <c r="AI1024" s="167" t="str">
        <f t="shared" si="157"/>
        <v/>
      </c>
      <c r="AJ1024" s="167"/>
      <c r="AK1024" s="167"/>
      <c r="AL1024" s="167"/>
      <c r="AO1024" s="158">
        <f t="shared" si="146"/>
        <v>2.3405590838416739</v>
      </c>
      <c r="AP1024" s="159">
        <f t="shared" si="147"/>
        <v>0.93861725765868709</v>
      </c>
      <c r="AQ1024" s="160">
        <f t="shared" si="148"/>
        <v>4.430963925117215E-4</v>
      </c>
      <c r="AR1024" s="161" t="str">
        <f t="shared" si="149"/>
        <v/>
      </c>
      <c r="AS1024" s="161" t="str">
        <f t="shared" si="145"/>
        <v/>
      </c>
    </row>
    <row r="1025" spans="26:45" ht="20.100000000000001" customHeight="1" x14ac:dyDescent="0.25">
      <c r="Z1025" s="146">
        <v>354</v>
      </c>
      <c r="AA1025" s="142">
        <f t="shared" si="150"/>
        <v>-2.5840000000000001</v>
      </c>
      <c r="AB1025" s="166">
        <f t="shared" si="151"/>
        <v>1.4158126154365801E-2</v>
      </c>
      <c r="AC1025" s="166">
        <f t="shared" si="152"/>
        <v>4.8830897175844226E-3</v>
      </c>
      <c r="AD1025" s="142">
        <f t="shared" si="153"/>
        <v>1.4158126154365801E-2</v>
      </c>
      <c r="AE1025" s="142" t="str">
        <f t="shared" si="158"/>
        <v/>
      </c>
      <c r="AF1025" s="142" t="str">
        <f t="shared" si="154"/>
        <v/>
      </c>
      <c r="AG1025" s="167">
        <f t="shared" si="155"/>
        <v>0</v>
      </c>
      <c r="AH1025" s="167" t="str">
        <f t="shared" si="156"/>
        <v/>
      </c>
      <c r="AI1025" s="167" t="str">
        <f t="shared" si="157"/>
        <v/>
      </c>
      <c r="AJ1025" s="167"/>
      <c r="AK1025" s="167"/>
      <c r="AL1025" s="167"/>
      <c r="AO1025" s="158">
        <f t="shared" si="146"/>
        <v>2.3469540540161047</v>
      </c>
      <c r="AP1025" s="159">
        <f t="shared" si="147"/>
        <v>0.93817416126617537</v>
      </c>
      <c r="AQ1025" s="160">
        <f t="shared" si="148"/>
        <v>4.4470086540093767E-4</v>
      </c>
      <c r="AR1025" s="161" t="str">
        <f t="shared" si="149"/>
        <v/>
      </c>
      <c r="AS1025" s="161" t="str">
        <f t="shared" si="145"/>
        <v/>
      </c>
    </row>
    <row r="1026" spans="26:45" ht="20.100000000000001" customHeight="1" x14ac:dyDescent="0.25">
      <c r="Z1026" s="146">
        <v>355</v>
      </c>
      <c r="AA1026" s="142">
        <f t="shared" si="150"/>
        <v>-2.58</v>
      </c>
      <c r="AB1026" s="166">
        <f t="shared" si="151"/>
        <v>1.430510899414969E-2</v>
      </c>
      <c r="AC1026" s="166">
        <f t="shared" si="152"/>
        <v>4.9400157577706438E-3</v>
      </c>
      <c r="AD1026" s="142">
        <f t="shared" si="153"/>
        <v>1.430510899414969E-2</v>
      </c>
      <c r="AE1026" s="142" t="str">
        <f t="shared" si="158"/>
        <v/>
      </c>
      <c r="AF1026" s="142" t="str">
        <f t="shared" si="154"/>
        <v/>
      </c>
      <c r="AG1026" s="167">
        <f t="shared" si="155"/>
        <v>0</v>
      </c>
      <c r="AH1026" s="167" t="str">
        <f t="shared" si="156"/>
        <v/>
      </c>
      <c r="AI1026" s="167" t="str">
        <f t="shared" si="157"/>
        <v/>
      </c>
      <c r="AJ1026" s="167"/>
      <c r="AK1026" s="167"/>
      <c r="AL1026" s="167"/>
      <c r="AO1026" s="158">
        <f t="shared" si="146"/>
        <v>2.3533490241905355</v>
      </c>
      <c r="AP1026" s="159">
        <f t="shared" si="147"/>
        <v>0.93772946040077443</v>
      </c>
      <c r="AQ1026" s="160">
        <f t="shared" si="148"/>
        <v>4.4630288663971562E-4</v>
      </c>
      <c r="AR1026" s="161" t="str">
        <f t="shared" si="149"/>
        <v/>
      </c>
      <c r="AS1026" s="161" t="str">
        <f t="shared" si="145"/>
        <v/>
      </c>
    </row>
    <row r="1027" spans="26:45" ht="20.100000000000001" customHeight="1" x14ac:dyDescent="0.25">
      <c r="Z1027" s="146">
        <v>356</v>
      </c>
      <c r="AA1027" s="142">
        <f t="shared" si="150"/>
        <v>-2.5760000000000001</v>
      </c>
      <c r="AB1027" s="166">
        <f t="shared" si="151"/>
        <v>1.4453386482878713E-2</v>
      </c>
      <c r="AC1027" s="166">
        <f t="shared" si="152"/>
        <v>4.9975323157350135E-3</v>
      </c>
      <c r="AD1027" s="142">
        <f t="shared" si="153"/>
        <v>1.4453386482878713E-2</v>
      </c>
      <c r="AE1027" s="142" t="str">
        <f t="shared" si="158"/>
        <v/>
      </c>
      <c r="AF1027" s="142" t="str">
        <f t="shared" si="154"/>
        <v/>
      </c>
      <c r="AG1027" s="167">
        <f t="shared" si="155"/>
        <v>0</v>
      </c>
      <c r="AH1027" s="167" t="str">
        <f t="shared" si="156"/>
        <v/>
      </c>
      <c r="AI1027" s="167" t="str">
        <f t="shared" si="157"/>
        <v/>
      </c>
      <c r="AJ1027" s="167"/>
      <c r="AK1027" s="167"/>
      <c r="AL1027" s="167"/>
      <c r="AO1027" s="158">
        <f t="shared" si="146"/>
        <v>2.3597439943649663</v>
      </c>
      <c r="AP1027" s="159">
        <f t="shared" si="147"/>
        <v>0.93728315751413471</v>
      </c>
      <c r="AQ1027" s="160">
        <f t="shared" si="148"/>
        <v>4.4790243291858989E-4</v>
      </c>
      <c r="AR1027" s="161" t="str">
        <f t="shared" si="149"/>
        <v/>
      </c>
      <c r="AS1027" s="161" t="str">
        <f t="shared" si="145"/>
        <v/>
      </c>
    </row>
    <row r="1028" spans="26:45" ht="20.100000000000001" customHeight="1" x14ac:dyDescent="0.25">
      <c r="Z1028" s="146">
        <v>357</v>
      </c>
      <c r="AA1028" s="142">
        <f t="shared" si="150"/>
        <v>-2.5720000000000001</v>
      </c>
      <c r="AB1028" s="166">
        <f t="shared" si="151"/>
        <v>1.4602967270612131E-2</v>
      </c>
      <c r="AC1028" s="166">
        <f t="shared" si="152"/>
        <v>5.055644587364491E-3</v>
      </c>
      <c r="AD1028" s="142">
        <f t="shared" si="153"/>
        <v>1.4602967270612131E-2</v>
      </c>
      <c r="AE1028" s="142" t="str">
        <f t="shared" si="158"/>
        <v/>
      </c>
      <c r="AF1028" s="142" t="str">
        <f t="shared" si="154"/>
        <v/>
      </c>
      <c r="AG1028" s="167">
        <f t="shared" si="155"/>
        <v>0</v>
      </c>
      <c r="AH1028" s="167" t="str">
        <f t="shared" si="156"/>
        <v/>
      </c>
      <c r="AI1028" s="167" t="str">
        <f t="shared" si="157"/>
        <v/>
      </c>
      <c r="AJ1028" s="167"/>
      <c r="AK1028" s="167"/>
      <c r="AL1028" s="167"/>
      <c r="AO1028" s="158">
        <f t="shared" si="146"/>
        <v>2.3661389645393971</v>
      </c>
      <c r="AP1028" s="159">
        <f t="shared" si="147"/>
        <v>0.93683525508121612</v>
      </c>
      <c r="AQ1028" s="160">
        <f t="shared" si="148"/>
        <v>4.4949948109740401E-4</v>
      </c>
      <c r="AR1028" s="161" t="str">
        <f t="shared" si="149"/>
        <v/>
      </c>
      <c r="AS1028" s="161" t="str">
        <f t="shared" si="145"/>
        <v/>
      </c>
    </row>
    <row r="1029" spans="26:45" ht="20.100000000000001" customHeight="1" x14ac:dyDescent="0.25">
      <c r="Z1029" s="146">
        <v>358</v>
      </c>
      <c r="AA1029" s="142">
        <f t="shared" si="150"/>
        <v>-2.5680000000000001</v>
      </c>
      <c r="AB1029" s="166">
        <f t="shared" si="151"/>
        <v>1.4753860034118634E-2</v>
      </c>
      <c r="AC1029" s="166">
        <f t="shared" si="152"/>
        <v>5.114357803199767E-3</v>
      </c>
      <c r="AD1029" s="142">
        <f t="shared" si="153"/>
        <v>1.4753860034118634E-2</v>
      </c>
      <c r="AE1029" s="142" t="str">
        <f t="shared" si="158"/>
        <v/>
      </c>
      <c r="AF1029" s="142" t="str">
        <f t="shared" si="154"/>
        <v/>
      </c>
      <c r="AG1029" s="167">
        <f t="shared" si="155"/>
        <v>0</v>
      </c>
      <c r="AH1029" s="167" t="str">
        <f t="shared" si="156"/>
        <v/>
      </c>
      <c r="AI1029" s="167" t="str">
        <f t="shared" si="157"/>
        <v/>
      </c>
      <c r="AJ1029" s="167"/>
      <c r="AK1029" s="167"/>
      <c r="AL1029" s="167"/>
      <c r="AO1029" s="158">
        <f t="shared" si="146"/>
        <v>2.3725339347138279</v>
      </c>
      <c r="AP1029" s="159">
        <f t="shared" si="147"/>
        <v>0.93638575560011872</v>
      </c>
      <c r="AQ1029" s="160">
        <f t="shared" si="148"/>
        <v>4.5109400820697587E-4</v>
      </c>
      <c r="AR1029" s="161" t="str">
        <f t="shared" si="149"/>
        <v/>
      </c>
      <c r="AS1029" s="161" t="str">
        <f t="shared" si="145"/>
        <v/>
      </c>
    </row>
    <row r="1030" spans="26:45" ht="20.100000000000001" customHeight="1" x14ac:dyDescent="0.25">
      <c r="Z1030" s="146">
        <v>359</v>
      </c>
      <c r="AA1030" s="142">
        <f t="shared" si="150"/>
        <v>-2.5640000000000001</v>
      </c>
      <c r="AB1030" s="166">
        <f t="shared" si="151"/>
        <v>1.4906073476594639E-2</v>
      </c>
      <c r="AC1030" s="166">
        <f t="shared" si="152"/>
        <v>5.1736772285415709E-3</v>
      </c>
      <c r="AD1030" s="142">
        <f t="shared" si="153"/>
        <v>1.4906073476594639E-2</v>
      </c>
      <c r="AE1030" s="142" t="str">
        <f t="shared" si="158"/>
        <v/>
      </c>
      <c r="AF1030" s="142" t="str">
        <f t="shared" si="154"/>
        <v/>
      </c>
      <c r="AG1030" s="167">
        <f t="shared" si="155"/>
        <v>0</v>
      </c>
      <c r="AH1030" s="167" t="str">
        <f t="shared" si="156"/>
        <v/>
      </c>
      <c r="AI1030" s="167" t="str">
        <f t="shared" si="157"/>
        <v/>
      </c>
      <c r="AJ1030" s="167"/>
      <c r="AK1030" s="167"/>
      <c r="AL1030" s="167"/>
      <c r="AO1030" s="158">
        <f t="shared" si="146"/>
        <v>2.3789289048882587</v>
      </c>
      <c r="AP1030" s="159">
        <f t="shared" si="147"/>
        <v>0.93593466159191174</v>
      </c>
      <c r="AQ1030" s="160">
        <f t="shared" si="148"/>
        <v>4.52685991445545E-4</v>
      </c>
      <c r="AR1030" s="161" t="str">
        <f t="shared" si="149"/>
        <v/>
      </c>
      <c r="AS1030" s="161" t="str">
        <f t="shared" si="145"/>
        <v/>
      </c>
    </row>
    <row r="1031" spans="26:45" ht="20.100000000000001" customHeight="1" x14ac:dyDescent="0.25">
      <c r="Z1031" s="146">
        <v>360</v>
      </c>
      <c r="AA1031" s="142">
        <f t="shared" si="150"/>
        <v>-2.56</v>
      </c>
      <c r="AB1031" s="166">
        <f t="shared" si="151"/>
        <v>1.5059616327377449E-2</v>
      </c>
      <c r="AC1031" s="166">
        <f t="shared" si="152"/>
        <v>5.2336081635557816E-3</v>
      </c>
      <c r="AD1031" s="142">
        <f t="shared" si="153"/>
        <v>1.5059616327377449E-2</v>
      </c>
      <c r="AE1031" s="142" t="str">
        <f t="shared" si="158"/>
        <v/>
      </c>
      <c r="AF1031" s="142" t="str">
        <f t="shared" si="154"/>
        <v/>
      </c>
      <c r="AG1031" s="167">
        <f t="shared" si="155"/>
        <v>0</v>
      </c>
      <c r="AH1031" s="167" t="str">
        <f t="shared" si="156"/>
        <v/>
      </c>
      <c r="AI1031" s="167" t="str">
        <f t="shared" si="157"/>
        <v/>
      </c>
      <c r="AJ1031" s="167"/>
      <c r="AK1031" s="167"/>
      <c r="AL1031" s="167"/>
      <c r="AO1031" s="158">
        <f t="shared" si="146"/>
        <v>2.3853238750626895</v>
      </c>
      <c r="AP1031" s="159">
        <f t="shared" si="147"/>
        <v>0.9354819756004662</v>
      </c>
      <c r="AQ1031" s="160">
        <f t="shared" si="148"/>
        <v>4.5427540818276935E-4</v>
      </c>
      <c r="AR1031" s="161" t="str">
        <f t="shared" si="149"/>
        <v/>
      </c>
      <c r="AS1031" s="161" t="str">
        <f t="shared" si="145"/>
        <v/>
      </c>
    </row>
    <row r="1032" spans="26:45" ht="20.100000000000001" customHeight="1" x14ac:dyDescent="0.25">
      <c r="Z1032" s="146">
        <v>361</v>
      </c>
      <c r="AA1032" s="142">
        <f t="shared" si="150"/>
        <v>-2.556</v>
      </c>
      <c r="AB1032" s="166">
        <f t="shared" si="151"/>
        <v>1.5214497341653437E-2</v>
      </c>
      <c r="AC1032" s="166">
        <f t="shared" si="152"/>
        <v>5.2941559433774465E-3</v>
      </c>
      <c r="AD1032" s="142">
        <f t="shared" si="153"/>
        <v>1.5214497341653437E-2</v>
      </c>
      <c r="AE1032" s="142" t="str">
        <f t="shared" si="158"/>
        <v/>
      </c>
      <c r="AF1032" s="142" t="str">
        <f t="shared" si="154"/>
        <v/>
      </c>
      <c r="AG1032" s="167">
        <f t="shared" si="155"/>
        <v>0</v>
      </c>
      <c r="AH1032" s="167" t="str">
        <f t="shared" si="156"/>
        <v/>
      </c>
      <c r="AI1032" s="167" t="str">
        <f t="shared" si="157"/>
        <v/>
      </c>
      <c r="AJ1032" s="167"/>
      <c r="AK1032" s="167"/>
      <c r="AL1032" s="167"/>
      <c r="AO1032" s="158">
        <f t="shared" si="146"/>
        <v>2.3917188452371203</v>
      </c>
      <c r="AP1032" s="159">
        <f t="shared" si="147"/>
        <v>0.93502770019228343</v>
      </c>
      <c r="AQ1032" s="160">
        <f t="shared" si="148"/>
        <v>4.5586223595461828E-4</v>
      </c>
      <c r="AR1032" s="161" t="str">
        <f t="shared" si="149"/>
        <v/>
      </c>
      <c r="AS1032" s="161" t="str">
        <f t="shared" si="145"/>
        <v/>
      </c>
    </row>
    <row r="1033" spans="26:45" ht="20.100000000000001" customHeight="1" x14ac:dyDescent="0.25">
      <c r="Z1033" s="146">
        <v>362</v>
      </c>
      <c r="AA1033" s="142">
        <f t="shared" si="150"/>
        <v>-2.552</v>
      </c>
      <c r="AB1033" s="166">
        <f t="shared" si="151"/>
        <v>1.5370725300161052E-2</v>
      </c>
      <c r="AC1033" s="166">
        <f t="shared" si="152"/>
        <v>5.3553259382135348E-3</v>
      </c>
      <c r="AD1033" s="142">
        <f t="shared" si="153"/>
        <v>1.5370725300161052E-2</v>
      </c>
      <c r="AE1033" s="142" t="str">
        <f t="shared" si="158"/>
        <v/>
      </c>
      <c r="AF1033" s="142" t="str">
        <f t="shared" si="154"/>
        <v/>
      </c>
      <c r="AG1033" s="167">
        <f t="shared" si="155"/>
        <v>0</v>
      </c>
      <c r="AH1033" s="167" t="str">
        <f t="shared" si="156"/>
        <v/>
      </c>
      <c r="AI1033" s="167" t="str">
        <f t="shared" si="157"/>
        <v/>
      </c>
      <c r="AJ1033" s="167"/>
      <c r="AK1033" s="167"/>
      <c r="AL1033" s="167"/>
      <c r="AO1033" s="158">
        <f t="shared" si="146"/>
        <v>2.3981138154115511</v>
      </c>
      <c r="AP1033" s="159">
        <f t="shared" si="147"/>
        <v>0.93457183795632881</v>
      </c>
      <c r="AQ1033" s="160">
        <f t="shared" si="148"/>
        <v>4.5744645246581506E-4</v>
      </c>
      <c r="AR1033" s="161" t="str">
        <f t="shared" si="149"/>
        <v/>
      </c>
      <c r="AS1033" s="161" t="str">
        <f t="shared" si="145"/>
        <v/>
      </c>
    </row>
    <row r="1034" spans="26:45" ht="20.100000000000001" customHeight="1" x14ac:dyDescent="0.25">
      <c r="Z1034" s="146">
        <v>363</v>
      </c>
      <c r="AA1034" s="142">
        <f t="shared" si="150"/>
        <v>-2.548</v>
      </c>
      <c r="AB1034" s="166">
        <f t="shared" si="151"/>
        <v>1.5528309008888823E-2</v>
      </c>
      <c r="AC1034" s="166">
        <f t="shared" si="152"/>
        <v>5.4171235534445838E-3</v>
      </c>
      <c r="AD1034" s="142">
        <f t="shared" si="153"/>
        <v>1.5528309008888823E-2</v>
      </c>
      <c r="AE1034" s="142" t="str">
        <f t="shared" si="158"/>
        <v/>
      </c>
      <c r="AF1034" s="142" t="str">
        <f t="shared" si="154"/>
        <v/>
      </c>
      <c r="AG1034" s="167">
        <f t="shared" si="155"/>
        <v>0</v>
      </c>
      <c r="AH1034" s="167" t="str">
        <f t="shared" si="156"/>
        <v/>
      </c>
      <c r="AI1034" s="167" t="str">
        <f t="shared" si="157"/>
        <v/>
      </c>
      <c r="AJ1034" s="167"/>
      <c r="AK1034" s="167"/>
      <c r="AL1034" s="167"/>
      <c r="AO1034" s="158">
        <f t="shared" si="146"/>
        <v>2.4045087855859819</v>
      </c>
      <c r="AP1034" s="159">
        <f t="shared" si="147"/>
        <v>0.934114391503863</v>
      </c>
      <c r="AQ1034" s="160">
        <f t="shared" si="148"/>
        <v>4.5902803558917071E-4</v>
      </c>
      <c r="AR1034" s="161" t="str">
        <f t="shared" si="149"/>
        <v/>
      </c>
      <c r="AS1034" s="161" t="str">
        <f t="shared" si="145"/>
        <v/>
      </c>
    </row>
    <row r="1035" spans="26:45" ht="20.100000000000001" customHeight="1" x14ac:dyDescent="0.25">
      <c r="Z1035" s="146">
        <v>364</v>
      </c>
      <c r="AA1035" s="142">
        <f t="shared" si="150"/>
        <v>-2.544</v>
      </c>
      <c r="AB1035" s="166">
        <f t="shared" si="151"/>
        <v>1.5687257298768114E-2</v>
      </c>
      <c r="AC1035" s="166">
        <f t="shared" si="152"/>
        <v>5.4795542297250881E-3</v>
      </c>
      <c r="AD1035" s="142">
        <f t="shared" si="153"/>
        <v>1.5687257298768114E-2</v>
      </c>
      <c r="AE1035" s="142" t="str">
        <f t="shared" si="158"/>
        <v/>
      </c>
      <c r="AF1035" s="142" t="str">
        <f t="shared" si="154"/>
        <v/>
      </c>
      <c r="AG1035" s="167">
        <f t="shared" si="155"/>
        <v>0</v>
      </c>
      <c r="AH1035" s="167" t="str">
        <f t="shared" si="156"/>
        <v/>
      </c>
      <c r="AI1035" s="167" t="str">
        <f t="shared" si="157"/>
        <v/>
      </c>
      <c r="AJ1035" s="167"/>
      <c r="AK1035" s="167"/>
      <c r="AL1035" s="167"/>
      <c r="AO1035" s="158">
        <f t="shared" si="146"/>
        <v>2.4109037557604127</v>
      </c>
      <c r="AP1035" s="159">
        <f t="shared" si="147"/>
        <v>0.93365536346827382</v>
      </c>
      <c r="AQ1035" s="160">
        <f t="shared" si="148"/>
        <v>4.6060696336391871E-4</v>
      </c>
      <c r="AR1035" s="161" t="str">
        <f t="shared" si="149"/>
        <v/>
      </c>
      <c r="AS1035" s="161" t="str">
        <f t="shared" si="145"/>
        <v/>
      </c>
    </row>
    <row r="1036" spans="26:45" ht="20.100000000000001" customHeight="1" x14ac:dyDescent="0.25">
      <c r="Z1036" s="146">
        <v>365</v>
      </c>
      <c r="AA1036" s="142">
        <f t="shared" si="150"/>
        <v>-2.54</v>
      </c>
      <c r="AB1036" s="166">
        <f t="shared" si="151"/>
        <v>1.5847579025360818E-2</v>
      </c>
      <c r="AC1036" s="166">
        <f t="shared" si="152"/>
        <v>5.5426234430825993E-3</v>
      </c>
      <c r="AD1036" s="142">
        <f t="shared" si="153"/>
        <v>1.5847579025360818E-2</v>
      </c>
      <c r="AE1036" s="142" t="str">
        <f t="shared" si="158"/>
        <v/>
      </c>
      <c r="AF1036" s="142" t="str">
        <f t="shared" si="154"/>
        <v/>
      </c>
      <c r="AG1036" s="167">
        <f t="shared" si="155"/>
        <v>0</v>
      </c>
      <c r="AH1036" s="167" t="str">
        <f t="shared" si="156"/>
        <v/>
      </c>
      <c r="AI1036" s="167" t="str">
        <f t="shared" si="157"/>
        <v/>
      </c>
      <c r="AJ1036" s="167"/>
      <c r="AK1036" s="167"/>
      <c r="AL1036" s="167"/>
      <c r="AO1036" s="158">
        <f t="shared" si="146"/>
        <v>2.4172987259348435</v>
      </c>
      <c r="AP1036" s="159">
        <f t="shared" si="147"/>
        <v>0.93319475650490991</v>
      </c>
      <c r="AQ1036" s="160">
        <f t="shared" si="148"/>
        <v>4.6218321399593698E-4</v>
      </c>
      <c r="AR1036" s="161" t="str">
        <f t="shared" si="149"/>
        <v/>
      </c>
      <c r="AS1036" s="161" t="str">
        <f t="shared" si="145"/>
        <v/>
      </c>
    </row>
    <row r="1037" spans="26:45" ht="20.100000000000001" customHeight="1" x14ac:dyDescent="0.25">
      <c r="Z1037" s="146">
        <v>366</v>
      </c>
      <c r="AA1037" s="142">
        <f t="shared" si="150"/>
        <v>-2.536</v>
      </c>
      <c r="AB1037" s="166">
        <f t="shared" si="151"/>
        <v>1.6009283068541796E-2</v>
      </c>
      <c r="AC1037" s="166">
        <f t="shared" si="152"/>
        <v>5.6063367050156916E-3</v>
      </c>
      <c r="AD1037" s="142">
        <f t="shared" si="153"/>
        <v>1.6009283068541796E-2</v>
      </c>
      <c r="AE1037" s="142" t="str">
        <f t="shared" si="158"/>
        <v/>
      </c>
      <c r="AF1037" s="142" t="str">
        <f t="shared" si="154"/>
        <v/>
      </c>
      <c r="AG1037" s="167">
        <f t="shared" si="155"/>
        <v>0</v>
      </c>
      <c r="AH1037" s="167" t="str">
        <f t="shared" si="156"/>
        <v/>
      </c>
      <c r="AI1037" s="167" t="str">
        <f t="shared" si="157"/>
        <v/>
      </c>
      <c r="AJ1037" s="167"/>
      <c r="AK1037" s="167"/>
      <c r="AL1037" s="167"/>
      <c r="AO1037" s="158">
        <f t="shared" si="146"/>
        <v>2.4236936961092743</v>
      </c>
      <c r="AP1037" s="159">
        <f t="shared" si="147"/>
        <v>0.93273257329091397</v>
      </c>
      <c r="AQ1037" s="160">
        <f t="shared" si="148"/>
        <v>4.6375676585785897E-4</v>
      </c>
      <c r="AR1037" s="161" t="str">
        <f t="shared" si="149"/>
        <v/>
      </c>
      <c r="AS1037" s="161" t="str">
        <f t="shared" si="145"/>
        <v/>
      </c>
    </row>
    <row r="1038" spans="26:45" ht="20.100000000000001" customHeight="1" x14ac:dyDescent="0.25">
      <c r="Z1038" s="146">
        <v>367</v>
      </c>
      <c r="AA1038" s="142">
        <f t="shared" si="150"/>
        <v>-2.532</v>
      </c>
      <c r="AB1038" s="166">
        <f t="shared" si="151"/>
        <v>1.6172378332176187E-2</v>
      </c>
      <c r="AC1038" s="166">
        <f t="shared" si="152"/>
        <v>5.6706995625904867E-3</v>
      </c>
      <c r="AD1038" s="142">
        <f t="shared" si="153"/>
        <v>1.6172378332176187E-2</v>
      </c>
      <c r="AE1038" s="142" t="str">
        <f t="shared" si="158"/>
        <v/>
      </c>
      <c r="AF1038" s="142" t="str">
        <f t="shared" si="154"/>
        <v/>
      </c>
      <c r="AG1038" s="167">
        <f t="shared" si="155"/>
        <v>0</v>
      </c>
      <c r="AH1038" s="167" t="str">
        <f t="shared" si="156"/>
        <v/>
      </c>
      <c r="AI1038" s="167" t="str">
        <f t="shared" si="157"/>
        <v/>
      </c>
      <c r="AJ1038" s="167"/>
      <c r="AK1038" s="167"/>
      <c r="AL1038" s="167"/>
      <c r="AO1038" s="158">
        <f t="shared" si="146"/>
        <v>2.4300886662837051</v>
      </c>
      <c r="AP1038" s="159">
        <f t="shared" si="147"/>
        <v>0.93226881652505611</v>
      </c>
      <c r="AQ1038" s="160">
        <f t="shared" si="148"/>
        <v>4.6532759748763031E-4</v>
      </c>
      <c r="AR1038" s="161" t="str">
        <f t="shared" si="149"/>
        <v/>
      </c>
      <c r="AS1038" s="161" t="str">
        <f t="shared" si="145"/>
        <v/>
      </c>
    </row>
    <row r="1039" spans="26:45" ht="20.100000000000001" customHeight="1" x14ac:dyDescent="0.25">
      <c r="Z1039" s="146">
        <v>368</v>
      </c>
      <c r="AA1039" s="142">
        <f t="shared" si="150"/>
        <v>-2.528</v>
      </c>
      <c r="AB1039" s="166">
        <f t="shared" si="151"/>
        <v>1.6336873743791409E-2</v>
      </c>
      <c r="AC1039" s="166">
        <f t="shared" si="152"/>
        <v>5.7357175985360354E-3</v>
      </c>
      <c r="AD1039" s="142">
        <f t="shared" si="153"/>
        <v>1.6336873743791409E-2</v>
      </c>
      <c r="AE1039" s="142" t="str">
        <f t="shared" si="158"/>
        <v/>
      </c>
      <c r="AF1039" s="142" t="str">
        <f t="shared" si="154"/>
        <v/>
      </c>
      <c r="AG1039" s="167">
        <f t="shared" si="155"/>
        <v>0</v>
      </c>
      <c r="AH1039" s="167" t="str">
        <f t="shared" si="156"/>
        <v/>
      </c>
      <c r="AI1039" s="167" t="str">
        <f t="shared" si="157"/>
        <v/>
      </c>
      <c r="AJ1039" s="167"/>
      <c r="AK1039" s="167"/>
      <c r="AL1039" s="167"/>
      <c r="AO1039" s="158">
        <f t="shared" si="146"/>
        <v>2.4364836364581359</v>
      </c>
      <c r="AP1039" s="159">
        <f t="shared" si="147"/>
        <v>0.93180348892756848</v>
      </c>
      <c r="AQ1039" s="160">
        <f t="shared" si="148"/>
        <v>4.6689568758850886E-4</v>
      </c>
      <c r="AR1039" s="161" t="str">
        <f t="shared" si="149"/>
        <v/>
      </c>
      <c r="AS1039" s="161" t="str">
        <f t="shared" si="145"/>
        <v/>
      </c>
    </row>
    <row r="1040" spans="26:45" ht="20.100000000000001" customHeight="1" x14ac:dyDescent="0.25">
      <c r="Z1040" s="146">
        <v>369</v>
      </c>
      <c r="AA1040" s="142">
        <f t="shared" si="150"/>
        <v>-2.524</v>
      </c>
      <c r="AB1040" s="166">
        <f t="shared" si="151"/>
        <v>1.6502778254243983E-2</v>
      </c>
      <c r="AC1040" s="166">
        <f t="shared" si="152"/>
        <v>5.801396431338245E-3</v>
      </c>
      <c r="AD1040" s="142">
        <f t="shared" si="153"/>
        <v>1.6502778254243983E-2</v>
      </c>
      <c r="AE1040" s="142" t="str">
        <f t="shared" si="158"/>
        <v/>
      </c>
      <c r="AF1040" s="142" t="str">
        <f t="shared" si="154"/>
        <v/>
      </c>
      <c r="AG1040" s="167">
        <f t="shared" si="155"/>
        <v>0</v>
      </c>
      <c r="AH1040" s="167" t="str">
        <f t="shared" si="156"/>
        <v/>
      </c>
      <c r="AI1040" s="167" t="str">
        <f t="shared" si="157"/>
        <v/>
      </c>
      <c r="AJ1040" s="167"/>
      <c r="AK1040" s="167"/>
      <c r="AL1040" s="167"/>
      <c r="AO1040" s="158">
        <f t="shared" si="146"/>
        <v>2.4428786066325667</v>
      </c>
      <c r="AP1040" s="159">
        <f t="shared" si="147"/>
        <v>0.93133659323997997</v>
      </c>
      <c r="AQ1040" s="160">
        <f t="shared" si="148"/>
        <v>4.6846101502862059E-4</v>
      </c>
      <c r="AR1040" s="161" t="str">
        <f t="shared" si="149"/>
        <v/>
      </c>
      <c r="AS1040" s="161" t="str">
        <f t="shared" si="145"/>
        <v/>
      </c>
    </row>
    <row r="1041" spans="26:45" ht="20.100000000000001" customHeight="1" x14ac:dyDescent="0.25">
      <c r="Z1041" s="146">
        <v>370</v>
      </c>
      <c r="AA1041" s="142">
        <f t="shared" si="150"/>
        <v>-2.52</v>
      </c>
      <c r="AB1041" s="166">
        <f t="shared" si="151"/>
        <v>1.6670100837381057E-2</v>
      </c>
      <c r="AC1041" s="166">
        <f t="shared" si="152"/>
        <v>5.8677417153325615E-3</v>
      </c>
      <c r="AD1041" s="142">
        <f t="shared" si="153"/>
        <v>1.6670100837381057E-2</v>
      </c>
      <c r="AE1041" s="142" t="str">
        <f t="shared" si="158"/>
        <v/>
      </c>
      <c r="AF1041" s="142" t="str">
        <f t="shared" si="154"/>
        <v/>
      </c>
      <c r="AG1041" s="167">
        <f t="shared" si="155"/>
        <v>0</v>
      </c>
      <c r="AH1041" s="167" t="str">
        <f t="shared" si="156"/>
        <v/>
      </c>
      <c r="AI1041" s="167" t="str">
        <f t="shared" si="157"/>
        <v/>
      </c>
      <c r="AJ1041" s="167"/>
      <c r="AK1041" s="167"/>
      <c r="AL1041" s="167"/>
      <c r="AO1041" s="158">
        <f t="shared" si="146"/>
        <v>2.4492735768069975</v>
      </c>
      <c r="AP1041" s="159">
        <f t="shared" si="147"/>
        <v>0.93086813222495135</v>
      </c>
      <c r="AQ1041" s="160">
        <f t="shared" si="148"/>
        <v>4.7002355884073754E-4</v>
      </c>
      <c r="AR1041" s="161" t="str">
        <f t="shared" si="149"/>
        <v/>
      </c>
      <c r="AS1041" s="161" t="str">
        <f t="shared" si="145"/>
        <v/>
      </c>
    </row>
    <row r="1042" spans="26:45" ht="20.100000000000001" customHeight="1" x14ac:dyDescent="0.25">
      <c r="Z1042" s="146">
        <v>371</v>
      </c>
      <c r="AA1042" s="142">
        <f t="shared" si="150"/>
        <v>-2.516</v>
      </c>
      <c r="AB1042" s="166">
        <f t="shared" si="151"/>
        <v>1.6838850489696671E-2</v>
      </c>
      <c r="AC1042" s="166">
        <f t="shared" si="152"/>
        <v>5.9347591407952118E-3</v>
      </c>
      <c r="AD1042" s="142">
        <f t="shared" si="153"/>
        <v>1.6838850489696671E-2</v>
      </c>
      <c r="AE1042" s="142" t="str">
        <f t="shared" si="158"/>
        <v/>
      </c>
      <c r="AF1042" s="142" t="str">
        <f t="shared" si="154"/>
        <v/>
      </c>
      <c r="AG1042" s="167">
        <f t="shared" si="155"/>
        <v>0</v>
      </c>
      <c r="AH1042" s="167" t="str">
        <f t="shared" si="156"/>
        <v/>
      </c>
      <c r="AI1042" s="167" t="str">
        <f t="shared" si="157"/>
        <v/>
      </c>
      <c r="AJ1042" s="167"/>
      <c r="AK1042" s="167"/>
      <c r="AL1042" s="167"/>
      <c r="AO1042" s="158">
        <f t="shared" si="146"/>
        <v>2.4556685469814283</v>
      </c>
      <c r="AP1042" s="159">
        <f t="shared" si="147"/>
        <v>0.93039810866611061</v>
      </c>
      <c r="AQ1042" s="160">
        <f t="shared" si="148"/>
        <v>4.7158329822094558E-4</v>
      </c>
      <c r="AR1042" s="161" t="str">
        <f t="shared" si="149"/>
        <v/>
      </c>
      <c r="AS1042" s="161" t="str">
        <f t="shared" ref="AS1042:AS1105" si="159">IF($AP1042&lt;(1-$AN$670),$AQ1042,"")</f>
        <v/>
      </c>
    </row>
    <row r="1043" spans="26:45" ht="20.100000000000001" customHeight="1" x14ac:dyDescent="0.25">
      <c r="Z1043" s="146">
        <v>372</v>
      </c>
      <c r="AA1043" s="142">
        <f t="shared" si="150"/>
        <v>-2.512</v>
      </c>
      <c r="AB1043" s="166">
        <f t="shared" si="151"/>
        <v>1.700903622998266E-2</v>
      </c>
      <c r="AC1043" s="166">
        <f t="shared" si="152"/>
        <v>6.0024544340331184E-3</v>
      </c>
      <c r="AD1043" s="142">
        <f t="shared" si="153"/>
        <v>1.700903622998266E-2</v>
      </c>
      <c r="AE1043" s="142" t="str">
        <f t="shared" si="158"/>
        <v/>
      </c>
      <c r="AF1043" s="142" t="str">
        <f t="shared" si="154"/>
        <v/>
      </c>
      <c r="AG1043" s="167">
        <f t="shared" si="155"/>
        <v>0</v>
      </c>
      <c r="AH1043" s="167" t="str">
        <f t="shared" si="156"/>
        <v/>
      </c>
      <c r="AI1043" s="167" t="str">
        <f t="shared" si="157"/>
        <v/>
      </c>
      <c r="AJ1043" s="167"/>
      <c r="AK1043" s="167"/>
      <c r="AL1043" s="167"/>
      <c r="AO1043" s="158">
        <f t="shared" ref="AO1043:AO1106" si="160">AO1042+$AR$655</f>
        <v>2.4620635171558591</v>
      </c>
      <c r="AP1043" s="159">
        <f t="shared" ref="AP1043:AP1106" si="161">_xlfn.CHISQ.DIST.RT(AO1043,7)</f>
        <v>0.92992652536788967</v>
      </c>
      <c r="AQ1043" s="160">
        <f t="shared" ref="AQ1043:AQ1106" si="162">AP1043-AP1044</f>
        <v>4.7314021252931049E-4</v>
      </c>
      <c r="AR1043" s="161" t="str">
        <f t="shared" ref="AR1043:AR1106" si="163">IF(AP1043&lt;(1-$AN$662),AQ1043,"")</f>
        <v/>
      </c>
      <c r="AS1043" s="161" t="str">
        <f t="shared" si="159"/>
        <v/>
      </c>
    </row>
    <row r="1044" spans="26:45" ht="20.100000000000001" customHeight="1" x14ac:dyDescent="0.25">
      <c r="Z1044" s="146">
        <v>373</v>
      </c>
      <c r="AA1044" s="142">
        <f t="shared" si="150"/>
        <v>-2.508</v>
      </c>
      <c r="AB1044" s="166">
        <f t="shared" si="151"/>
        <v>1.7180667098974263E-2</v>
      </c>
      <c r="AC1044" s="166">
        <f t="shared" si="152"/>
        <v>6.0708333574723871E-3</v>
      </c>
      <c r="AD1044" s="142">
        <f t="shared" si="153"/>
        <v>1.7180667098974263E-2</v>
      </c>
      <c r="AE1044" s="142" t="str">
        <f t="shared" si="158"/>
        <v/>
      </c>
      <c r="AF1044" s="142" t="str">
        <f t="shared" si="154"/>
        <v/>
      </c>
      <c r="AG1044" s="167">
        <f t="shared" si="155"/>
        <v>0</v>
      </c>
      <c r="AH1044" s="167" t="str">
        <f t="shared" si="156"/>
        <v/>
      </c>
      <c r="AI1044" s="167" t="str">
        <f t="shared" si="157"/>
        <v/>
      </c>
      <c r="AJ1044" s="167"/>
      <c r="AK1044" s="167"/>
      <c r="AL1044" s="167"/>
      <c r="AO1044" s="158">
        <f t="shared" si="160"/>
        <v>2.4684584873302899</v>
      </c>
      <c r="AP1044" s="159">
        <f t="shared" si="161"/>
        <v>0.92945338515536036</v>
      </c>
      <c r="AQ1044" s="160">
        <f t="shared" si="162"/>
        <v>4.7469428128865676E-4</v>
      </c>
      <c r="AR1044" s="161" t="str">
        <f t="shared" si="163"/>
        <v/>
      </c>
      <c r="AS1044" s="161" t="str">
        <f t="shared" si="159"/>
        <v/>
      </c>
    </row>
    <row r="1045" spans="26:45" ht="20.100000000000001" customHeight="1" x14ac:dyDescent="0.25">
      <c r="Z1045" s="146">
        <v>374</v>
      </c>
      <c r="AA1045" s="142">
        <f t="shared" si="150"/>
        <v>-2.504</v>
      </c>
      <c r="AB1045" s="166">
        <f t="shared" si="151"/>
        <v>1.7353752158990397E-2</v>
      </c>
      <c r="AC1045" s="166">
        <f t="shared" si="152"/>
        <v>6.1399017097453377E-3</v>
      </c>
      <c r="AD1045" s="142">
        <f t="shared" si="153"/>
        <v>1.7353752158990397E-2</v>
      </c>
      <c r="AE1045" s="142" t="str">
        <f t="shared" si="158"/>
        <v/>
      </c>
      <c r="AF1045" s="142" t="str">
        <f t="shared" si="154"/>
        <v/>
      </c>
      <c r="AG1045" s="167">
        <f t="shared" si="155"/>
        <v>0</v>
      </c>
      <c r="AH1045" s="167" t="str">
        <f t="shared" si="156"/>
        <v/>
      </c>
      <c r="AI1045" s="167" t="str">
        <f t="shared" si="157"/>
        <v/>
      </c>
      <c r="AJ1045" s="167"/>
      <c r="AK1045" s="167"/>
      <c r="AL1045" s="167"/>
      <c r="AO1045" s="158">
        <f t="shared" si="160"/>
        <v>2.4748534575047207</v>
      </c>
      <c r="AP1045" s="159">
        <f t="shared" si="161"/>
        <v>0.9289786908740717</v>
      </c>
      <c r="AQ1045" s="160">
        <f t="shared" si="162"/>
        <v>4.7624548418390145E-4</v>
      </c>
      <c r="AR1045" s="161" t="str">
        <f t="shared" si="163"/>
        <v/>
      </c>
      <c r="AS1045" s="161" t="str">
        <f t="shared" si="159"/>
        <v/>
      </c>
    </row>
    <row r="1046" spans="26:45" ht="20.100000000000001" customHeight="1" x14ac:dyDescent="0.25">
      <c r="Z1046" s="146">
        <v>375</v>
      </c>
      <c r="AA1046" s="142">
        <f t="shared" si="150"/>
        <v>-2.5</v>
      </c>
      <c r="AB1046" s="166">
        <f t="shared" si="151"/>
        <v>1.752830049356854E-2</v>
      </c>
      <c r="AC1046" s="166">
        <f t="shared" si="152"/>
        <v>6.2096653257761331E-3</v>
      </c>
      <c r="AD1046" s="142">
        <f t="shared" si="153"/>
        <v>1.752830049356854E-2</v>
      </c>
      <c r="AE1046" s="142" t="str">
        <f t="shared" si="158"/>
        <v/>
      </c>
      <c r="AF1046" s="142" t="str">
        <f t="shared" si="154"/>
        <v/>
      </c>
      <c r="AG1046" s="167">
        <f t="shared" si="155"/>
        <v>0</v>
      </c>
      <c r="AH1046" s="167" t="str">
        <f t="shared" si="156"/>
        <v/>
      </c>
      <c r="AI1046" s="167" t="str">
        <f t="shared" si="157"/>
        <v/>
      </c>
      <c r="AJ1046" s="167"/>
      <c r="AK1046" s="167"/>
      <c r="AL1046" s="167"/>
      <c r="AO1046" s="158">
        <f t="shared" si="160"/>
        <v>2.4812484276791515</v>
      </c>
      <c r="AP1046" s="159">
        <f t="shared" si="161"/>
        <v>0.9285024453898878</v>
      </c>
      <c r="AQ1046" s="160">
        <f t="shared" si="162"/>
        <v>4.7779380106260927E-4</v>
      </c>
      <c r="AR1046" s="161" t="str">
        <f t="shared" si="163"/>
        <v/>
      </c>
      <c r="AS1046" s="161" t="str">
        <f t="shared" si="159"/>
        <v/>
      </c>
    </row>
    <row r="1047" spans="26:45" ht="20.100000000000001" customHeight="1" x14ac:dyDescent="0.25">
      <c r="Z1047" s="146">
        <v>376</v>
      </c>
      <c r="AA1047" s="142">
        <f t="shared" si="150"/>
        <v>-2.496</v>
      </c>
      <c r="AB1047" s="166">
        <f t="shared" si="151"/>
        <v>1.7704321207094212E-2</v>
      </c>
      <c r="AC1047" s="166">
        <f t="shared" si="152"/>
        <v>6.2801300768649043E-3</v>
      </c>
      <c r="AD1047" s="142">
        <f t="shared" si="153"/>
        <v>1.7704321207094212E-2</v>
      </c>
      <c r="AE1047" s="142" t="str">
        <f t="shared" si="158"/>
        <v/>
      </c>
      <c r="AF1047" s="142" t="str">
        <f t="shared" si="154"/>
        <v/>
      </c>
      <c r="AG1047" s="167">
        <f t="shared" si="155"/>
        <v>0</v>
      </c>
      <c r="AH1047" s="167" t="str">
        <f t="shared" si="156"/>
        <v/>
      </c>
      <c r="AI1047" s="167" t="str">
        <f t="shared" si="157"/>
        <v/>
      </c>
      <c r="AJ1047" s="167"/>
      <c r="AK1047" s="167"/>
      <c r="AL1047" s="167"/>
      <c r="AO1047" s="158">
        <f t="shared" si="160"/>
        <v>2.4876433978535823</v>
      </c>
      <c r="AP1047" s="159">
        <f t="shared" si="161"/>
        <v>0.92802465158882519</v>
      </c>
      <c r="AQ1047" s="160">
        <f t="shared" si="162"/>
        <v>4.7933921193343831E-4</v>
      </c>
      <c r="AR1047" s="161" t="str">
        <f t="shared" si="163"/>
        <v/>
      </c>
      <c r="AS1047" s="161" t="str">
        <f t="shared" si="159"/>
        <v/>
      </c>
    </row>
    <row r="1048" spans="26:45" ht="20.100000000000001" customHeight="1" x14ac:dyDescent="0.25">
      <c r="Z1048" s="146">
        <v>377</v>
      </c>
      <c r="AA1048" s="142">
        <f t="shared" si="150"/>
        <v>-2.492</v>
      </c>
      <c r="AB1048" s="166">
        <f t="shared" si="151"/>
        <v>1.7881823424425094E-2</v>
      </c>
      <c r="AC1048" s="166">
        <f t="shared" si="152"/>
        <v>6.3513018707703995E-3</v>
      </c>
      <c r="AD1048" s="142">
        <f t="shared" si="153"/>
        <v>1.7881823424425094E-2</v>
      </c>
      <c r="AE1048" s="142" t="str">
        <f t="shared" si="158"/>
        <v/>
      </c>
      <c r="AF1048" s="142" t="str">
        <f t="shared" si="154"/>
        <v/>
      </c>
      <c r="AG1048" s="167">
        <f t="shared" si="155"/>
        <v>0</v>
      </c>
      <c r="AH1048" s="167" t="str">
        <f t="shared" si="156"/>
        <v/>
      </c>
      <c r="AI1048" s="167" t="str">
        <f t="shared" si="157"/>
        <v/>
      </c>
      <c r="AJ1048" s="167"/>
      <c r="AK1048" s="167"/>
      <c r="AL1048" s="167"/>
      <c r="AO1048" s="158">
        <f t="shared" si="160"/>
        <v>2.4940383680280132</v>
      </c>
      <c r="AP1048" s="159">
        <f t="shared" si="161"/>
        <v>0.92754531237689175</v>
      </c>
      <c r="AQ1048" s="160">
        <f t="shared" si="162"/>
        <v>4.8088169696614003E-4</v>
      </c>
      <c r="AR1048" s="161" t="str">
        <f t="shared" si="163"/>
        <v/>
      </c>
      <c r="AS1048" s="161" t="str">
        <f t="shared" si="159"/>
        <v/>
      </c>
    </row>
    <row r="1049" spans="26:45" ht="20.100000000000001" customHeight="1" x14ac:dyDescent="0.25">
      <c r="Z1049" s="146">
        <v>378</v>
      </c>
      <c r="AA1049" s="142">
        <f t="shared" si="150"/>
        <v>-2.488</v>
      </c>
      <c r="AB1049" s="166">
        <f t="shared" si="151"/>
        <v>1.8060816290509693E-2</v>
      </c>
      <c r="AC1049" s="166">
        <f t="shared" si="152"/>
        <v>6.4231866517910977E-3</v>
      </c>
      <c r="AD1049" s="142">
        <f t="shared" si="153"/>
        <v>1.8060816290509693E-2</v>
      </c>
      <c r="AE1049" s="142" t="str">
        <f t="shared" si="158"/>
        <v/>
      </c>
      <c r="AF1049" s="142" t="str">
        <f t="shared" si="154"/>
        <v/>
      </c>
      <c r="AG1049" s="167">
        <f t="shared" si="155"/>
        <v>0</v>
      </c>
      <c r="AH1049" s="167" t="str">
        <f t="shared" si="156"/>
        <v/>
      </c>
      <c r="AI1049" s="167" t="str">
        <f t="shared" si="157"/>
        <v/>
      </c>
      <c r="AJ1049" s="167"/>
      <c r="AK1049" s="167"/>
      <c r="AL1049" s="167"/>
      <c r="AO1049" s="158">
        <f t="shared" si="160"/>
        <v>2.500433338202444</v>
      </c>
      <c r="AP1049" s="159">
        <f t="shared" si="161"/>
        <v>0.92706443067992561</v>
      </c>
      <c r="AQ1049" s="160">
        <f t="shared" si="162"/>
        <v>4.8242123649122615E-4</v>
      </c>
      <c r="AR1049" s="161" t="str">
        <f t="shared" si="163"/>
        <v/>
      </c>
      <c r="AS1049" s="161" t="str">
        <f t="shared" si="159"/>
        <v/>
      </c>
    </row>
    <row r="1050" spans="26:45" ht="20.100000000000001" customHeight="1" x14ac:dyDescent="0.25">
      <c r="Z1050" s="146">
        <v>379</v>
      </c>
      <c r="AA1050" s="142">
        <f t="shared" si="150"/>
        <v>-2.484</v>
      </c>
      <c r="AB1050" s="166">
        <f t="shared" si="151"/>
        <v>1.824130897000055E-2</v>
      </c>
      <c r="AC1050" s="166">
        <f t="shared" si="152"/>
        <v>6.4957904008448265E-3</v>
      </c>
      <c r="AD1050" s="142">
        <f t="shared" si="153"/>
        <v>1.824130897000055E-2</v>
      </c>
      <c r="AE1050" s="142" t="str">
        <f t="shared" si="158"/>
        <v/>
      </c>
      <c r="AF1050" s="142" t="str">
        <f t="shared" si="154"/>
        <v/>
      </c>
      <c r="AG1050" s="167">
        <f t="shared" si="155"/>
        <v>0</v>
      </c>
      <c r="AH1050" s="167" t="str">
        <f t="shared" si="156"/>
        <v/>
      </c>
      <c r="AI1050" s="167" t="str">
        <f t="shared" si="157"/>
        <v/>
      </c>
      <c r="AJ1050" s="167"/>
      <c r="AK1050" s="167"/>
      <c r="AL1050" s="167"/>
      <c r="AO1050" s="158">
        <f t="shared" si="160"/>
        <v>2.5068283083768748</v>
      </c>
      <c r="AP1050" s="159">
        <f t="shared" si="161"/>
        <v>0.92658200944343438</v>
      </c>
      <c r="AQ1050" s="160">
        <f t="shared" si="162"/>
        <v>4.8395781099919155E-4</v>
      </c>
      <c r="AR1050" s="161" t="str">
        <f t="shared" si="163"/>
        <v/>
      </c>
      <c r="AS1050" s="161" t="str">
        <f t="shared" si="159"/>
        <v/>
      </c>
    </row>
    <row r="1051" spans="26:45" ht="20.100000000000001" customHeight="1" x14ac:dyDescent="0.25">
      <c r="Z1051" s="146">
        <v>380</v>
      </c>
      <c r="AA1051" s="142">
        <f t="shared" si="150"/>
        <v>-2.48</v>
      </c>
      <c r="AB1051" s="166">
        <f t="shared" si="151"/>
        <v>1.8423310646862048E-2</v>
      </c>
      <c r="AC1051" s="166">
        <f t="shared" si="152"/>
        <v>6.569119135546763E-3</v>
      </c>
      <c r="AD1051" s="142">
        <f t="shared" si="153"/>
        <v>1.8423310646862048E-2</v>
      </c>
      <c r="AE1051" s="142" t="str">
        <f t="shared" si="158"/>
        <v/>
      </c>
      <c r="AF1051" s="142" t="str">
        <f t="shared" si="154"/>
        <v/>
      </c>
      <c r="AG1051" s="167">
        <f t="shared" si="155"/>
        <v>0</v>
      </c>
      <c r="AH1051" s="167" t="str">
        <f t="shared" si="156"/>
        <v/>
      </c>
      <c r="AI1051" s="167" t="str">
        <f t="shared" si="157"/>
        <v/>
      </c>
      <c r="AJ1051" s="167"/>
      <c r="AK1051" s="167"/>
      <c r="AL1051" s="167"/>
      <c r="AO1051" s="158">
        <f t="shared" si="160"/>
        <v>2.5132232785513056</v>
      </c>
      <c r="AP1051" s="159">
        <f t="shared" si="161"/>
        <v>0.92609805163243519</v>
      </c>
      <c r="AQ1051" s="160">
        <f t="shared" si="162"/>
        <v>4.8549140113984812E-4</v>
      </c>
      <c r="AR1051" s="161" t="str">
        <f t="shared" si="163"/>
        <v/>
      </c>
      <c r="AS1051" s="161" t="str">
        <f t="shared" si="159"/>
        <v/>
      </c>
    </row>
    <row r="1052" spans="26:45" ht="20.100000000000001" customHeight="1" x14ac:dyDescent="0.25">
      <c r="Z1052" s="146">
        <v>381</v>
      </c>
      <c r="AA1052" s="142">
        <f t="shared" si="150"/>
        <v>-2.476</v>
      </c>
      <c r="AB1052" s="166">
        <f t="shared" si="151"/>
        <v>1.8606830523972679E-2</v>
      </c>
      <c r="AC1052" s="166">
        <f t="shared" si="152"/>
        <v>6.6431789102859009E-3</v>
      </c>
      <c r="AD1052" s="142">
        <f t="shared" si="153"/>
        <v>1.8606830523972679E-2</v>
      </c>
      <c r="AE1052" s="142" t="str">
        <f t="shared" si="158"/>
        <v/>
      </c>
      <c r="AF1052" s="142" t="str">
        <f t="shared" si="154"/>
        <v/>
      </c>
      <c r="AG1052" s="167">
        <f t="shared" si="155"/>
        <v>0</v>
      </c>
      <c r="AH1052" s="167" t="str">
        <f t="shared" si="156"/>
        <v/>
      </c>
      <c r="AI1052" s="167" t="str">
        <f t="shared" si="157"/>
        <v/>
      </c>
      <c r="AJ1052" s="167"/>
      <c r="AK1052" s="167"/>
      <c r="AL1052" s="167"/>
      <c r="AO1052" s="158">
        <f t="shared" si="160"/>
        <v>2.5196182487257364</v>
      </c>
      <c r="AP1052" s="159">
        <f t="shared" si="161"/>
        <v>0.92561256023129534</v>
      </c>
      <c r="AQ1052" s="160">
        <f t="shared" si="162"/>
        <v>4.8702198772254679E-4</v>
      </c>
      <c r="AR1052" s="161" t="str">
        <f t="shared" si="163"/>
        <v/>
      </c>
      <c r="AS1052" s="161" t="str">
        <f t="shared" si="159"/>
        <v/>
      </c>
    </row>
    <row r="1053" spans="26:45" ht="20.100000000000001" customHeight="1" x14ac:dyDescent="0.25">
      <c r="Z1053" s="146">
        <v>382</v>
      </c>
      <c r="AA1053" s="142">
        <f t="shared" si="150"/>
        <v>-2.472</v>
      </c>
      <c r="AB1053" s="166">
        <f t="shared" si="151"/>
        <v>1.8791877822721837E-2</v>
      </c>
      <c r="AC1053" s="166">
        <f t="shared" si="152"/>
        <v>6.7179758162999237E-3</v>
      </c>
      <c r="AD1053" s="142">
        <f t="shared" si="153"/>
        <v>1.8791877822721837E-2</v>
      </c>
      <c r="AE1053" s="142" t="str">
        <f t="shared" si="158"/>
        <v/>
      </c>
      <c r="AF1053" s="142" t="str">
        <f t="shared" si="154"/>
        <v/>
      </c>
      <c r="AG1053" s="167">
        <f t="shared" si="155"/>
        <v>0</v>
      </c>
      <c r="AH1053" s="167" t="str">
        <f t="shared" si="156"/>
        <v/>
      </c>
      <c r="AI1053" s="167" t="str">
        <f t="shared" si="157"/>
        <v/>
      </c>
      <c r="AJ1053" s="167"/>
      <c r="AK1053" s="167"/>
      <c r="AL1053" s="167"/>
      <c r="AO1053" s="158">
        <f t="shared" si="160"/>
        <v>2.5260132189001672</v>
      </c>
      <c r="AP1053" s="159">
        <f t="shared" si="161"/>
        <v>0.9251255382435728</v>
      </c>
      <c r="AQ1053" s="160">
        <f t="shared" si="162"/>
        <v>4.8854955171484526E-4</v>
      </c>
      <c r="AR1053" s="161" t="str">
        <f t="shared" si="163"/>
        <v/>
      </c>
      <c r="AS1053" s="161" t="str">
        <f t="shared" si="159"/>
        <v/>
      </c>
    </row>
    <row r="1054" spans="26:45" ht="20.100000000000001" customHeight="1" x14ac:dyDescent="0.25">
      <c r="Z1054" s="146">
        <v>383</v>
      </c>
      <c r="AA1054" s="142">
        <f t="shared" si="150"/>
        <v>-2.468</v>
      </c>
      <c r="AB1054" s="166">
        <f t="shared" si="151"/>
        <v>1.897846178260116E-2</v>
      </c>
      <c r="AC1054" s="166">
        <f t="shared" si="152"/>
        <v>6.7935159817483944E-3</v>
      </c>
      <c r="AD1054" s="142">
        <f t="shared" si="153"/>
        <v>1.897846178260116E-2</v>
      </c>
      <c r="AE1054" s="142" t="str">
        <f t="shared" si="158"/>
        <v/>
      </c>
      <c r="AF1054" s="142" t="str">
        <f t="shared" si="154"/>
        <v/>
      </c>
      <c r="AG1054" s="167">
        <f t="shared" si="155"/>
        <v>0</v>
      </c>
      <c r="AH1054" s="167" t="str">
        <f t="shared" si="156"/>
        <v/>
      </c>
      <c r="AI1054" s="167" t="str">
        <f t="shared" si="157"/>
        <v/>
      </c>
      <c r="AJ1054" s="167"/>
      <c r="AK1054" s="167"/>
      <c r="AL1054" s="167"/>
      <c r="AO1054" s="158">
        <f t="shared" si="160"/>
        <v>2.532408189074598</v>
      </c>
      <c r="AP1054" s="159">
        <f t="shared" si="161"/>
        <v>0.92463698869185795</v>
      </c>
      <c r="AQ1054" s="160">
        <f t="shared" si="162"/>
        <v>4.9007407424284111E-4</v>
      </c>
      <c r="AR1054" s="161" t="str">
        <f t="shared" si="163"/>
        <v/>
      </c>
      <c r="AS1054" s="161" t="str">
        <f t="shared" si="159"/>
        <v/>
      </c>
    </row>
    <row r="1055" spans="26:45" ht="20.100000000000001" customHeight="1" x14ac:dyDescent="0.25">
      <c r="Z1055" s="146">
        <v>384</v>
      </c>
      <c r="AA1055" s="142">
        <f t="shared" ref="AA1055:AA1118" si="164">AA$665+(Z1055*AA$668)</f>
        <v>-2.464</v>
      </c>
      <c r="AB1055" s="166">
        <f t="shared" ref="AB1055:AB1118" si="165">_xlfn.NORM.DIST(AA1055,AA$662,AA$663,0)</f>
        <v>1.9166591660790256E-2</v>
      </c>
      <c r="AC1055" s="166">
        <f t="shared" ref="AC1055:AC1118" si="166">_xlfn.NORM.DIST(AA1055,AA$662,AA$663,1)</f>
        <v>6.8698055717843773E-3</v>
      </c>
      <c r="AD1055" s="142">
        <f t="shared" ref="AD1055:AD1118" si="167">IF(OR(AC1055&lt;CN$43,AC1055&gt;CN$44),AB1055,"")</f>
        <v>1.9166591660790256E-2</v>
      </c>
      <c r="AE1055" s="142" t="str">
        <f t="shared" si="158"/>
        <v/>
      </c>
      <c r="AF1055" s="142" t="str">
        <f t="shared" ref="AF1055:AF1118" si="168">IF(AB1055=MAX(AB$671:AB$2671),AB1055,"")</f>
        <v/>
      </c>
      <c r="AG1055" s="167">
        <f t="shared" ref="AG1055:AG1118" si="169">_xlfn.NORM.DIST(Z1055,AE$663,AE$664,0)</f>
        <v>0</v>
      </c>
      <c r="AH1055" s="167" t="str">
        <f t="shared" ref="AH1055:AH1118" si="170">IF(AG1055=MAX(AG$671:AG$2671),AB1055,"")</f>
        <v/>
      </c>
      <c r="AI1055" s="167" t="str">
        <f t="shared" ref="AI1055:AI1118" si="171">IF(AH1055=MIN(AH$671:AH$2671),AH1055,"")</f>
        <v/>
      </c>
      <c r="AJ1055" s="167"/>
      <c r="AK1055" s="167"/>
      <c r="AL1055" s="167"/>
      <c r="AO1055" s="158">
        <f t="shared" si="160"/>
        <v>2.5388031592490288</v>
      </c>
      <c r="AP1055" s="159">
        <f t="shared" si="161"/>
        <v>0.92414691461761511</v>
      </c>
      <c r="AQ1055" s="160">
        <f t="shared" si="162"/>
        <v>4.9159553658983945E-4</v>
      </c>
      <c r="AR1055" s="161" t="str">
        <f t="shared" si="163"/>
        <v/>
      </c>
      <c r="AS1055" s="161" t="str">
        <f t="shared" si="159"/>
        <v/>
      </c>
    </row>
    <row r="1056" spans="26:45" ht="20.100000000000001" customHeight="1" x14ac:dyDescent="0.25">
      <c r="Z1056" s="146">
        <v>385</v>
      </c>
      <c r="AA1056" s="142">
        <f t="shared" si="164"/>
        <v>-2.46</v>
      </c>
      <c r="AB1056" s="166">
        <f t="shared" si="165"/>
        <v>1.9356276731736961E-2</v>
      </c>
      <c r="AC1056" s="166">
        <f t="shared" si="166"/>
        <v>6.9468507886243092E-3</v>
      </c>
      <c r="AD1056" s="142">
        <f t="shared" si="167"/>
        <v>1.9356276731736961E-2</v>
      </c>
      <c r="AE1056" s="142" t="str">
        <f t="shared" ref="AE1056:AE1119" si="172">IF(AND(AC1056&gt;$AE$667,AC1056&lt;$AE$668),AB1056,"")</f>
        <v/>
      </c>
      <c r="AF1056" s="142" t="str">
        <f t="shared" si="168"/>
        <v/>
      </c>
      <c r="AG1056" s="167">
        <f t="shared" si="169"/>
        <v>0</v>
      </c>
      <c r="AH1056" s="167" t="str">
        <f t="shared" si="170"/>
        <v/>
      </c>
      <c r="AI1056" s="167" t="str">
        <f t="shared" si="171"/>
        <v/>
      </c>
      <c r="AJ1056" s="167"/>
      <c r="AK1056" s="167"/>
      <c r="AL1056" s="167"/>
      <c r="AO1056" s="158">
        <f t="shared" si="160"/>
        <v>2.5451981294234596</v>
      </c>
      <c r="AP1056" s="159">
        <f t="shared" si="161"/>
        <v>0.92365531908102527</v>
      </c>
      <c r="AQ1056" s="160">
        <f t="shared" si="162"/>
        <v>4.9311392019646405E-4</v>
      </c>
      <c r="AR1056" s="161" t="str">
        <f t="shared" si="163"/>
        <v/>
      </c>
      <c r="AS1056" s="161" t="str">
        <f t="shared" si="159"/>
        <v/>
      </c>
    </row>
    <row r="1057" spans="26:45" ht="20.100000000000001" customHeight="1" x14ac:dyDescent="0.25">
      <c r="Z1057" s="146">
        <v>386</v>
      </c>
      <c r="AA1057" s="142">
        <f t="shared" si="164"/>
        <v>-2.456</v>
      </c>
      <c r="AB1057" s="166">
        <f t="shared" si="165"/>
        <v>1.9547526286731998E-2</v>
      </c>
      <c r="AC1057" s="166">
        <f t="shared" si="166"/>
        <v>7.0246578716162732E-3</v>
      </c>
      <c r="AD1057" s="142">
        <f t="shared" si="167"/>
        <v>1.9547526286731998E-2</v>
      </c>
      <c r="AE1057" s="142" t="str">
        <f t="shared" si="172"/>
        <v/>
      </c>
      <c r="AF1057" s="142" t="str">
        <f t="shared" si="168"/>
        <v/>
      </c>
      <c r="AG1057" s="167">
        <f t="shared" si="169"/>
        <v>0</v>
      </c>
      <c r="AH1057" s="167" t="str">
        <f t="shared" si="170"/>
        <v/>
      </c>
      <c r="AI1057" s="167" t="str">
        <f t="shared" si="171"/>
        <v/>
      </c>
      <c r="AJ1057" s="167"/>
      <c r="AK1057" s="167"/>
      <c r="AL1057" s="167"/>
      <c r="AO1057" s="158">
        <f t="shared" si="160"/>
        <v>2.5515930995978904</v>
      </c>
      <c r="AP1057" s="159">
        <f t="shared" si="161"/>
        <v>0.92316220516082881</v>
      </c>
      <c r="AQ1057" s="160">
        <f t="shared" si="162"/>
        <v>4.9462920666010213E-4</v>
      </c>
      <c r="AR1057" s="161" t="str">
        <f t="shared" si="163"/>
        <v/>
      </c>
      <c r="AS1057" s="161" t="str">
        <f t="shared" si="159"/>
        <v/>
      </c>
    </row>
    <row r="1058" spans="26:45" ht="20.100000000000001" customHeight="1" x14ac:dyDescent="0.25">
      <c r="Z1058" s="146">
        <v>387</v>
      </c>
      <c r="AA1058" s="142">
        <f t="shared" si="164"/>
        <v>-2.452</v>
      </c>
      <c r="AB1058" s="166">
        <f t="shared" si="165"/>
        <v>1.9740349633478135E-2</v>
      </c>
      <c r="AC1058" s="166">
        <f t="shared" si="166"/>
        <v>7.1032330973064568E-3</v>
      </c>
      <c r="AD1058" s="142">
        <f t="shared" si="167"/>
        <v>1.9740349633478135E-2</v>
      </c>
      <c r="AE1058" s="142" t="str">
        <f t="shared" si="172"/>
        <v/>
      </c>
      <c r="AF1058" s="142" t="str">
        <f t="shared" si="168"/>
        <v/>
      </c>
      <c r="AG1058" s="167">
        <f t="shared" si="169"/>
        <v>0</v>
      </c>
      <c r="AH1058" s="167" t="str">
        <f t="shared" si="170"/>
        <v/>
      </c>
      <c r="AI1058" s="167" t="str">
        <f t="shared" si="171"/>
        <v/>
      </c>
      <c r="AJ1058" s="167"/>
      <c r="AK1058" s="167"/>
      <c r="AL1058" s="167"/>
      <c r="AO1058" s="158">
        <f t="shared" si="160"/>
        <v>2.5579880697723212</v>
      </c>
      <c r="AP1058" s="159">
        <f t="shared" si="161"/>
        <v>0.92266757595416871</v>
      </c>
      <c r="AQ1058" s="160">
        <f t="shared" si="162"/>
        <v>4.9614137773412725E-4</v>
      </c>
      <c r="AR1058" s="161" t="str">
        <f t="shared" si="163"/>
        <v/>
      </c>
      <c r="AS1058" s="161" t="str">
        <f t="shared" si="159"/>
        <v/>
      </c>
    </row>
    <row r="1059" spans="26:45" ht="20.100000000000001" customHeight="1" x14ac:dyDescent="0.25">
      <c r="Z1059" s="146">
        <v>388</v>
      </c>
      <c r="AA1059" s="142">
        <f t="shared" si="164"/>
        <v>-2.448</v>
      </c>
      <c r="AB1059" s="166">
        <f t="shared" si="165"/>
        <v>1.993475609565365E-2</v>
      </c>
      <c r="AC1059" s="166">
        <f t="shared" si="166"/>
        <v>7.1825827795039794E-3</v>
      </c>
      <c r="AD1059" s="142">
        <f t="shared" si="167"/>
        <v>1.993475609565365E-2</v>
      </c>
      <c r="AE1059" s="142" t="str">
        <f t="shared" si="172"/>
        <v/>
      </c>
      <c r="AF1059" s="142" t="str">
        <f t="shared" si="168"/>
        <v/>
      </c>
      <c r="AG1059" s="167">
        <f t="shared" si="169"/>
        <v>0</v>
      </c>
      <c r="AH1059" s="167" t="str">
        <f t="shared" si="170"/>
        <v/>
      </c>
      <c r="AI1059" s="167" t="str">
        <f t="shared" si="171"/>
        <v/>
      </c>
      <c r="AJ1059" s="167"/>
      <c r="AK1059" s="167"/>
      <c r="AL1059" s="167"/>
      <c r="AO1059" s="158">
        <f t="shared" si="160"/>
        <v>2.564383039946752</v>
      </c>
      <c r="AP1059" s="159">
        <f t="shared" si="161"/>
        <v>0.92217143457643458</v>
      </c>
      <c r="AQ1059" s="160">
        <f t="shared" si="162"/>
        <v>4.9765041532767729E-4</v>
      </c>
      <c r="AR1059" s="161" t="str">
        <f t="shared" si="163"/>
        <v/>
      </c>
      <c r="AS1059" s="161" t="str">
        <f t="shared" si="159"/>
        <v/>
      </c>
    </row>
    <row r="1060" spans="26:45" ht="20.100000000000001" customHeight="1" x14ac:dyDescent="0.25">
      <c r="Z1060" s="146">
        <v>389</v>
      </c>
      <c r="AA1060" s="142">
        <f t="shared" si="164"/>
        <v>-2.444</v>
      </c>
      <c r="AB1060" s="166">
        <f t="shared" si="165"/>
        <v>2.0130755012470348E-2</v>
      </c>
      <c r="AC1060" s="166">
        <f t="shared" si="166"/>
        <v>7.2627132693438767E-3</v>
      </c>
      <c r="AD1060" s="142">
        <f t="shared" si="167"/>
        <v>2.0130755012470348E-2</v>
      </c>
      <c r="AE1060" s="142" t="str">
        <f t="shared" si="172"/>
        <v/>
      </c>
      <c r="AF1060" s="142" t="str">
        <f t="shared" si="168"/>
        <v/>
      </c>
      <c r="AG1060" s="167">
        <f t="shared" si="169"/>
        <v>0</v>
      </c>
      <c r="AH1060" s="167" t="str">
        <f t="shared" si="170"/>
        <v/>
      </c>
      <c r="AI1060" s="167" t="str">
        <f t="shared" si="171"/>
        <v/>
      </c>
      <c r="AJ1060" s="167"/>
      <c r="AK1060" s="167"/>
      <c r="AL1060" s="167"/>
      <c r="AO1060" s="158">
        <f t="shared" si="160"/>
        <v>2.5707780101211828</v>
      </c>
      <c r="AP1060" s="159">
        <f t="shared" si="161"/>
        <v>0.9216737841611069</v>
      </c>
      <c r="AQ1060" s="160">
        <f t="shared" si="162"/>
        <v>4.9915630150443313E-4</v>
      </c>
      <c r="AR1060" s="161" t="str">
        <f t="shared" si="163"/>
        <v/>
      </c>
      <c r="AS1060" s="161" t="str">
        <f t="shared" si="159"/>
        <v/>
      </c>
    </row>
    <row r="1061" spans="26:45" ht="20.100000000000001" customHeight="1" x14ac:dyDescent="0.25">
      <c r="Z1061" s="146">
        <v>390</v>
      </c>
      <c r="AA1061" s="142">
        <f t="shared" si="164"/>
        <v>-2.44</v>
      </c>
      <c r="AB1061" s="166">
        <f t="shared" si="165"/>
        <v>2.0328355738225837E-2</v>
      </c>
      <c r="AC1061" s="166">
        <f t="shared" si="166"/>
        <v>7.3436309553483459E-3</v>
      </c>
      <c r="AD1061" s="142">
        <f t="shared" si="167"/>
        <v>2.0328355738225837E-2</v>
      </c>
      <c r="AE1061" s="142" t="str">
        <f t="shared" si="172"/>
        <v/>
      </c>
      <c r="AF1061" s="142" t="str">
        <f t="shared" si="168"/>
        <v/>
      </c>
      <c r="AG1061" s="167">
        <f t="shared" si="169"/>
        <v>0</v>
      </c>
      <c r="AH1061" s="167" t="str">
        <f t="shared" si="170"/>
        <v/>
      </c>
      <c r="AI1061" s="167" t="str">
        <f t="shared" si="171"/>
        <v/>
      </c>
      <c r="AJ1061" s="167"/>
      <c r="AK1061" s="167"/>
      <c r="AL1061" s="167"/>
      <c r="AO1061" s="158">
        <f t="shared" si="160"/>
        <v>2.5771729802956136</v>
      </c>
      <c r="AP1061" s="159">
        <f t="shared" si="161"/>
        <v>0.92117462785960247</v>
      </c>
      <c r="AQ1061" s="160">
        <f t="shared" si="162"/>
        <v>5.00659018483951E-4</v>
      </c>
      <c r="AR1061" s="161" t="str">
        <f t="shared" si="163"/>
        <v/>
      </c>
      <c r="AS1061" s="161" t="str">
        <f t="shared" si="159"/>
        <v/>
      </c>
    </row>
    <row r="1062" spans="26:45" ht="20.100000000000001" customHeight="1" x14ac:dyDescent="0.25">
      <c r="Z1062" s="146">
        <v>391</v>
      </c>
      <c r="AA1062" s="142">
        <f t="shared" si="164"/>
        <v>-2.4359999999999999</v>
      </c>
      <c r="AB1062" s="166">
        <f t="shared" si="165"/>
        <v>2.0527567641850292E-2</v>
      </c>
      <c r="AC1062" s="166">
        <f t="shared" si="166"/>
        <v>7.4253422634862117E-3</v>
      </c>
      <c r="AD1062" s="142">
        <f t="shared" si="167"/>
        <v>2.0527567641850292E-2</v>
      </c>
      <c r="AE1062" s="142" t="str">
        <f t="shared" si="172"/>
        <v/>
      </c>
      <c r="AF1062" s="142" t="str">
        <f t="shared" si="168"/>
        <v/>
      </c>
      <c r="AG1062" s="167">
        <f t="shared" si="169"/>
        <v>0</v>
      </c>
      <c r="AH1062" s="167" t="str">
        <f t="shared" si="170"/>
        <v/>
      </c>
      <c r="AI1062" s="167" t="str">
        <f t="shared" si="171"/>
        <v/>
      </c>
      <c r="AJ1062" s="167"/>
      <c r="AK1062" s="167"/>
      <c r="AL1062" s="167"/>
      <c r="AO1062" s="158">
        <f t="shared" si="160"/>
        <v>2.5835679504700444</v>
      </c>
      <c r="AP1062" s="159">
        <f t="shared" si="161"/>
        <v>0.92067396884111852</v>
      </c>
      <c r="AQ1062" s="160">
        <f t="shared" si="162"/>
        <v>5.0215854863844278E-4</v>
      </c>
      <c r="AR1062" s="161" t="str">
        <f t="shared" si="163"/>
        <v/>
      </c>
      <c r="AS1062" s="161" t="str">
        <f t="shared" si="159"/>
        <v/>
      </c>
    </row>
    <row r="1063" spans="26:45" ht="20.100000000000001" customHeight="1" x14ac:dyDescent="0.25">
      <c r="Z1063" s="146">
        <v>392</v>
      </c>
      <c r="AA1063" s="142">
        <f t="shared" si="164"/>
        <v>-2.4319999999999999</v>
      </c>
      <c r="AB1063" s="166">
        <f t="shared" si="165"/>
        <v>2.0728400106447484E-2</v>
      </c>
      <c r="AC1063" s="166">
        <f t="shared" si="166"/>
        <v>7.5078536572305002E-3</v>
      </c>
      <c r="AD1063" s="142">
        <f t="shared" si="167"/>
        <v>2.0728400106447484E-2</v>
      </c>
      <c r="AE1063" s="142" t="str">
        <f t="shared" si="172"/>
        <v/>
      </c>
      <c r="AF1063" s="142" t="str">
        <f t="shared" si="168"/>
        <v/>
      </c>
      <c r="AG1063" s="167">
        <f t="shared" si="169"/>
        <v>0</v>
      </c>
      <c r="AH1063" s="167" t="str">
        <f t="shared" si="170"/>
        <v/>
      </c>
      <c r="AI1063" s="167" t="str">
        <f t="shared" si="171"/>
        <v/>
      </c>
      <c r="AJ1063" s="167"/>
      <c r="AK1063" s="167"/>
      <c r="AL1063" s="167"/>
      <c r="AO1063" s="158">
        <f t="shared" si="160"/>
        <v>2.5899629206444752</v>
      </c>
      <c r="AP1063" s="159">
        <f t="shared" si="161"/>
        <v>0.92017181029248007</v>
      </c>
      <c r="AQ1063" s="160">
        <f t="shared" si="162"/>
        <v>5.0365487449510749E-4</v>
      </c>
      <c r="AR1063" s="161" t="str">
        <f t="shared" si="163"/>
        <v/>
      </c>
      <c r="AS1063" s="161" t="str">
        <f t="shared" si="159"/>
        <v/>
      </c>
    </row>
    <row r="1064" spans="26:45" ht="20.100000000000001" customHeight="1" x14ac:dyDescent="0.25">
      <c r="Z1064" s="146">
        <v>393</v>
      </c>
      <c r="AA1064" s="142">
        <f t="shared" si="164"/>
        <v>-2.4279999999999999</v>
      </c>
      <c r="AB1064" s="166">
        <f t="shared" si="165"/>
        <v>2.0930862528830304E-2</v>
      </c>
      <c r="AC1064" s="166">
        <f t="shared" si="166"/>
        <v>7.5911716376142468E-3</v>
      </c>
      <c r="AD1064" s="142">
        <f t="shared" si="167"/>
        <v>2.0930862528830304E-2</v>
      </c>
      <c r="AE1064" s="142" t="str">
        <f t="shared" si="172"/>
        <v/>
      </c>
      <c r="AF1064" s="142" t="str">
        <f t="shared" si="168"/>
        <v/>
      </c>
      <c r="AG1064" s="167">
        <f t="shared" si="169"/>
        <v>0</v>
      </c>
      <c r="AH1064" s="167" t="str">
        <f t="shared" si="170"/>
        <v/>
      </c>
      <c r="AI1064" s="167" t="str">
        <f t="shared" si="171"/>
        <v/>
      </c>
      <c r="AJ1064" s="167"/>
      <c r="AK1064" s="167"/>
      <c r="AL1064" s="167"/>
      <c r="AO1064" s="158">
        <f t="shared" si="160"/>
        <v>2.596357890818906</v>
      </c>
      <c r="AP1064" s="159">
        <f t="shared" si="161"/>
        <v>0.91966815541798497</v>
      </c>
      <c r="AQ1064" s="160">
        <f t="shared" si="162"/>
        <v>5.0514797873313366E-4</v>
      </c>
      <c r="AR1064" s="161" t="str">
        <f t="shared" si="163"/>
        <v/>
      </c>
      <c r="AS1064" s="161" t="str">
        <f t="shared" si="159"/>
        <v/>
      </c>
    </row>
    <row r="1065" spans="26:45" ht="20.100000000000001" customHeight="1" x14ac:dyDescent="0.25">
      <c r="Z1065" s="146">
        <v>394</v>
      </c>
      <c r="AA1065" s="142">
        <f t="shared" si="164"/>
        <v>-2.4239999999999999</v>
      </c>
      <c r="AB1065" s="166">
        <f t="shared" si="165"/>
        <v>2.1134964319050476E-2</v>
      </c>
      <c r="AC1065" s="166">
        <f t="shared" si="166"/>
        <v>7.6753027432843587E-3</v>
      </c>
      <c r="AD1065" s="142">
        <f t="shared" si="167"/>
        <v>2.1134964319050476E-2</v>
      </c>
      <c r="AE1065" s="142" t="str">
        <f t="shared" si="172"/>
        <v/>
      </c>
      <c r="AF1065" s="142" t="str">
        <f t="shared" si="168"/>
        <v/>
      </c>
      <c r="AG1065" s="167">
        <f t="shared" si="169"/>
        <v>0</v>
      </c>
      <c r="AH1065" s="167" t="str">
        <f t="shared" si="170"/>
        <v/>
      </c>
      <c r="AI1065" s="167" t="str">
        <f t="shared" si="171"/>
        <v/>
      </c>
      <c r="AJ1065" s="167"/>
      <c r="AK1065" s="167"/>
      <c r="AL1065" s="167"/>
      <c r="AO1065" s="158">
        <f t="shared" si="160"/>
        <v>2.6027528609933368</v>
      </c>
      <c r="AP1065" s="159">
        <f t="shared" si="161"/>
        <v>0.91916300743925183</v>
      </c>
      <c r="AQ1065" s="160">
        <f t="shared" si="162"/>
        <v>5.0663784418514268E-4</v>
      </c>
      <c r="AR1065" s="161" t="str">
        <f t="shared" si="163"/>
        <v/>
      </c>
      <c r="AS1065" s="161" t="str">
        <f t="shared" si="159"/>
        <v/>
      </c>
    </row>
    <row r="1066" spans="26:45" ht="20.100000000000001" customHeight="1" x14ac:dyDescent="0.25">
      <c r="Z1066" s="146">
        <v>395</v>
      </c>
      <c r="AA1066" s="142">
        <f t="shared" si="164"/>
        <v>-2.42</v>
      </c>
      <c r="AB1066" s="166">
        <f t="shared" si="165"/>
        <v>2.1340714899922782E-2</v>
      </c>
      <c r="AC1066" s="166">
        <f t="shared" si="166"/>
        <v>7.7602535505536425E-3</v>
      </c>
      <c r="AD1066" s="142">
        <f t="shared" si="167"/>
        <v>2.1340714899922782E-2</v>
      </c>
      <c r="AE1066" s="142" t="str">
        <f t="shared" si="172"/>
        <v/>
      </c>
      <c r="AF1066" s="142" t="str">
        <f t="shared" si="168"/>
        <v/>
      </c>
      <c r="AG1066" s="167">
        <f t="shared" si="169"/>
        <v>0</v>
      </c>
      <c r="AH1066" s="167" t="str">
        <f t="shared" si="170"/>
        <v/>
      </c>
      <c r="AI1066" s="167" t="str">
        <f t="shared" si="171"/>
        <v/>
      </c>
      <c r="AJ1066" s="167"/>
      <c r="AK1066" s="167"/>
      <c r="AL1066" s="167"/>
      <c r="AO1066" s="158">
        <f t="shared" si="160"/>
        <v>2.6091478311677676</v>
      </c>
      <c r="AP1066" s="159">
        <f t="shared" si="161"/>
        <v>0.91865636959506669</v>
      </c>
      <c r="AQ1066" s="160">
        <f t="shared" si="162"/>
        <v>5.0812445383519034E-4</v>
      </c>
      <c r="AR1066" s="161" t="str">
        <f t="shared" si="163"/>
        <v/>
      </c>
      <c r="AS1066" s="161" t="str">
        <f t="shared" si="159"/>
        <v/>
      </c>
    </row>
    <row r="1067" spans="26:45" ht="20.100000000000001" customHeight="1" x14ac:dyDescent="0.25">
      <c r="Z1067" s="146">
        <v>396</v>
      </c>
      <c r="AA1067" s="142">
        <f t="shared" si="164"/>
        <v>-2.4159999999999999</v>
      </c>
      <c r="AB1067" s="166">
        <f t="shared" si="165"/>
        <v>2.1548123706543448E-2</v>
      </c>
      <c r="AC1067" s="166">
        <f t="shared" si="166"/>
        <v>7.846030673450877E-3</v>
      </c>
      <c r="AD1067" s="142">
        <f t="shared" si="167"/>
        <v>2.1548123706543448E-2</v>
      </c>
      <c r="AE1067" s="142" t="str">
        <f t="shared" si="172"/>
        <v/>
      </c>
      <c r="AF1067" s="142" t="str">
        <f t="shared" si="168"/>
        <v/>
      </c>
      <c r="AG1067" s="167">
        <f t="shared" si="169"/>
        <v>0</v>
      </c>
      <c r="AH1067" s="167" t="str">
        <f t="shared" si="170"/>
        <v/>
      </c>
      <c r="AI1067" s="167" t="str">
        <f t="shared" si="171"/>
        <v/>
      </c>
      <c r="AJ1067" s="167"/>
      <c r="AK1067" s="167"/>
      <c r="AL1067" s="167"/>
      <c r="AO1067" s="158">
        <f t="shared" si="160"/>
        <v>2.6155428013421984</v>
      </c>
      <c r="AP1067" s="159">
        <f t="shared" si="161"/>
        <v>0.9181482451412315</v>
      </c>
      <c r="AQ1067" s="160">
        <f t="shared" si="162"/>
        <v>5.0960779081954399E-4</v>
      </c>
      <c r="AR1067" s="161" t="str">
        <f t="shared" si="163"/>
        <v/>
      </c>
      <c r="AS1067" s="161" t="str">
        <f t="shared" si="159"/>
        <v/>
      </c>
    </row>
    <row r="1068" spans="26:45" ht="20.100000000000001" customHeight="1" x14ac:dyDescent="0.25">
      <c r="Z1068" s="146">
        <v>397</v>
      </c>
      <c r="AA1068" s="142">
        <f t="shared" si="164"/>
        <v>-2.4119999999999999</v>
      </c>
      <c r="AB1068" s="166">
        <f t="shared" si="165"/>
        <v>2.1757200185802975E-2</v>
      </c>
      <c r="AC1068" s="166">
        <f t="shared" si="166"/>
        <v>7.9326407637690076E-3</v>
      </c>
      <c r="AD1068" s="142">
        <f t="shared" si="167"/>
        <v>2.1757200185802975E-2</v>
      </c>
      <c r="AE1068" s="142" t="str">
        <f t="shared" si="172"/>
        <v/>
      </c>
      <c r="AF1068" s="142" t="str">
        <f t="shared" si="168"/>
        <v/>
      </c>
      <c r="AG1068" s="167">
        <f t="shared" si="169"/>
        <v>0</v>
      </c>
      <c r="AH1068" s="167" t="str">
        <f t="shared" si="170"/>
        <v/>
      </c>
      <c r="AI1068" s="167" t="str">
        <f t="shared" si="171"/>
        <v/>
      </c>
      <c r="AJ1068" s="167"/>
      <c r="AK1068" s="167"/>
      <c r="AL1068" s="167"/>
      <c r="AO1068" s="158">
        <f t="shared" si="160"/>
        <v>2.6219377715166292</v>
      </c>
      <c r="AP1068" s="159">
        <f t="shared" si="161"/>
        <v>0.91763863735041196</v>
      </c>
      <c r="AQ1068" s="160">
        <f t="shared" si="162"/>
        <v>5.1108783842512828E-4</v>
      </c>
      <c r="AR1068" s="161" t="str">
        <f t="shared" si="163"/>
        <v/>
      </c>
      <c r="AS1068" s="161" t="str">
        <f t="shared" si="159"/>
        <v/>
      </c>
    </row>
    <row r="1069" spans="26:45" ht="20.100000000000001" customHeight="1" x14ac:dyDescent="0.25">
      <c r="Z1069" s="146">
        <v>398</v>
      </c>
      <c r="AA1069" s="142">
        <f t="shared" si="164"/>
        <v>-2.4079999999999999</v>
      </c>
      <c r="AB1069" s="166">
        <f t="shared" si="165"/>
        <v>2.1967953795893221E-2</v>
      </c>
      <c r="AC1069" s="166">
        <f t="shared" si="166"/>
        <v>8.0200905111112702E-3</v>
      </c>
      <c r="AD1069" s="142">
        <f t="shared" si="167"/>
        <v>2.1967953795893221E-2</v>
      </c>
      <c r="AE1069" s="142" t="str">
        <f t="shared" si="172"/>
        <v/>
      </c>
      <c r="AF1069" s="142" t="str">
        <f t="shared" si="168"/>
        <v/>
      </c>
      <c r="AG1069" s="167">
        <f t="shared" si="169"/>
        <v>0</v>
      </c>
      <c r="AH1069" s="167" t="str">
        <f t="shared" si="170"/>
        <v/>
      </c>
      <c r="AI1069" s="167" t="str">
        <f t="shared" si="171"/>
        <v/>
      </c>
      <c r="AJ1069" s="167"/>
      <c r="AK1069" s="167"/>
      <c r="AL1069" s="167"/>
      <c r="AO1069" s="158">
        <f t="shared" si="160"/>
        <v>2.62833274169106</v>
      </c>
      <c r="AP1069" s="159">
        <f t="shared" si="161"/>
        <v>0.91712754951198683</v>
      </c>
      <c r="AQ1069" s="160">
        <f t="shared" si="162"/>
        <v>5.1256458008963612E-4</v>
      </c>
      <c r="AR1069" s="161" t="str">
        <f t="shared" si="163"/>
        <v/>
      </c>
      <c r="AS1069" s="161" t="str">
        <f t="shared" si="159"/>
        <v/>
      </c>
    </row>
    <row r="1070" spans="26:45" ht="20.100000000000001" customHeight="1" x14ac:dyDescent="0.25">
      <c r="Z1070" s="146">
        <v>399</v>
      </c>
      <c r="AA1070" s="142">
        <f t="shared" si="164"/>
        <v>-2.4039999999999999</v>
      </c>
      <c r="AB1070" s="166">
        <f t="shared" si="165"/>
        <v>2.2180394005808821E-2</v>
      </c>
      <c r="AC1070" s="166">
        <f t="shared" si="166"/>
        <v>8.1083866429354588E-3</v>
      </c>
      <c r="AD1070" s="142">
        <f t="shared" si="167"/>
        <v>2.2180394005808821E-2</v>
      </c>
      <c r="AE1070" s="142" t="str">
        <f t="shared" si="172"/>
        <v/>
      </c>
      <c r="AF1070" s="142" t="str">
        <f t="shared" si="168"/>
        <v/>
      </c>
      <c r="AG1070" s="167">
        <f t="shared" si="169"/>
        <v>0</v>
      </c>
      <c r="AH1070" s="167" t="str">
        <f t="shared" si="170"/>
        <v/>
      </c>
      <c r="AI1070" s="167" t="str">
        <f t="shared" si="171"/>
        <v/>
      </c>
      <c r="AJ1070" s="167"/>
      <c r="AK1070" s="167"/>
      <c r="AL1070" s="167"/>
      <c r="AO1070" s="158">
        <f t="shared" si="160"/>
        <v>2.6347277118654908</v>
      </c>
      <c r="AP1070" s="159">
        <f t="shared" si="161"/>
        <v>0.91661498493189719</v>
      </c>
      <c r="AQ1070" s="160">
        <f t="shared" si="162"/>
        <v>5.1403799940075157E-4</v>
      </c>
      <c r="AR1070" s="161" t="str">
        <f t="shared" si="163"/>
        <v/>
      </c>
      <c r="AS1070" s="161" t="str">
        <f t="shared" si="159"/>
        <v/>
      </c>
    </row>
    <row r="1071" spans="26:45" ht="20.100000000000001" customHeight="1" x14ac:dyDescent="0.25">
      <c r="Z1071" s="146">
        <v>400</v>
      </c>
      <c r="AA1071" s="142">
        <f t="shared" si="164"/>
        <v>-2.4</v>
      </c>
      <c r="AB1071" s="166">
        <f t="shared" si="165"/>
        <v>2.2394530294842899E-2</v>
      </c>
      <c r="AC1071" s="166">
        <f t="shared" si="166"/>
        <v>8.1975359245961311E-3</v>
      </c>
      <c r="AD1071" s="142">
        <f t="shared" si="167"/>
        <v>2.2394530294842899E-2</v>
      </c>
      <c r="AE1071" s="142" t="str">
        <f t="shared" si="172"/>
        <v/>
      </c>
      <c r="AF1071" s="142" t="str">
        <f t="shared" si="168"/>
        <v/>
      </c>
      <c r="AG1071" s="167">
        <f t="shared" si="169"/>
        <v>0</v>
      </c>
      <c r="AH1071" s="167" t="str">
        <f t="shared" si="170"/>
        <v/>
      </c>
      <c r="AI1071" s="167" t="str">
        <f t="shared" si="171"/>
        <v/>
      </c>
      <c r="AJ1071" s="167"/>
      <c r="AK1071" s="167"/>
      <c r="AL1071" s="167"/>
      <c r="AO1071" s="158">
        <f t="shared" si="160"/>
        <v>2.6411226820399216</v>
      </c>
      <c r="AP1071" s="159">
        <f t="shared" si="161"/>
        <v>0.91610094693249644</v>
      </c>
      <c r="AQ1071" s="160">
        <f t="shared" si="162"/>
        <v>5.1550808009559468E-4</v>
      </c>
      <c r="AR1071" s="161" t="str">
        <f t="shared" si="163"/>
        <v/>
      </c>
      <c r="AS1071" s="161" t="str">
        <f t="shared" si="159"/>
        <v/>
      </c>
    </row>
    <row r="1072" spans="26:45" ht="20.100000000000001" customHeight="1" x14ac:dyDescent="0.25">
      <c r="Z1072" s="146">
        <v>401</v>
      </c>
      <c r="AA1072" s="142">
        <f t="shared" si="164"/>
        <v>-2.3959999999999999</v>
      </c>
      <c r="AB1072" s="166">
        <f t="shared" si="165"/>
        <v>2.2610372152077028E-2</v>
      </c>
      <c r="AC1072" s="166">
        <f t="shared" si="166"/>
        <v>8.2875451593847245E-3</v>
      </c>
      <c r="AD1072" s="142">
        <f t="shared" si="167"/>
        <v>2.2610372152077028E-2</v>
      </c>
      <c r="AE1072" s="142" t="str">
        <f t="shared" si="172"/>
        <v/>
      </c>
      <c r="AF1072" s="142" t="str">
        <f t="shared" si="168"/>
        <v/>
      </c>
      <c r="AG1072" s="167">
        <f t="shared" si="169"/>
        <v>0</v>
      </c>
      <c r="AH1072" s="167" t="str">
        <f t="shared" si="170"/>
        <v/>
      </c>
      <c r="AI1072" s="167" t="str">
        <f t="shared" si="171"/>
        <v/>
      </c>
      <c r="AJ1072" s="167"/>
      <c r="AK1072" s="167"/>
      <c r="AL1072" s="167"/>
      <c r="AO1072" s="158">
        <f t="shared" si="160"/>
        <v>2.6475176522143524</v>
      </c>
      <c r="AP1072" s="159">
        <f t="shared" si="161"/>
        <v>0.91558543885240085</v>
      </c>
      <c r="AQ1072" s="160">
        <f t="shared" si="162"/>
        <v>5.1697480606038848E-4</v>
      </c>
      <c r="AR1072" s="161" t="str">
        <f t="shared" si="163"/>
        <v/>
      </c>
      <c r="AS1072" s="161" t="str">
        <f t="shared" si="159"/>
        <v/>
      </c>
    </row>
    <row r="1073" spans="26:45" ht="20.100000000000001" customHeight="1" x14ac:dyDescent="0.25">
      <c r="Z1073" s="146">
        <v>402</v>
      </c>
      <c r="AA1073" s="142">
        <f t="shared" si="164"/>
        <v>-2.3919999999999999</v>
      </c>
      <c r="AB1073" s="166">
        <f t="shared" si="165"/>
        <v>2.2827929075865526E-2</v>
      </c>
      <c r="AC1073" s="166">
        <f t="shared" si="166"/>
        <v>8.3784211885677643E-3</v>
      </c>
      <c r="AD1073" s="142">
        <f t="shared" si="167"/>
        <v>2.2827929075865526E-2</v>
      </c>
      <c r="AE1073" s="142" t="str">
        <f t="shared" si="172"/>
        <v/>
      </c>
      <c r="AF1073" s="142" t="str">
        <f t="shared" si="168"/>
        <v/>
      </c>
      <c r="AG1073" s="167">
        <f t="shared" si="169"/>
        <v>0</v>
      </c>
      <c r="AH1073" s="167" t="str">
        <f t="shared" si="170"/>
        <v/>
      </c>
      <c r="AI1073" s="167" t="str">
        <f t="shared" si="171"/>
        <v/>
      </c>
      <c r="AJ1073" s="167"/>
      <c r="AK1073" s="167"/>
      <c r="AL1073" s="167"/>
      <c r="AO1073" s="158">
        <f t="shared" si="160"/>
        <v>2.6539126223887832</v>
      </c>
      <c r="AP1073" s="159">
        <f t="shared" si="161"/>
        <v>0.91506846404634046</v>
      </c>
      <c r="AQ1073" s="160">
        <f t="shared" si="162"/>
        <v>5.1843816133012588E-4</v>
      </c>
      <c r="AR1073" s="161" t="str">
        <f t="shared" si="163"/>
        <v/>
      </c>
      <c r="AS1073" s="161" t="str">
        <f t="shared" si="159"/>
        <v/>
      </c>
    </row>
    <row r="1074" spans="26:45" ht="20.100000000000001" customHeight="1" x14ac:dyDescent="0.25">
      <c r="Z1074" s="146">
        <v>403</v>
      </c>
      <c r="AA1074" s="142">
        <f t="shared" si="164"/>
        <v>-2.3879999999999999</v>
      </c>
      <c r="AB1074" s="166">
        <f t="shared" si="165"/>
        <v>2.3047210573314027E-2</v>
      </c>
      <c r="AC1074" s="166">
        <f t="shared" si="166"/>
        <v>8.4701708914228305E-3</v>
      </c>
      <c r="AD1074" s="142">
        <f t="shared" si="167"/>
        <v>2.3047210573314027E-2</v>
      </c>
      <c r="AE1074" s="142" t="str">
        <f t="shared" si="172"/>
        <v/>
      </c>
      <c r="AF1074" s="142" t="str">
        <f t="shared" si="168"/>
        <v/>
      </c>
      <c r="AG1074" s="167">
        <f t="shared" si="169"/>
        <v>0</v>
      </c>
      <c r="AH1074" s="167" t="str">
        <f t="shared" si="170"/>
        <v/>
      </c>
      <c r="AI1074" s="167" t="str">
        <f t="shared" si="171"/>
        <v/>
      </c>
      <c r="AJ1074" s="167"/>
      <c r="AK1074" s="167"/>
      <c r="AL1074" s="167"/>
      <c r="AO1074" s="158">
        <f t="shared" si="160"/>
        <v>2.660307592563214</v>
      </c>
      <c r="AP1074" s="159">
        <f t="shared" si="161"/>
        <v>0.91455002588501033</v>
      </c>
      <c r="AQ1074" s="160">
        <f t="shared" si="162"/>
        <v>5.1989813008712638E-4</v>
      </c>
      <c r="AR1074" s="161" t="str">
        <f t="shared" si="163"/>
        <v/>
      </c>
      <c r="AS1074" s="161" t="str">
        <f t="shared" si="159"/>
        <v/>
      </c>
    </row>
    <row r="1075" spans="26:45" ht="20.100000000000001" customHeight="1" x14ac:dyDescent="0.25">
      <c r="Z1075" s="146">
        <v>404</v>
      </c>
      <c r="AA1075" s="142">
        <f t="shared" si="164"/>
        <v>-2.3839999999999999</v>
      </c>
      <c r="AB1075" s="166">
        <f t="shared" si="165"/>
        <v>2.3268226159752301E-2</v>
      </c>
      <c r="AC1075" s="166">
        <f t="shared" si="166"/>
        <v>8.5628011852725838E-3</v>
      </c>
      <c r="AD1075" s="142">
        <f t="shared" si="167"/>
        <v>2.3268226159752301E-2</v>
      </c>
      <c r="AE1075" s="142" t="str">
        <f t="shared" si="172"/>
        <v/>
      </c>
      <c r="AF1075" s="142" t="str">
        <f t="shared" si="168"/>
        <v/>
      </c>
      <c r="AG1075" s="167">
        <f t="shared" si="169"/>
        <v>0</v>
      </c>
      <c r="AH1075" s="167" t="str">
        <f t="shared" si="170"/>
        <v/>
      </c>
      <c r="AI1075" s="167" t="str">
        <f t="shared" si="171"/>
        <v/>
      </c>
      <c r="AJ1075" s="167"/>
      <c r="AK1075" s="167"/>
      <c r="AL1075" s="167"/>
      <c r="AO1075" s="158">
        <f t="shared" si="160"/>
        <v>2.6667025627376448</v>
      </c>
      <c r="AP1075" s="159">
        <f t="shared" si="161"/>
        <v>0.91403012775492321</v>
      </c>
      <c r="AQ1075" s="160">
        <f t="shared" si="162"/>
        <v>5.2135469666192424E-4</v>
      </c>
      <c r="AR1075" s="161" t="str">
        <f t="shared" si="163"/>
        <v/>
      </c>
      <c r="AS1075" s="161" t="str">
        <f t="shared" si="159"/>
        <v/>
      </c>
    </row>
    <row r="1076" spans="26:45" ht="20.100000000000001" customHeight="1" x14ac:dyDescent="0.25">
      <c r="Z1076" s="146">
        <v>405</v>
      </c>
      <c r="AA1076" s="142">
        <f t="shared" si="164"/>
        <v>-2.38</v>
      </c>
      <c r="AB1076" s="166">
        <f t="shared" si="165"/>
        <v>2.3490985358201363E-2</v>
      </c>
      <c r="AC1076" s="166">
        <f t="shared" si="166"/>
        <v>8.6563190255165429E-3</v>
      </c>
      <c r="AD1076" s="142">
        <f t="shared" si="167"/>
        <v>2.3490985358201363E-2</v>
      </c>
      <c r="AE1076" s="142" t="str">
        <f t="shared" si="172"/>
        <v/>
      </c>
      <c r="AF1076" s="142" t="str">
        <f t="shared" si="168"/>
        <v/>
      </c>
      <c r="AG1076" s="167">
        <f t="shared" si="169"/>
        <v>0</v>
      </c>
      <c r="AH1076" s="167" t="str">
        <f t="shared" si="170"/>
        <v/>
      </c>
      <c r="AI1076" s="167" t="str">
        <f t="shared" si="171"/>
        <v/>
      </c>
      <c r="AJ1076" s="167"/>
      <c r="AK1076" s="167"/>
      <c r="AL1076" s="167"/>
      <c r="AO1076" s="158">
        <f t="shared" si="160"/>
        <v>2.6730975329120756</v>
      </c>
      <c r="AP1076" s="159">
        <f t="shared" si="161"/>
        <v>0.91350877305826128</v>
      </c>
      <c r="AQ1076" s="160">
        <f t="shared" si="162"/>
        <v>5.2280784553138115E-4</v>
      </c>
      <c r="AR1076" s="161" t="str">
        <f t="shared" si="163"/>
        <v/>
      </c>
      <c r="AS1076" s="161" t="str">
        <f t="shared" si="159"/>
        <v/>
      </c>
    </row>
    <row r="1077" spans="26:45" ht="20.100000000000001" customHeight="1" x14ac:dyDescent="0.25">
      <c r="Z1077" s="146">
        <v>406</v>
      </c>
      <c r="AA1077" s="142">
        <f t="shared" si="164"/>
        <v>-2.3759999999999999</v>
      </c>
      <c r="AB1077" s="166">
        <f t="shared" si="165"/>
        <v>2.3715497698834857E-2</v>
      </c>
      <c r="AC1077" s="166">
        <f t="shared" si="166"/>
        <v>8.7507314056608134E-3</v>
      </c>
      <c r="AD1077" s="142">
        <f t="shared" si="167"/>
        <v>2.3715497698834857E-2</v>
      </c>
      <c r="AE1077" s="142" t="str">
        <f t="shared" si="172"/>
        <v/>
      </c>
      <c r="AF1077" s="142" t="str">
        <f t="shared" si="168"/>
        <v/>
      </c>
      <c r="AG1077" s="167">
        <f t="shared" si="169"/>
        <v>0</v>
      </c>
      <c r="AH1077" s="167" t="str">
        <f t="shared" si="170"/>
        <v/>
      </c>
      <c r="AI1077" s="167" t="str">
        <f t="shared" si="171"/>
        <v/>
      </c>
      <c r="AJ1077" s="167"/>
      <c r="AK1077" s="167"/>
      <c r="AL1077" s="167"/>
      <c r="AO1077" s="158">
        <f t="shared" si="160"/>
        <v>2.6794925030865064</v>
      </c>
      <c r="AP1077" s="159">
        <f t="shared" si="161"/>
        <v>0.9129859652127299</v>
      </c>
      <c r="AQ1077" s="160">
        <f t="shared" si="162"/>
        <v>5.2425756131935231E-4</v>
      </c>
      <c r="AR1077" s="161" t="str">
        <f t="shared" si="163"/>
        <v/>
      </c>
      <c r="AS1077" s="161" t="str">
        <f t="shared" si="159"/>
        <v/>
      </c>
    </row>
    <row r="1078" spans="26:45" ht="20.100000000000001" customHeight="1" x14ac:dyDescent="0.25">
      <c r="Z1078" s="146">
        <v>407</v>
      </c>
      <c r="AA1078" s="142">
        <f t="shared" si="164"/>
        <v>-2.3719999999999999</v>
      </c>
      <c r="AB1078" s="166">
        <f t="shared" si="165"/>
        <v>2.3941772718434669E-2</v>
      </c>
      <c r="AC1078" s="166">
        <f t="shared" si="166"/>
        <v>8.8460453573455822E-3</v>
      </c>
      <c r="AD1078" s="142">
        <f t="shared" si="167"/>
        <v>2.3941772718434669E-2</v>
      </c>
      <c r="AE1078" s="142" t="str">
        <f t="shared" si="172"/>
        <v/>
      </c>
      <c r="AF1078" s="142" t="str">
        <f t="shared" si="168"/>
        <v/>
      </c>
      <c r="AG1078" s="167">
        <f t="shared" si="169"/>
        <v>0</v>
      </c>
      <c r="AH1078" s="167" t="str">
        <f t="shared" si="170"/>
        <v/>
      </c>
      <c r="AI1078" s="167" t="str">
        <f t="shared" si="171"/>
        <v/>
      </c>
      <c r="AJ1078" s="167"/>
      <c r="AK1078" s="167"/>
      <c r="AL1078" s="167"/>
      <c r="AO1078" s="158">
        <f t="shared" si="160"/>
        <v>2.6858874732609372</v>
      </c>
      <c r="AP1078" s="159">
        <f t="shared" si="161"/>
        <v>0.91246170765141055</v>
      </c>
      <c r="AQ1078" s="160">
        <f t="shared" si="162"/>
        <v>5.2570382879524313E-4</v>
      </c>
      <c r="AR1078" s="161" t="str">
        <f t="shared" si="163"/>
        <v/>
      </c>
      <c r="AS1078" s="161" t="str">
        <f t="shared" si="159"/>
        <v/>
      </c>
    </row>
    <row r="1079" spans="26:45" ht="20.100000000000001" customHeight="1" x14ac:dyDescent="0.25">
      <c r="Z1079" s="146">
        <v>408</v>
      </c>
      <c r="AA1079" s="142">
        <f t="shared" si="164"/>
        <v>-2.3679999999999999</v>
      </c>
      <c r="AB1079" s="166">
        <f t="shared" si="165"/>
        <v>2.4169819959840865E-2</v>
      </c>
      <c r="AC1079" s="166">
        <f t="shared" si="166"/>
        <v>8.9422679503704527E-3</v>
      </c>
      <c r="AD1079" s="142">
        <f t="shared" si="167"/>
        <v>2.4169819959840865E-2</v>
      </c>
      <c r="AE1079" s="142" t="str">
        <f t="shared" si="172"/>
        <v/>
      </c>
      <c r="AF1079" s="142" t="str">
        <f t="shared" si="168"/>
        <v/>
      </c>
      <c r="AG1079" s="167">
        <f t="shared" si="169"/>
        <v>0</v>
      </c>
      <c r="AH1079" s="167" t="str">
        <f t="shared" si="170"/>
        <v/>
      </c>
      <c r="AI1079" s="167" t="str">
        <f t="shared" si="171"/>
        <v/>
      </c>
      <c r="AJ1079" s="167"/>
      <c r="AK1079" s="167"/>
      <c r="AL1079" s="167"/>
      <c r="AO1079" s="158">
        <f t="shared" si="160"/>
        <v>2.692282443435368</v>
      </c>
      <c r="AP1079" s="159">
        <f t="shared" si="161"/>
        <v>0.9119360038226153</v>
      </c>
      <c r="AQ1079" s="160">
        <f t="shared" si="162"/>
        <v>5.2714663287367625E-4</v>
      </c>
      <c r="AR1079" s="161" t="str">
        <f t="shared" si="163"/>
        <v/>
      </c>
      <c r="AS1079" s="161" t="str">
        <f t="shared" si="159"/>
        <v/>
      </c>
    </row>
    <row r="1080" spans="26:45" ht="20.100000000000001" customHeight="1" x14ac:dyDescent="0.25">
      <c r="Z1080" s="146">
        <v>409</v>
      </c>
      <c r="AA1080" s="142">
        <f t="shared" si="164"/>
        <v>-2.3639999999999999</v>
      </c>
      <c r="AB1080" s="166">
        <f t="shared" si="165"/>
        <v>2.4399648971395776E-2</v>
      </c>
      <c r="AC1080" s="166">
        <f t="shared" si="166"/>
        <v>9.0394062927176173E-3</v>
      </c>
      <c r="AD1080" s="142">
        <f t="shared" si="167"/>
        <v>2.4399648971395776E-2</v>
      </c>
      <c r="AE1080" s="142" t="str">
        <f t="shared" si="172"/>
        <v/>
      </c>
      <c r="AF1080" s="142" t="str">
        <f t="shared" si="168"/>
        <v/>
      </c>
      <c r="AG1080" s="167">
        <f t="shared" si="169"/>
        <v>0</v>
      </c>
      <c r="AH1080" s="167" t="str">
        <f t="shared" si="170"/>
        <v/>
      </c>
      <c r="AI1080" s="167" t="str">
        <f t="shared" si="171"/>
        <v/>
      </c>
      <c r="AJ1080" s="167"/>
      <c r="AK1080" s="167"/>
      <c r="AL1080" s="167"/>
      <c r="AO1080" s="158">
        <f t="shared" si="160"/>
        <v>2.6986774136097988</v>
      </c>
      <c r="AP1080" s="159">
        <f t="shared" si="161"/>
        <v>0.91140885718974163</v>
      </c>
      <c r="AQ1080" s="160">
        <f t="shared" si="162"/>
        <v>5.2858595861449142E-4</v>
      </c>
      <c r="AR1080" s="161" t="str">
        <f t="shared" si="163"/>
        <v/>
      </c>
      <c r="AS1080" s="161" t="str">
        <f t="shared" si="159"/>
        <v/>
      </c>
    </row>
    <row r="1081" spans="26:45" ht="20.100000000000001" customHeight="1" x14ac:dyDescent="0.25">
      <c r="Z1081" s="146">
        <v>410</v>
      </c>
      <c r="AA1081" s="142">
        <f t="shared" si="164"/>
        <v>-2.36</v>
      </c>
      <c r="AB1081" s="166">
        <f t="shared" si="165"/>
        <v>2.4631269306382507E-2</v>
      </c>
      <c r="AC1081" s="166">
        <f t="shared" si="166"/>
        <v>9.1374675305726672E-3</v>
      </c>
      <c r="AD1081" s="142">
        <f t="shared" si="167"/>
        <v>2.4631269306382507E-2</v>
      </c>
      <c r="AE1081" s="142" t="str">
        <f t="shared" si="172"/>
        <v/>
      </c>
      <c r="AF1081" s="142" t="str">
        <f t="shared" si="168"/>
        <v/>
      </c>
      <c r="AG1081" s="167">
        <f t="shared" si="169"/>
        <v>0</v>
      </c>
      <c r="AH1081" s="167" t="str">
        <f t="shared" si="170"/>
        <v/>
      </c>
      <c r="AI1081" s="167" t="str">
        <f t="shared" si="171"/>
        <v/>
      </c>
      <c r="AJ1081" s="167"/>
      <c r="AK1081" s="167"/>
      <c r="AL1081" s="167"/>
      <c r="AO1081" s="158">
        <f t="shared" si="160"/>
        <v>2.7050723837842297</v>
      </c>
      <c r="AP1081" s="159">
        <f t="shared" si="161"/>
        <v>0.91088027123112714</v>
      </c>
      <c r="AQ1081" s="160">
        <f t="shared" si="162"/>
        <v>5.3002179122196846E-4</v>
      </c>
      <c r="AR1081" s="161" t="str">
        <f t="shared" si="163"/>
        <v/>
      </c>
      <c r="AS1081" s="161" t="str">
        <f t="shared" si="159"/>
        <v/>
      </c>
    </row>
    <row r="1082" spans="26:45" ht="20.100000000000001" customHeight="1" x14ac:dyDescent="0.25">
      <c r="Z1082" s="146">
        <v>411</v>
      </c>
      <c r="AA1082" s="142">
        <f t="shared" si="164"/>
        <v>-2.3559999999999999</v>
      </c>
      <c r="AB1082" s="166">
        <f t="shared" si="165"/>
        <v>2.4864690522457555E-2</v>
      </c>
      <c r="AC1082" s="166">
        <f t="shared" si="166"/>
        <v>9.2364588483432944E-3</v>
      </c>
      <c r="AD1082" s="142">
        <f t="shared" si="167"/>
        <v>2.4864690522457555E-2</v>
      </c>
      <c r="AE1082" s="142" t="str">
        <f t="shared" si="172"/>
        <v/>
      </c>
      <c r="AF1082" s="142" t="str">
        <f t="shared" si="168"/>
        <v/>
      </c>
      <c r="AG1082" s="167">
        <f t="shared" si="169"/>
        <v>0</v>
      </c>
      <c r="AH1082" s="167" t="str">
        <f t="shared" si="170"/>
        <v/>
      </c>
      <c r="AI1082" s="167" t="str">
        <f t="shared" si="171"/>
        <v/>
      </c>
      <c r="AJ1082" s="167"/>
      <c r="AK1082" s="167"/>
      <c r="AL1082" s="167"/>
      <c r="AO1082" s="158">
        <f t="shared" si="160"/>
        <v>2.7114673539586605</v>
      </c>
      <c r="AP1082" s="159">
        <f t="shared" si="161"/>
        <v>0.91035024943990517</v>
      </c>
      <c r="AQ1082" s="160">
        <f t="shared" si="162"/>
        <v>5.3145411604360593E-4</v>
      </c>
      <c r="AR1082" s="161" t="str">
        <f t="shared" si="163"/>
        <v/>
      </c>
      <c r="AS1082" s="161" t="str">
        <f t="shared" si="159"/>
        <v/>
      </c>
    </row>
    <row r="1083" spans="26:45" ht="20.100000000000001" customHeight="1" x14ac:dyDescent="0.25">
      <c r="Z1083" s="146">
        <v>412</v>
      </c>
      <c r="AA1083" s="142">
        <f t="shared" si="164"/>
        <v>-2.3519999999999999</v>
      </c>
      <c r="AB1083" s="166">
        <f t="shared" si="165"/>
        <v>2.5099922181077771E-2</v>
      </c>
      <c r="AC1083" s="166">
        <f t="shared" si="166"/>
        <v>9.3363874686755773E-3</v>
      </c>
      <c r="AD1083" s="142">
        <f t="shared" si="167"/>
        <v>2.5099922181077771E-2</v>
      </c>
      <c r="AE1083" s="142" t="str">
        <f t="shared" si="172"/>
        <v/>
      </c>
      <c r="AF1083" s="142" t="str">
        <f t="shared" si="168"/>
        <v/>
      </c>
      <c r="AG1083" s="167">
        <f t="shared" si="169"/>
        <v>0</v>
      </c>
      <c r="AH1083" s="167" t="str">
        <f t="shared" si="170"/>
        <v/>
      </c>
      <c r="AI1083" s="167" t="str">
        <f t="shared" si="171"/>
        <v/>
      </c>
      <c r="AJ1083" s="167"/>
      <c r="AK1083" s="167"/>
      <c r="AL1083" s="167"/>
      <c r="AO1083" s="158">
        <f t="shared" si="160"/>
        <v>2.7178623241330913</v>
      </c>
      <c r="AP1083" s="159">
        <f t="shared" si="161"/>
        <v>0.90981879532386156</v>
      </c>
      <c r="AQ1083" s="160">
        <f t="shared" si="162"/>
        <v>5.3288291857100933E-4</v>
      </c>
      <c r="AR1083" s="161" t="str">
        <f t="shared" si="163"/>
        <v/>
      </c>
      <c r="AS1083" s="161" t="str">
        <f t="shared" si="159"/>
        <v/>
      </c>
    </row>
    <row r="1084" spans="26:45" ht="20.100000000000001" customHeight="1" x14ac:dyDescent="0.25">
      <c r="Z1084" s="146">
        <v>413</v>
      </c>
      <c r="AA1084" s="142">
        <f t="shared" si="164"/>
        <v>-2.3479999999999999</v>
      </c>
      <c r="AB1084" s="166">
        <f t="shared" si="165"/>
        <v>2.53369738469215E-2</v>
      </c>
      <c r="AC1084" s="166">
        <f t="shared" si="166"/>
        <v>9.4372606524680963E-3</v>
      </c>
      <c r="AD1084" s="142">
        <f t="shared" si="167"/>
        <v>2.53369738469215E-2</v>
      </c>
      <c r="AE1084" s="142" t="str">
        <f t="shared" si="172"/>
        <v/>
      </c>
      <c r="AF1084" s="142" t="str">
        <f t="shared" si="168"/>
        <v/>
      </c>
      <c r="AG1084" s="167">
        <f t="shared" si="169"/>
        <v>0</v>
      </c>
      <c r="AH1084" s="167" t="str">
        <f t="shared" si="170"/>
        <v/>
      </c>
      <c r="AI1084" s="167" t="str">
        <f t="shared" si="171"/>
        <v/>
      </c>
      <c r="AJ1084" s="167"/>
      <c r="AK1084" s="167"/>
      <c r="AL1084" s="167"/>
      <c r="AO1084" s="158">
        <f t="shared" si="160"/>
        <v>2.7242572943075221</v>
      </c>
      <c r="AP1084" s="159">
        <f t="shared" si="161"/>
        <v>0.90928591240529055</v>
      </c>
      <c r="AQ1084" s="160">
        <f t="shared" si="162"/>
        <v>5.3430818443733763E-4</v>
      </c>
      <c r="AR1084" s="161" t="str">
        <f t="shared" si="163"/>
        <v/>
      </c>
      <c r="AS1084" s="161" t="str">
        <f t="shared" si="159"/>
        <v/>
      </c>
    </row>
    <row r="1085" spans="26:45" ht="20.100000000000001" customHeight="1" x14ac:dyDescent="0.25">
      <c r="Z1085" s="146">
        <v>414</v>
      </c>
      <c r="AA1085" s="142">
        <f t="shared" si="164"/>
        <v>-2.3439999999999999</v>
      </c>
      <c r="AB1085" s="166">
        <f t="shared" si="165"/>
        <v>2.5575855087304117E-2</v>
      </c>
      <c r="AC1085" s="166">
        <f t="shared" si="166"/>
        <v>9.5390856988835752E-3</v>
      </c>
      <c r="AD1085" s="142">
        <f t="shared" si="167"/>
        <v>2.5575855087304117E-2</v>
      </c>
      <c r="AE1085" s="142" t="str">
        <f t="shared" si="172"/>
        <v/>
      </c>
      <c r="AF1085" s="142" t="str">
        <f t="shared" si="168"/>
        <v/>
      </c>
      <c r="AG1085" s="167">
        <f t="shared" si="169"/>
        <v>0</v>
      </c>
      <c r="AH1085" s="167" t="str">
        <f t="shared" si="170"/>
        <v/>
      </c>
      <c r="AI1085" s="167" t="str">
        <f t="shared" si="171"/>
        <v/>
      </c>
      <c r="AJ1085" s="167"/>
      <c r="AK1085" s="167"/>
      <c r="AL1085" s="167"/>
      <c r="AO1085" s="158">
        <f t="shared" si="160"/>
        <v>2.7306522644819529</v>
      </c>
      <c r="AP1085" s="159">
        <f t="shared" si="161"/>
        <v>0.90875160422085322</v>
      </c>
      <c r="AQ1085" s="160">
        <f t="shared" si="162"/>
        <v>5.3572989941974569E-4</v>
      </c>
      <c r="AR1085" s="161" t="str">
        <f t="shared" si="163"/>
        <v/>
      </c>
      <c r="AS1085" s="161" t="str">
        <f t="shared" si="159"/>
        <v/>
      </c>
    </row>
    <row r="1086" spans="26:45" ht="20.100000000000001" customHeight="1" x14ac:dyDescent="0.25">
      <c r="Z1086" s="146">
        <v>415</v>
      </c>
      <c r="AA1086" s="142">
        <f t="shared" si="164"/>
        <v>-2.34</v>
      </c>
      <c r="AB1086" s="166">
        <f t="shared" si="165"/>
        <v>2.581657547158769E-2</v>
      </c>
      <c r="AC1086" s="166">
        <f t="shared" si="166"/>
        <v>9.6418699453583289E-3</v>
      </c>
      <c r="AD1086" s="142">
        <f t="shared" si="167"/>
        <v>2.581657547158769E-2</v>
      </c>
      <c r="AE1086" s="142" t="str">
        <f t="shared" si="172"/>
        <v/>
      </c>
      <c r="AF1086" s="142" t="str">
        <f t="shared" si="168"/>
        <v/>
      </c>
      <c r="AG1086" s="167">
        <f t="shared" si="169"/>
        <v>0</v>
      </c>
      <c r="AH1086" s="167" t="str">
        <f t="shared" si="170"/>
        <v/>
      </c>
      <c r="AI1086" s="167" t="str">
        <f t="shared" si="171"/>
        <v/>
      </c>
      <c r="AJ1086" s="167"/>
      <c r="AK1086" s="167"/>
      <c r="AL1086" s="167"/>
      <c r="AO1086" s="158">
        <f t="shared" si="160"/>
        <v>2.7370472346563837</v>
      </c>
      <c r="AP1086" s="159">
        <f t="shared" si="161"/>
        <v>0.90821587432143347</v>
      </c>
      <c r="AQ1086" s="160">
        <f t="shared" si="162"/>
        <v>5.3714804943538752E-4</v>
      </c>
      <c r="AR1086" s="161" t="str">
        <f t="shared" si="163"/>
        <v/>
      </c>
      <c r="AS1086" s="161" t="str">
        <f t="shared" si="159"/>
        <v/>
      </c>
    </row>
    <row r="1087" spans="26:45" ht="20.100000000000001" customHeight="1" x14ac:dyDescent="0.25">
      <c r="Z1087" s="146">
        <v>416</v>
      </c>
      <c r="AA1087" s="142">
        <f t="shared" si="164"/>
        <v>-2.3359999999999999</v>
      </c>
      <c r="AB1087" s="166">
        <f t="shared" si="165"/>
        <v>2.6059144570584954E-2</v>
      </c>
      <c r="AC1087" s="166">
        <f t="shared" si="166"/>
        <v>9.7456207676091984E-3</v>
      </c>
      <c r="AD1087" s="142">
        <f t="shared" si="167"/>
        <v>2.6059144570584954E-2</v>
      </c>
      <c r="AE1087" s="142" t="str">
        <f t="shared" si="172"/>
        <v/>
      </c>
      <c r="AF1087" s="142" t="str">
        <f t="shared" si="168"/>
        <v/>
      </c>
      <c r="AG1087" s="167">
        <f t="shared" si="169"/>
        <v>0</v>
      </c>
      <c r="AH1087" s="167" t="str">
        <f t="shared" si="170"/>
        <v/>
      </c>
      <c r="AI1087" s="167" t="str">
        <f t="shared" si="171"/>
        <v/>
      </c>
      <c r="AJ1087" s="167"/>
      <c r="AK1087" s="167"/>
      <c r="AL1087" s="167"/>
      <c r="AO1087" s="158">
        <f t="shared" si="160"/>
        <v>2.7434422048308145</v>
      </c>
      <c r="AP1087" s="159">
        <f t="shared" si="161"/>
        <v>0.90767872627199808</v>
      </c>
      <c r="AQ1087" s="160">
        <f t="shared" si="162"/>
        <v>5.3856262054341464E-4</v>
      </c>
      <c r="AR1087" s="161" t="str">
        <f t="shared" si="163"/>
        <v/>
      </c>
      <c r="AS1087" s="161" t="str">
        <f t="shared" si="159"/>
        <v/>
      </c>
    </row>
    <row r="1088" spans="26:45" ht="20.100000000000001" customHeight="1" x14ac:dyDescent="0.25">
      <c r="Z1088" s="146">
        <v>417</v>
      </c>
      <c r="AA1088" s="142">
        <f t="shared" si="164"/>
        <v>-2.3319999999999999</v>
      </c>
      <c r="AB1088" s="166">
        <f t="shared" si="165"/>
        <v>2.6303571955957613E-2</v>
      </c>
      <c r="AC1088" s="166">
        <f t="shared" si="166"/>
        <v>9.8503455796381673E-3</v>
      </c>
      <c r="AD1088" s="142">
        <f t="shared" si="167"/>
        <v>2.6303571955957613E-2</v>
      </c>
      <c r="AE1088" s="142" t="str">
        <f t="shared" si="172"/>
        <v/>
      </c>
      <c r="AF1088" s="142" t="str">
        <f t="shared" si="168"/>
        <v/>
      </c>
      <c r="AG1088" s="167">
        <f t="shared" si="169"/>
        <v>0</v>
      </c>
      <c r="AH1088" s="167" t="str">
        <f t="shared" si="170"/>
        <v/>
      </c>
      <c r="AI1088" s="167" t="str">
        <f t="shared" si="171"/>
        <v/>
      </c>
      <c r="AJ1088" s="167"/>
      <c r="AK1088" s="167"/>
      <c r="AL1088" s="167"/>
      <c r="AO1088" s="158">
        <f t="shared" si="160"/>
        <v>2.7498371750052453</v>
      </c>
      <c r="AP1088" s="159">
        <f t="shared" si="161"/>
        <v>0.90714016365145467</v>
      </c>
      <c r="AQ1088" s="160">
        <f t="shared" si="162"/>
        <v>5.3997359894353281E-4</v>
      </c>
      <c r="AR1088" s="161" t="str">
        <f t="shared" si="163"/>
        <v/>
      </c>
      <c r="AS1088" s="161" t="str">
        <f t="shared" si="159"/>
        <v/>
      </c>
    </row>
    <row r="1089" spans="26:45" ht="20.100000000000001" customHeight="1" x14ac:dyDescent="0.25">
      <c r="Z1089" s="146">
        <v>418</v>
      </c>
      <c r="AA1089" s="142">
        <f t="shared" si="164"/>
        <v>-2.3280000000000003</v>
      </c>
      <c r="AB1089" s="166">
        <f t="shared" si="165"/>
        <v>2.6549867199608775E-2</v>
      </c>
      <c r="AC1089" s="166">
        <f t="shared" si="166"/>
        <v>9.9560518337345662E-3</v>
      </c>
      <c r="AD1089" s="142">
        <f t="shared" si="167"/>
        <v>2.6549867199608775E-2</v>
      </c>
      <c r="AE1089" s="142" t="str">
        <f t="shared" si="172"/>
        <v/>
      </c>
      <c r="AF1089" s="142" t="str">
        <f t="shared" si="168"/>
        <v/>
      </c>
      <c r="AG1089" s="167">
        <f t="shared" si="169"/>
        <v>0</v>
      </c>
      <c r="AH1089" s="167" t="str">
        <f t="shared" si="170"/>
        <v/>
      </c>
      <c r="AI1089" s="167" t="str">
        <f t="shared" si="171"/>
        <v/>
      </c>
      <c r="AJ1089" s="167"/>
      <c r="AK1089" s="167"/>
      <c r="AL1089" s="167"/>
      <c r="AO1089" s="158">
        <f t="shared" si="160"/>
        <v>2.7562321451796761</v>
      </c>
      <c r="AP1089" s="159">
        <f t="shared" si="161"/>
        <v>0.90660019005251113</v>
      </c>
      <c r="AQ1089" s="160">
        <f t="shared" si="162"/>
        <v>5.41380970975891E-4</v>
      </c>
      <c r="AR1089" s="161" t="str">
        <f t="shared" si="163"/>
        <v/>
      </c>
      <c r="AS1089" s="161" t="str">
        <f t="shared" si="159"/>
        <v/>
      </c>
    </row>
    <row r="1090" spans="26:45" ht="20.100000000000001" customHeight="1" x14ac:dyDescent="0.25">
      <c r="Z1090" s="146">
        <v>419</v>
      </c>
      <c r="AA1090" s="142">
        <f t="shared" si="164"/>
        <v>-2.3239999999999998</v>
      </c>
      <c r="AB1090" s="166">
        <f t="shared" si="165"/>
        <v>2.6798039873069942E-2</v>
      </c>
      <c r="AC1090" s="166">
        <f t="shared" si="166"/>
        <v>1.0062747020474831E-2</v>
      </c>
      <c r="AD1090" s="142">
        <f t="shared" si="167"/>
        <v>2.6798039873069942E-2</v>
      </c>
      <c r="AE1090" s="142" t="str">
        <f t="shared" si="172"/>
        <v/>
      </c>
      <c r="AF1090" s="142" t="str">
        <f t="shared" si="168"/>
        <v/>
      </c>
      <c r="AG1090" s="167">
        <f t="shared" si="169"/>
        <v>0</v>
      </c>
      <c r="AH1090" s="167" t="str">
        <f t="shared" si="170"/>
        <v/>
      </c>
      <c r="AI1090" s="167" t="str">
        <f t="shared" si="171"/>
        <v/>
      </c>
      <c r="AJ1090" s="167"/>
      <c r="AK1090" s="167"/>
      <c r="AL1090" s="167"/>
      <c r="AO1090" s="158">
        <f t="shared" si="160"/>
        <v>2.7626271153541069</v>
      </c>
      <c r="AP1090" s="159">
        <f t="shared" si="161"/>
        <v>0.90605880908153524</v>
      </c>
      <c r="AQ1090" s="160">
        <f t="shared" si="162"/>
        <v>5.4278472311952708E-4</v>
      </c>
      <c r="AR1090" s="161" t="str">
        <f t="shared" si="163"/>
        <v/>
      </c>
      <c r="AS1090" s="161" t="str">
        <f t="shared" si="159"/>
        <v/>
      </c>
    </row>
    <row r="1091" spans="26:45" ht="20.100000000000001" customHeight="1" x14ac:dyDescent="0.25">
      <c r="Z1091" s="146">
        <v>420</v>
      </c>
      <c r="AA1091" s="142">
        <f t="shared" si="164"/>
        <v>-2.3200000000000003</v>
      </c>
      <c r="AB1091" s="166">
        <f t="shared" si="165"/>
        <v>2.7048099546881761E-2</v>
      </c>
      <c r="AC1091" s="166">
        <f t="shared" si="166"/>
        <v>1.0170438668719665E-2</v>
      </c>
      <c r="AD1091" s="142">
        <f t="shared" si="167"/>
        <v>2.7048099546881761E-2</v>
      </c>
      <c r="AE1091" s="142" t="str">
        <f t="shared" si="172"/>
        <v/>
      </c>
      <c r="AF1091" s="142" t="str">
        <f t="shared" si="168"/>
        <v/>
      </c>
      <c r="AG1091" s="167">
        <f t="shared" si="169"/>
        <v>0</v>
      </c>
      <c r="AH1091" s="167" t="str">
        <f t="shared" si="170"/>
        <v/>
      </c>
      <c r="AI1091" s="167" t="str">
        <f t="shared" si="171"/>
        <v/>
      </c>
      <c r="AJ1091" s="167"/>
      <c r="AK1091" s="167"/>
      <c r="AL1091" s="167"/>
      <c r="AO1091" s="158">
        <f t="shared" si="160"/>
        <v>2.7690220855285377</v>
      </c>
      <c r="AP1091" s="159">
        <f t="shared" si="161"/>
        <v>0.90551602435841572</v>
      </c>
      <c r="AQ1091" s="160">
        <f t="shared" si="162"/>
        <v>5.4418484199292294E-4</v>
      </c>
      <c r="AR1091" s="161" t="str">
        <f t="shared" si="163"/>
        <v/>
      </c>
      <c r="AS1091" s="161" t="str">
        <f t="shared" si="159"/>
        <v/>
      </c>
    </row>
    <row r="1092" spans="26:45" ht="20.100000000000001" customHeight="1" x14ac:dyDescent="0.25">
      <c r="Z1092" s="146">
        <v>421</v>
      </c>
      <c r="AA1092" s="142">
        <f t="shared" si="164"/>
        <v>-2.3159999999999998</v>
      </c>
      <c r="AB1092" s="166">
        <f t="shared" si="165"/>
        <v>2.730005578996984E-2</v>
      </c>
      <c r="AC1092" s="166">
        <f t="shared" si="166"/>
        <v>1.0279134345609018E-2</v>
      </c>
      <c r="AD1092" s="142">
        <f t="shared" si="167"/>
        <v>2.730005578996984E-2</v>
      </c>
      <c r="AE1092" s="142" t="str">
        <f t="shared" si="172"/>
        <v/>
      </c>
      <c r="AF1092" s="142" t="str">
        <f t="shared" si="168"/>
        <v/>
      </c>
      <c r="AG1092" s="167">
        <f t="shared" si="169"/>
        <v>0</v>
      </c>
      <c r="AH1092" s="167" t="str">
        <f t="shared" si="170"/>
        <v/>
      </c>
      <c r="AI1092" s="167" t="str">
        <f t="shared" si="171"/>
        <v/>
      </c>
      <c r="AJ1092" s="167"/>
      <c r="AK1092" s="167"/>
      <c r="AL1092" s="167"/>
      <c r="AO1092" s="158">
        <f t="shared" si="160"/>
        <v>2.7754170557029685</v>
      </c>
      <c r="AP1092" s="159">
        <f t="shared" si="161"/>
        <v>0.90497183951642279</v>
      </c>
      <c r="AQ1092" s="160">
        <f t="shared" si="162"/>
        <v>5.4558131435356039E-4</v>
      </c>
      <c r="AR1092" s="161" t="str">
        <f t="shared" si="163"/>
        <v/>
      </c>
      <c r="AS1092" s="161" t="str">
        <f t="shared" si="159"/>
        <v/>
      </c>
    </row>
    <row r="1093" spans="26:45" ht="20.100000000000001" customHeight="1" x14ac:dyDescent="0.25">
      <c r="Z1093" s="146">
        <v>422</v>
      </c>
      <c r="AA1093" s="142">
        <f t="shared" si="164"/>
        <v>-2.3120000000000003</v>
      </c>
      <c r="AB1093" s="166">
        <f t="shared" si="165"/>
        <v>2.7553918169013935E-2</v>
      </c>
      <c r="AC1093" s="166">
        <f t="shared" si="166"/>
        <v>1.0388841656554163E-2</v>
      </c>
      <c r="AD1093" s="142">
        <f t="shared" si="167"/>
        <v>2.7553918169013935E-2</v>
      </c>
      <c r="AE1093" s="142" t="str">
        <f t="shared" si="172"/>
        <v/>
      </c>
      <c r="AF1093" s="142" t="str">
        <f t="shared" si="168"/>
        <v/>
      </c>
      <c r="AG1093" s="167">
        <f t="shared" si="169"/>
        <v>0</v>
      </c>
      <c r="AH1093" s="167" t="str">
        <f t="shared" si="170"/>
        <v/>
      </c>
      <c r="AI1093" s="167" t="str">
        <f t="shared" si="171"/>
        <v/>
      </c>
      <c r="AJ1093" s="167"/>
      <c r="AK1093" s="167"/>
      <c r="AL1093" s="167"/>
      <c r="AO1093" s="158">
        <f t="shared" si="160"/>
        <v>2.7818120258773993</v>
      </c>
      <c r="AP1093" s="159">
        <f t="shared" si="161"/>
        <v>0.90442625820206923</v>
      </c>
      <c r="AQ1093" s="160">
        <f t="shared" si="162"/>
        <v>5.4697412709581172E-4</v>
      </c>
      <c r="AR1093" s="161" t="str">
        <f t="shared" si="163"/>
        <v/>
      </c>
      <c r="AS1093" s="161" t="str">
        <f t="shared" si="159"/>
        <v/>
      </c>
    </row>
    <row r="1094" spans="26:45" ht="20.100000000000001" customHeight="1" x14ac:dyDescent="0.25">
      <c r="Z1094" s="146">
        <v>423</v>
      </c>
      <c r="AA1094" s="142">
        <f t="shared" si="164"/>
        <v>-2.3079999999999998</v>
      </c>
      <c r="AB1094" s="166">
        <f t="shared" si="165"/>
        <v>2.7809696247812415E-2</v>
      </c>
      <c r="AC1094" s="166">
        <f t="shared" si="166"/>
        <v>1.0499568245227629E-2</v>
      </c>
      <c r="AD1094" s="142">
        <f t="shared" si="167"/>
        <v>2.7809696247812415E-2</v>
      </c>
      <c r="AE1094" s="142" t="str">
        <f t="shared" si="172"/>
        <v/>
      </c>
      <c r="AF1094" s="142" t="str">
        <f t="shared" si="168"/>
        <v/>
      </c>
      <c r="AG1094" s="167">
        <f t="shared" si="169"/>
        <v>0</v>
      </c>
      <c r="AH1094" s="167" t="str">
        <f t="shared" si="170"/>
        <v/>
      </c>
      <c r="AI1094" s="167" t="str">
        <f t="shared" si="171"/>
        <v/>
      </c>
      <c r="AJ1094" s="167"/>
      <c r="AK1094" s="167"/>
      <c r="AL1094" s="167"/>
      <c r="AO1094" s="158">
        <f t="shared" si="160"/>
        <v>2.7882069960518301</v>
      </c>
      <c r="AP1094" s="159">
        <f t="shared" si="161"/>
        <v>0.90387928407497342</v>
      </c>
      <c r="AQ1094" s="160">
        <f t="shared" si="162"/>
        <v>5.4836326725260509E-4</v>
      </c>
      <c r="AR1094" s="161" t="str">
        <f t="shared" si="163"/>
        <v/>
      </c>
      <c r="AS1094" s="161" t="str">
        <f t="shared" si="159"/>
        <v/>
      </c>
    </row>
    <row r="1095" spans="26:45" ht="20.100000000000001" customHeight="1" x14ac:dyDescent="0.25">
      <c r="Z1095" s="146">
        <v>424</v>
      </c>
      <c r="AA1095" s="142">
        <f t="shared" si="164"/>
        <v>-2.3040000000000003</v>
      </c>
      <c r="AB1095" s="166">
        <f t="shared" si="165"/>
        <v>2.8067399586640077E-2</v>
      </c>
      <c r="AC1095" s="166">
        <f t="shared" si="166"/>
        <v>1.0611321793550222E-2</v>
      </c>
      <c r="AD1095" s="142">
        <f t="shared" si="167"/>
        <v>2.8067399586640077E-2</v>
      </c>
      <c r="AE1095" s="142" t="str">
        <f t="shared" si="172"/>
        <v/>
      </c>
      <c r="AF1095" s="142" t="str">
        <f t="shared" si="168"/>
        <v/>
      </c>
      <c r="AG1095" s="167">
        <f t="shared" si="169"/>
        <v>0</v>
      </c>
      <c r="AH1095" s="167" t="str">
        <f t="shared" si="170"/>
        <v/>
      </c>
      <c r="AI1095" s="167" t="str">
        <f t="shared" si="171"/>
        <v/>
      </c>
      <c r="AJ1095" s="167"/>
      <c r="AK1095" s="167"/>
      <c r="AL1095" s="167"/>
      <c r="AO1095" s="158">
        <f t="shared" si="160"/>
        <v>2.7946019662262609</v>
      </c>
      <c r="AP1095" s="159">
        <f t="shared" si="161"/>
        <v>0.90333092080772082</v>
      </c>
      <c r="AQ1095" s="160">
        <f t="shared" si="162"/>
        <v>5.4974872199342606E-4</v>
      </c>
      <c r="AR1095" s="161" t="str">
        <f t="shared" si="163"/>
        <v/>
      </c>
      <c r="AS1095" s="161" t="str">
        <f t="shared" si="159"/>
        <v/>
      </c>
    </row>
    <row r="1096" spans="26:45" ht="20.100000000000001" customHeight="1" x14ac:dyDescent="0.25">
      <c r="Z1096" s="146">
        <v>425</v>
      </c>
      <c r="AA1096" s="142">
        <f t="shared" si="164"/>
        <v>-2.2999999999999998</v>
      </c>
      <c r="AB1096" s="166">
        <f t="shared" si="165"/>
        <v>2.8327037741601186E-2</v>
      </c>
      <c r="AC1096" s="166">
        <f t="shared" si="166"/>
        <v>1.0724110021675811E-2</v>
      </c>
      <c r="AD1096" s="142">
        <f t="shared" si="167"/>
        <v>2.8327037741601186E-2</v>
      </c>
      <c r="AE1096" s="142" t="str">
        <f t="shared" si="172"/>
        <v/>
      </c>
      <c r="AF1096" s="142" t="str">
        <f t="shared" si="168"/>
        <v/>
      </c>
      <c r="AG1096" s="167">
        <f t="shared" si="169"/>
        <v>0</v>
      </c>
      <c r="AH1096" s="167" t="str">
        <f t="shared" si="170"/>
        <v/>
      </c>
      <c r="AI1096" s="167" t="str">
        <f t="shared" si="171"/>
        <v/>
      </c>
      <c r="AJ1096" s="167"/>
      <c r="AK1096" s="167"/>
      <c r="AL1096" s="167"/>
      <c r="AO1096" s="158">
        <f t="shared" si="160"/>
        <v>2.8009969364006917</v>
      </c>
      <c r="AP1096" s="159">
        <f t="shared" si="161"/>
        <v>0.90278117208572739</v>
      </c>
      <c r="AQ1096" s="160">
        <f t="shared" si="162"/>
        <v>5.5113047862376252E-4</v>
      </c>
      <c r="AR1096" s="161" t="str">
        <f t="shared" si="163"/>
        <v/>
      </c>
      <c r="AS1096" s="161" t="str">
        <f t="shared" si="159"/>
        <v/>
      </c>
    </row>
    <row r="1097" spans="26:45" ht="20.100000000000001" customHeight="1" x14ac:dyDescent="0.25">
      <c r="Z1097" s="146">
        <v>426</v>
      </c>
      <c r="AA1097" s="142">
        <f t="shared" si="164"/>
        <v>-2.2960000000000003</v>
      </c>
      <c r="AB1097" s="166">
        <f t="shared" si="165"/>
        <v>2.8588620263976003E-2</v>
      </c>
      <c r="AC1097" s="166">
        <f t="shared" si="166"/>
        <v>1.0837940687973157E-2</v>
      </c>
      <c r="AD1097" s="142">
        <f t="shared" si="167"/>
        <v>2.8588620263976003E-2</v>
      </c>
      <c r="AE1097" s="142" t="str">
        <f t="shared" si="172"/>
        <v/>
      </c>
      <c r="AF1097" s="142" t="str">
        <f t="shared" si="168"/>
        <v/>
      </c>
      <c r="AG1097" s="167">
        <f t="shared" si="169"/>
        <v>0</v>
      </c>
      <c r="AH1097" s="167" t="str">
        <f t="shared" si="170"/>
        <v/>
      </c>
      <c r="AI1097" s="167" t="str">
        <f t="shared" si="171"/>
        <v/>
      </c>
      <c r="AJ1097" s="167"/>
      <c r="AK1097" s="167"/>
      <c r="AL1097" s="167"/>
      <c r="AO1097" s="158">
        <f t="shared" si="160"/>
        <v>2.8073919065751225</v>
      </c>
      <c r="AP1097" s="159">
        <f t="shared" si="161"/>
        <v>0.90223004160710363</v>
      </c>
      <c r="AQ1097" s="160">
        <f t="shared" si="162"/>
        <v>5.5250852458610389E-4</v>
      </c>
      <c r="AR1097" s="161" t="str">
        <f t="shared" si="163"/>
        <v/>
      </c>
      <c r="AS1097" s="161" t="str">
        <f t="shared" si="159"/>
        <v/>
      </c>
    </row>
    <row r="1098" spans="26:45" ht="20.100000000000001" customHeight="1" x14ac:dyDescent="0.25">
      <c r="Z1098" s="146">
        <v>427</v>
      </c>
      <c r="AA1098" s="142">
        <f t="shared" si="164"/>
        <v>-2.2919999999999998</v>
      </c>
      <c r="AB1098" s="166">
        <f t="shared" si="165"/>
        <v>2.8852156699562519E-2</v>
      </c>
      <c r="AC1098" s="166">
        <f t="shared" si="166"/>
        <v>1.0952821589005502E-2</v>
      </c>
      <c r="AD1098" s="142">
        <f t="shared" si="167"/>
        <v>2.8852156699562519E-2</v>
      </c>
      <c r="AE1098" s="142" t="str">
        <f t="shared" si="172"/>
        <v/>
      </c>
      <c r="AF1098" s="142" t="str">
        <f t="shared" si="168"/>
        <v/>
      </c>
      <c r="AG1098" s="167">
        <f t="shared" si="169"/>
        <v>0</v>
      </c>
      <c r="AH1098" s="167" t="str">
        <f t="shared" si="170"/>
        <v/>
      </c>
      <c r="AI1098" s="167" t="str">
        <f t="shared" si="171"/>
        <v/>
      </c>
      <c r="AJ1098" s="167"/>
      <c r="AK1098" s="167"/>
      <c r="AL1098" s="167"/>
      <c r="AO1098" s="158">
        <f t="shared" si="160"/>
        <v>2.8137868767495533</v>
      </c>
      <c r="AP1098" s="159">
        <f t="shared" si="161"/>
        <v>0.90167753308251752</v>
      </c>
      <c r="AQ1098" s="160">
        <f t="shared" si="162"/>
        <v>5.5388284745661043E-4</v>
      </c>
      <c r="AR1098" s="161" t="str">
        <f t="shared" si="163"/>
        <v/>
      </c>
      <c r="AS1098" s="161" t="str">
        <f t="shared" si="159"/>
        <v/>
      </c>
    </row>
    <row r="1099" spans="26:45" ht="20.100000000000001" customHeight="1" x14ac:dyDescent="0.25">
      <c r="Z1099" s="146">
        <v>428</v>
      </c>
      <c r="AA1099" s="142">
        <f t="shared" si="164"/>
        <v>-2.2880000000000003</v>
      </c>
      <c r="AB1099" s="166">
        <f t="shared" si="165"/>
        <v>2.9117656588011548E-2</v>
      </c>
      <c r="AC1099" s="166">
        <f t="shared" si="166"/>
        <v>1.1068760559507113E-2</v>
      </c>
      <c r="AD1099" s="142">
        <f t="shared" si="167"/>
        <v>2.9117656588011548E-2</v>
      </c>
      <c r="AE1099" s="142" t="str">
        <f t="shared" si="172"/>
        <v/>
      </c>
      <c r="AF1099" s="142" t="str">
        <f t="shared" si="168"/>
        <v/>
      </c>
      <c r="AG1099" s="167">
        <f t="shared" si="169"/>
        <v>0</v>
      </c>
      <c r="AH1099" s="167" t="str">
        <f t="shared" si="170"/>
        <v/>
      </c>
      <c r="AI1099" s="167" t="str">
        <f t="shared" si="171"/>
        <v/>
      </c>
      <c r="AJ1099" s="167"/>
      <c r="AK1099" s="167"/>
      <c r="AL1099" s="167"/>
      <c r="AO1099" s="158">
        <f t="shared" si="160"/>
        <v>2.8201818469239841</v>
      </c>
      <c r="AP1099" s="159">
        <f t="shared" si="161"/>
        <v>0.90112365023506091</v>
      </c>
      <c r="AQ1099" s="160">
        <f t="shared" si="162"/>
        <v>5.5525343494788881E-4</v>
      </c>
      <c r="AR1099" s="161" t="str">
        <f t="shared" si="163"/>
        <v/>
      </c>
      <c r="AS1099" s="161" t="str">
        <f t="shared" si="159"/>
        <v/>
      </c>
    </row>
    <row r="1100" spans="26:45" ht="20.100000000000001" customHeight="1" x14ac:dyDescent="0.25">
      <c r="Z1100" s="146">
        <v>429</v>
      </c>
      <c r="AA1100" s="142">
        <f t="shared" si="164"/>
        <v>-2.2839999999999998</v>
      </c>
      <c r="AB1100" s="166">
        <f t="shared" si="165"/>
        <v>2.9385129462157305E-2</v>
      </c>
      <c r="AC1100" s="166">
        <f t="shared" si="166"/>
        <v>1.1185765472357525E-2</v>
      </c>
      <c r="AD1100" s="142">
        <f t="shared" si="167"/>
        <v>2.9385129462157305E-2</v>
      </c>
      <c r="AE1100" s="142" t="str">
        <f t="shared" si="172"/>
        <v/>
      </c>
      <c r="AF1100" s="142" t="str">
        <f t="shared" si="168"/>
        <v/>
      </c>
      <c r="AG1100" s="167">
        <f t="shared" si="169"/>
        <v>0</v>
      </c>
      <c r="AH1100" s="167" t="str">
        <f t="shared" si="170"/>
        <v/>
      </c>
      <c r="AI1100" s="167" t="str">
        <f t="shared" si="171"/>
        <v/>
      </c>
      <c r="AJ1100" s="167"/>
      <c r="AK1100" s="167"/>
      <c r="AL1100" s="167"/>
      <c r="AO1100" s="158">
        <f t="shared" si="160"/>
        <v>2.8265768170984149</v>
      </c>
      <c r="AP1100" s="159">
        <f t="shared" si="161"/>
        <v>0.90056839680011302</v>
      </c>
      <c r="AQ1100" s="160">
        <f t="shared" si="162"/>
        <v>5.5662027490599453E-4</v>
      </c>
      <c r="AR1100" s="161" t="str">
        <f t="shared" si="163"/>
        <v/>
      </c>
      <c r="AS1100" s="161" t="str">
        <f t="shared" si="159"/>
        <v/>
      </c>
    </row>
    <row r="1101" spans="26:45" ht="20.100000000000001" customHeight="1" x14ac:dyDescent="0.25">
      <c r="Z1101" s="146">
        <v>430</v>
      </c>
      <c r="AA1101" s="142">
        <f t="shared" si="164"/>
        <v>-2.2800000000000002</v>
      </c>
      <c r="AB1101" s="166">
        <f t="shared" si="165"/>
        <v>2.965458484734125E-2</v>
      </c>
      <c r="AC1101" s="166">
        <f t="shared" si="166"/>
        <v>1.1303844238552777E-2</v>
      </c>
      <c r="AD1101" s="142">
        <f t="shared" si="167"/>
        <v>2.965458484734125E-2</v>
      </c>
      <c r="AE1101" s="142" t="str">
        <f t="shared" si="172"/>
        <v/>
      </c>
      <c r="AF1101" s="142" t="str">
        <f t="shared" si="168"/>
        <v/>
      </c>
      <c r="AG1101" s="167">
        <f t="shared" si="169"/>
        <v>0</v>
      </c>
      <c r="AH1101" s="167" t="str">
        <f t="shared" si="170"/>
        <v/>
      </c>
      <c r="AI1101" s="167" t="str">
        <f t="shared" si="171"/>
        <v/>
      </c>
      <c r="AJ1101" s="167"/>
      <c r="AK1101" s="167"/>
      <c r="AL1101" s="167"/>
      <c r="AO1101" s="158">
        <f t="shared" si="160"/>
        <v>2.8329717872728457</v>
      </c>
      <c r="AP1101" s="159">
        <f t="shared" si="161"/>
        <v>0.90001177652520703</v>
      </c>
      <c r="AQ1101" s="160">
        <f t="shared" si="162"/>
        <v>5.5798335531076493E-4</v>
      </c>
      <c r="AR1101" s="161" t="str">
        <f t="shared" si="163"/>
        <v/>
      </c>
      <c r="AS1101" s="161" t="str">
        <f t="shared" si="159"/>
        <v/>
      </c>
    </row>
    <row r="1102" spans="26:45" ht="20.100000000000001" customHeight="1" x14ac:dyDescent="0.25">
      <c r="Z1102" s="146">
        <v>431</v>
      </c>
      <c r="AA1102" s="142">
        <f t="shared" si="164"/>
        <v>-2.2759999999999998</v>
      </c>
      <c r="AB1102" s="166">
        <f t="shared" si="165"/>
        <v>2.9926032260731296E-2</v>
      </c>
      <c r="AC1102" s="166">
        <f t="shared" si="166"/>
        <v>1.1423004807174258E-2</v>
      </c>
      <c r="AD1102" s="142">
        <f t="shared" si="167"/>
        <v>2.9926032260731296E-2</v>
      </c>
      <c r="AE1102" s="142" t="str">
        <f t="shared" si="172"/>
        <v/>
      </c>
      <c r="AF1102" s="142" t="str">
        <f t="shared" si="168"/>
        <v/>
      </c>
      <c r="AG1102" s="167">
        <f t="shared" si="169"/>
        <v>0</v>
      </c>
      <c r="AH1102" s="167" t="str">
        <f t="shared" si="170"/>
        <v/>
      </c>
      <c r="AI1102" s="167" t="str">
        <f t="shared" si="171"/>
        <v/>
      </c>
      <c r="AJ1102" s="167"/>
      <c r="AK1102" s="167"/>
      <c r="AL1102" s="167"/>
      <c r="AO1102" s="158">
        <f t="shared" si="160"/>
        <v>2.8393667574472765</v>
      </c>
      <c r="AP1102" s="159">
        <f t="shared" si="161"/>
        <v>0.89945379316989627</v>
      </c>
      <c r="AQ1102" s="160">
        <f t="shared" si="162"/>
        <v>5.5934266427581925E-4</v>
      </c>
      <c r="AR1102" s="161" t="str">
        <f t="shared" si="163"/>
        <v/>
      </c>
      <c r="AS1102" s="161" t="str">
        <f t="shared" si="159"/>
        <v/>
      </c>
    </row>
    <row r="1103" spans="26:45" ht="20.100000000000001" customHeight="1" x14ac:dyDescent="0.25">
      <c r="Z1103" s="146">
        <v>432</v>
      </c>
      <c r="AA1103" s="142">
        <f t="shared" si="164"/>
        <v>-2.2720000000000002</v>
      </c>
      <c r="AB1103" s="166">
        <f t="shared" si="165"/>
        <v>3.0199481210634573E-2</v>
      </c>
      <c r="AC1103" s="166">
        <f t="shared" si="166"/>
        <v>1.1543255165354401E-2</v>
      </c>
      <c r="AD1103" s="142">
        <f t="shared" si="167"/>
        <v>3.0199481210634573E-2</v>
      </c>
      <c r="AE1103" s="142" t="str">
        <f t="shared" si="172"/>
        <v/>
      </c>
      <c r="AF1103" s="142" t="str">
        <f t="shared" si="168"/>
        <v/>
      </c>
      <c r="AG1103" s="167">
        <f t="shared" si="169"/>
        <v>0</v>
      </c>
      <c r="AH1103" s="167" t="str">
        <f t="shared" si="170"/>
        <v/>
      </c>
      <c r="AI1103" s="167" t="str">
        <f t="shared" si="171"/>
        <v/>
      </c>
      <c r="AJ1103" s="167"/>
      <c r="AK1103" s="167"/>
      <c r="AL1103" s="167"/>
      <c r="AO1103" s="158">
        <f t="shared" si="160"/>
        <v>2.8457617276217073</v>
      </c>
      <c r="AP1103" s="159">
        <f t="shared" si="161"/>
        <v>0.89889445050562045</v>
      </c>
      <c r="AQ1103" s="160">
        <f t="shared" si="162"/>
        <v>5.6069819004633814E-4</v>
      </c>
      <c r="AR1103" s="161" t="str">
        <f t="shared" si="163"/>
        <v/>
      </c>
      <c r="AS1103" s="161" t="str">
        <f t="shared" si="159"/>
        <v/>
      </c>
    </row>
    <row r="1104" spans="26:45" ht="20.100000000000001" customHeight="1" x14ac:dyDescent="0.25">
      <c r="Z1104" s="146">
        <v>433</v>
      </c>
      <c r="AA1104" s="142">
        <f t="shared" si="164"/>
        <v>-2.2679999999999998</v>
      </c>
      <c r="AB1104" s="166">
        <f t="shared" si="165"/>
        <v>3.0474941195805429E-2</v>
      </c>
      <c r="AC1104" s="166">
        <f t="shared" si="166"/>
        <v>1.166460333824015E-2</v>
      </c>
      <c r="AD1104" s="142">
        <f t="shared" si="167"/>
        <v>3.0474941195805429E-2</v>
      </c>
      <c r="AE1104" s="142" t="str">
        <f t="shared" si="172"/>
        <v/>
      </c>
      <c r="AF1104" s="142" t="str">
        <f t="shared" si="168"/>
        <v/>
      </c>
      <c r="AG1104" s="167">
        <f t="shared" si="169"/>
        <v>0</v>
      </c>
      <c r="AH1104" s="167" t="str">
        <f t="shared" si="170"/>
        <v/>
      </c>
      <c r="AI1104" s="167" t="str">
        <f t="shared" si="171"/>
        <v/>
      </c>
      <c r="AJ1104" s="167"/>
      <c r="AK1104" s="167"/>
      <c r="AL1104" s="167"/>
      <c r="AO1104" s="158">
        <f t="shared" si="160"/>
        <v>2.8521566977961381</v>
      </c>
      <c r="AP1104" s="159">
        <f t="shared" si="161"/>
        <v>0.89833375231557411</v>
      </c>
      <c r="AQ1104" s="160">
        <f t="shared" si="162"/>
        <v>5.6204992100128415E-4</v>
      </c>
      <c r="AR1104" s="161" t="str">
        <f t="shared" si="163"/>
        <v/>
      </c>
      <c r="AS1104" s="161" t="str">
        <f t="shared" si="159"/>
        <v/>
      </c>
    </row>
    <row r="1105" spans="26:45" ht="20.100000000000001" customHeight="1" x14ac:dyDescent="0.25">
      <c r="Z1105" s="146">
        <v>434</v>
      </c>
      <c r="AA1105" s="142">
        <f t="shared" si="164"/>
        <v>-2.2640000000000002</v>
      </c>
      <c r="AB1105" s="166">
        <f t="shared" si="165"/>
        <v>3.0752421704747027E-2</v>
      </c>
      <c r="AC1105" s="166">
        <f t="shared" si="166"/>
        <v>1.1787057388953028E-2</v>
      </c>
      <c r="AD1105" s="142">
        <f t="shared" si="167"/>
        <v>3.0752421704747027E-2</v>
      </c>
      <c r="AE1105" s="142" t="str">
        <f t="shared" si="172"/>
        <v/>
      </c>
      <c r="AF1105" s="142" t="str">
        <f t="shared" si="168"/>
        <v/>
      </c>
      <c r="AG1105" s="167">
        <f t="shared" si="169"/>
        <v>0</v>
      </c>
      <c r="AH1105" s="167" t="str">
        <f t="shared" si="170"/>
        <v/>
      </c>
      <c r="AI1105" s="167" t="str">
        <f t="shared" si="171"/>
        <v/>
      </c>
      <c r="AJ1105" s="167"/>
      <c r="AK1105" s="167"/>
      <c r="AL1105" s="167"/>
      <c r="AO1105" s="158">
        <f t="shared" si="160"/>
        <v>2.8585516679705689</v>
      </c>
      <c r="AP1105" s="159">
        <f t="shared" si="161"/>
        <v>0.89777170239457282</v>
      </c>
      <c r="AQ1105" s="160">
        <f t="shared" si="162"/>
        <v>5.6339784564940487E-4</v>
      </c>
      <c r="AR1105" s="161" t="str">
        <f t="shared" si="163"/>
        <v/>
      </c>
      <c r="AS1105" s="161" t="str">
        <f t="shared" si="159"/>
        <v/>
      </c>
    </row>
    <row r="1106" spans="26:45" ht="20.100000000000001" customHeight="1" x14ac:dyDescent="0.25">
      <c r="Z1106" s="146">
        <v>435</v>
      </c>
      <c r="AA1106" s="142">
        <f t="shared" si="164"/>
        <v>-2.2599999999999998</v>
      </c>
      <c r="AB1106" s="166">
        <f t="shared" si="165"/>
        <v>3.103193221500827E-2</v>
      </c>
      <c r="AC1106" s="166">
        <f t="shared" si="166"/>
        <v>1.1910625418547064E-2</v>
      </c>
      <c r="AD1106" s="142">
        <f t="shared" si="167"/>
        <v>3.103193221500827E-2</v>
      </c>
      <c r="AE1106" s="142" t="str">
        <f t="shared" si="172"/>
        <v/>
      </c>
      <c r="AF1106" s="142" t="str">
        <f t="shared" si="168"/>
        <v/>
      </c>
      <c r="AG1106" s="167">
        <f t="shared" si="169"/>
        <v>0</v>
      </c>
      <c r="AH1106" s="167" t="str">
        <f t="shared" si="170"/>
        <v/>
      </c>
      <c r="AI1106" s="167" t="str">
        <f t="shared" si="171"/>
        <v/>
      </c>
      <c r="AJ1106" s="167"/>
      <c r="AK1106" s="167"/>
      <c r="AL1106" s="167"/>
      <c r="AO1106" s="158">
        <f t="shared" si="160"/>
        <v>2.8649466381449997</v>
      </c>
      <c r="AP1106" s="159">
        <f t="shared" si="161"/>
        <v>0.89720830454892342</v>
      </c>
      <c r="AQ1106" s="160">
        <f t="shared" si="162"/>
        <v>5.6474195263234162E-4</v>
      </c>
      <c r="AR1106" s="161" t="str">
        <f t="shared" si="163"/>
        <v/>
      </c>
      <c r="AS1106" s="161" t="str">
        <f t="shared" ref="AS1106:AS1169" si="173">IF($AP1106&lt;(1-$AN$670),$AQ1106,"")</f>
        <v/>
      </c>
    </row>
    <row r="1107" spans="26:45" ht="20.100000000000001" customHeight="1" x14ac:dyDescent="0.25">
      <c r="Z1107" s="146">
        <v>436</v>
      </c>
      <c r="AA1107" s="142">
        <f t="shared" si="164"/>
        <v>-2.2560000000000002</v>
      </c>
      <c r="AB1107" s="166">
        <f t="shared" si="165"/>
        <v>3.1313482192474262E-2</v>
      </c>
      <c r="AC1107" s="166">
        <f t="shared" si="166"/>
        <v>1.2035315565963246E-2</v>
      </c>
      <c r="AD1107" s="142">
        <f t="shared" si="167"/>
        <v>3.1313482192474262E-2</v>
      </c>
      <c r="AE1107" s="142" t="str">
        <f t="shared" si="172"/>
        <v/>
      </c>
      <c r="AF1107" s="142" t="str">
        <f t="shared" si="168"/>
        <v/>
      </c>
      <c r="AG1107" s="167">
        <f t="shared" si="169"/>
        <v>0</v>
      </c>
      <c r="AH1107" s="167" t="str">
        <f t="shared" si="170"/>
        <v/>
      </c>
      <c r="AI1107" s="167" t="str">
        <f t="shared" si="171"/>
        <v/>
      </c>
      <c r="AJ1107" s="167"/>
      <c r="AK1107" s="167"/>
      <c r="AL1107" s="167"/>
      <c r="AO1107" s="158">
        <f t="shared" ref="AO1107:AO1170" si="174">AO1106+$AR$655</f>
        <v>2.8713416083194305</v>
      </c>
      <c r="AP1107" s="159">
        <f t="shared" ref="AP1107:AP1170" si="175">_xlfn.CHISQ.DIST.RT(AO1107,7)</f>
        <v>0.89664356259629108</v>
      </c>
      <c r="AQ1107" s="160">
        <f t="shared" ref="AQ1107:AQ1170" si="176">AP1107-AP1108</f>
        <v>5.6608223072085462E-4</v>
      </c>
      <c r="AR1107" s="161" t="str">
        <f t="shared" ref="AR1107:AR1170" si="177">IF(AP1107&lt;(1-$AN$662),AQ1107,"")</f>
        <v/>
      </c>
      <c r="AS1107" s="161" t="str">
        <f t="shared" si="173"/>
        <v/>
      </c>
    </row>
    <row r="1108" spans="26:45" ht="20.100000000000001" customHeight="1" x14ac:dyDescent="0.25">
      <c r="Z1108" s="146">
        <v>437</v>
      </c>
      <c r="AA1108" s="142">
        <f t="shared" si="164"/>
        <v>-2.2519999999999998</v>
      </c>
      <c r="AB1108" s="166">
        <f t="shared" si="165"/>
        <v>3.1597081090652235E-2</v>
      </c>
      <c r="AC1108" s="166">
        <f t="shared" si="166"/>
        <v>1.2161136007981722E-2</v>
      </c>
      <c r="AD1108" s="142">
        <f t="shared" si="167"/>
        <v>3.1597081090652235E-2</v>
      </c>
      <c r="AE1108" s="142" t="str">
        <f t="shared" si="172"/>
        <v/>
      </c>
      <c r="AF1108" s="142" t="str">
        <f t="shared" si="168"/>
        <v/>
      </c>
      <c r="AG1108" s="167">
        <f t="shared" si="169"/>
        <v>0</v>
      </c>
      <c r="AH1108" s="167" t="str">
        <f t="shared" si="170"/>
        <v/>
      </c>
      <c r="AI1108" s="167" t="str">
        <f t="shared" si="171"/>
        <v/>
      </c>
      <c r="AJ1108" s="167"/>
      <c r="AK1108" s="167"/>
      <c r="AL1108" s="167"/>
      <c r="AO1108" s="158">
        <f t="shared" si="174"/>
        <v>2.8777365784938613</v>
      </c>
      <c r="AP1108" s="159">
        <f t="shared" si="175"/>
        <v>0.89607748036557022</v>
      </c>
      <c r="AQ1108" s="160">
        <f t="shared" si="176"/>
        <v>5.6741866881648839E-4</v>
      </c>
      <c r="AR1108" s="161" t="str">
        <f t="shared" si="177"/>
        <v/>
      </c>
      <c r="AS1108" s="161" t="str">
        <f t="shared" si="173"/>
        <v/>
      </c>
    </row>
    <row r="1109" spans="26:45" ht="20.100000000000001" customHeight="1" x14ac:dyDescent="0.25">
      <c r="Z1109" s="146">
        <v>438</v>
      </c>
      <c r="AA1109" s="142">
        <f t="shared" si="164"/>
        <v>-2.2480000000000002</v>
      </c>
      <c r="AB1109" s="166">
        <f t="shared" si="165"/>
        <v>3.1882738349951027E-2</v>
      </c>
      <c r="AC1109" s="166">
        <f t="shared" si="166"/>
        <v>1.2288094959170577E-2</v>
      </c>
      <c r="AD1109" s="142">
        <f t="shared" si="167"/>
        <v>3.1882738349951027E-2</v>
      </c>
      <c r="AE1109" s="142" t="str">
        <f t="shared" si="172"/>
        <v/>
      </c>
      <c r="AF1109" s="142" t="str">
        <f t="shared" si="168"/>
        <v/>
      </c>
      <c r="AG1109" s="167">
        <f t="shared" si="169"/>
        <v>0</v>
      </c>
      <c r="AH1109" s="167" t="str">
        <f t="shared" si="170"/>
        <v/>
      </c>
      <c r="AI1109" s="167" t="str">
        <f t="shared" si="171"/>
        <v/>
      </c>
      <c r="AJ1109" s="167"/>
      <c r="AK1109" s="167"/>
      <c r="AL1109" s="167"/>
      <c r="AO1109" s="158">
        <f t="shared" si="174"/>
        <v>2.8841315486682921</v>
      </c>
      <c r="AP1109" s="159">
        <f t="shared" si="175"/>
        <v>0.89551006169675373</v>
      </c>
      <c r="AQ1109" s="160">
        <f t="shared" si="176"/>
        <v>5.687512559504615E-4</v>
      </c>
      <c r="AR1109" s="161" t="str">
        <f t="shared" si="177"/>
        <v/>
      </c>
      <c r="AS1109" s="161" t="str">
        <f t="shared" si="173"/>
        <v/>
      </c>
    </row>
    <row r="1110" spans="26:45" ht="20.100000000000001" customHeight="1" x14ac:dyDescent="0.25">
      <c r="Z1110" s="146">
        <v>439</v>
      </c>
      <c r="AA1110" s="142">
        <f t="shared" si="164"/>
        <v>-2.2439999999999998</v>
      </c>
      <c r="AB1110" s="166">
        <f t="shared" si="165"/>
        <v>3.2170463396955971E-2</v>
      </c>
      <c r="AC1110" s="166">
        <f t="shared" si="166"/>
        <v>1.241620067183225E-2</v>
      </c>
      <c r="AD1110" s="142">
        <f t="shared" si="167"/>
        <v>3.2170463396955971E-2</v>
      </c>
      <c r="AE1110" s="142" t="str">
        <f t="shared" si="172"/>
        <v/>
      </c>
      <c r="AF1110" s="142" t="str">
        <f t="shared" si="168"/>
        <v/>
      </c>
      <c r="AG1110" s="167">
        <f t="shared" si="169"/>
        <v>0</v>
      </c>
      <c r="AH1110" s="167" t="str">
        <f t="shared" si="170"/>
        <v/>
      </c>
      <c r="AI1110" s="167" t="str">
        <f t="shared" si="171"/>
        <v/>
      </c>
      <c r="AJ1110" s="167"/>
      <c r="AK1110" s="167"/>
      <c r="AL1110" s="167"/>
      <c r="AO1110" s="158">
        <f t="shared" si="174"/>
        <v>2.8905265188427229</v>
      </c>
      <c r="AP1110" s="159">
        <f t="shared" si="175"/>
        <v>0.89494131044080327</v>
      </c>
      <c r="AQ1110" s="160">
        <f t="shared" si="176"/>
        <v>5.7007998128222326E-4</v>
      </c>
      <c r="AR1110" s="161" t="str">
        <f t="shared" si="177"/>
        <v/>
      </c>
      <c r="AS1110" s="161" t="str">
        <f t="shared" si="173"/>
        <v/>
      </c>
    </row>
    <row r="1111" spans="26:45" ht="20.100000000000001" customHeight="1" x14ac:dyDescent="0.25">
      <c r="Z1111" s="146">
        <v>440</v>
      </c>
      <c r="AA1111" s="142">
        <f t="shared" si="164"/>
        <v>-2.2400000000000002</v>
      </c>
      <c r="AB1111" s="166">
        <f t="shared" si="165"/>
        <v>3.2460265643697445E-2</v>
      </c>
      <c r="AC1111" s="166">
        <f t="shared" si="166"/>
        <v>1.2545461435946561E-2</v>
      </c>
      <c r="AD1111" s="142">
        <f t="shared" si="167"/>
        <v>3.2460265643697445E-2</v>
      </c>
      <c r="AE1111" s="142" t="str">
        <f t="shared" si="172"/>
        <v/>
      </c>
      <c r="AF1111" s="142" t="str">
        <f t="shared" si="168"/>
        <v/>
      </c>
      <c r="AG1111" s="167">
        <f t="shared" si="169"/>
        <v>0</v>
      </c>
      <c r="AH1111" s="167" t="str">
        <f t="shared" si="170"/>
        <v/>
      </c>
      <c r="AI1111" s="167" t="str">
        <f t="shared" si="171"/>
        <v/>
      </c>
      <c r="AJ1111" s="167"/>
      <c r="AK1111" s="167"/>
      <c r="AL1111" s="167"/>
      <c r="AO1111" s="158">
        <f t="shared" si="174"/>
        <v>2.8969214890171537</v>
      </c>
      <c r="AP1111" s="159">
        <f t="shared" si="175"/>
        <v>0.89437123045952105</v>
      </c>
      <c r="AQ1111" s="160">
        <f t="shared" si="176"/>
        <v>5.7140483410023091E-4</v>
      </c>
      <c r="AR1111" s="161" t="str">
        <f t="shared" si="177"/>
        <v/>
      </c>
      <c r="AS1111" s="161" t="str">
        <f t="shared" si="173"/>
        <v/>
      </c>
    </row>
    <row r="1112" spans="26:45" ht="20.100000000000001" customHeight="1" x14ac:dyDescent="0.25">
      <c r="Z1112" s="146">
        <v>441</v>
      </c>
      <c r="AA1112" s="142">
        <f t="shared" si="164"/>
        <v>-2.2359999999999998</v>
      </c>
      <c r="AB1112" s="166">
        <f t="shared" si="165"/>
        <v>3.2752154486914951E-2</v>
      </c>
      <c r="AC1112" s="166">
        <f t="shared" si="166"/>
        <v>1.2675885579111186E-2</v>
      </c>
      <c r="AD1112" s="142">
        <f t="shared" si="167"/>
        <v>3.2752154486914951E-2</v>
      </c>
      <c r="AE1112" s="142" t="str">
        <f t="shared" si="172"/>
        <v/>
      </c>
      <c r="AF1112" s="142" t="str">
        <f t="shared" si="168"/>
        <v/>
      </c>
      <c r="AG1112" s="167">
        <f t="shared" si="169"/>
        <v>0</v>
      </c>
      <c r="AH1112" s="167" t="str">
        <f t="shared" si="170"/>
        <v/>
      </c>
      <c r="AI1112" s="167" t="str">
        <f t="shared" si="171"/>
        <v/>
      </c>
      <c r="AJ1112" s="167"/>
      <c r="AK1112" s="167"/>
      <c r="AL1112" s="167"/>
      <c r="AO1112" s="158">
        <f t="shared" si="174"/>
        <v>2.9033164591915845</v>
      </c>
      <c r="AP1112" s="159">
        <f t="shared" si="175"/>
        <v>0.89379982562542082</v>
      </c>
      <c r="AQ1112" s="160">
        <f t="shared" si="176"/>
        <v>5.7272580382050631E-4</v>
      </c>
      <c r="AR1112" s="161" t="str">
        <f t="shared" si="177"/>
        <v/>
      </c>
      <c r="AS1112" s="161" t="str">
        <f t="shared" si="173"/>
        <v/>
      </c>
    </row>
    <row r="1113" spans="26:45" ht="20.100000000000001" customHeight="1" x14ac:dyDescent="0.25">
      <c r="Z1113" s="146">
        <v>442</v>
      </c>
      <c r="AA1113" s="142">
        <f t="shared" si="164"/>
        <v>-2.2320000000000002</v>
      </c>
      <c r="AB1113" s="166">
        <f t="shared" si="165"/>
        <v>3.3046139307314801E-2</v>
      </c>
      <c r="AC1113" s="166">
        <f t="shared" si="166"/>
        <v>1.2807481466478867E-2</v>
      </c>
      <c r="AD1113" s="142">
        <f t="shared" si="167"/>
        <v>3.3046139307314801E-2</v>
      </c>
      <c r="AE1113" s="142" t="str">
        <f t="shared" si="172"/>
        <v/>
      </c>
      <c r="AF1113" s="142" t="str">
        <f t="shared" si="168"/>
        <v/>
      </c>
      <c r="AG1113" s="167">
        <f t="shared" si="169"/>
        <v>0</v>
      </c>
      <c r="AH1113" s="167" t="str">
        <f t="shared" si="170"/>
        <v/>
      </c>
      <c r="AI1113" s="167" t="str">
        <f t="shared" si="171"/>
        <v/>
      </c>
      <c r="AJ1113" s="167"/>
      <c r="AK1113" s="167"/>
      <c r="AL1113" s="167"/>
      <c r="AO1113" s="158">
        <f t="shared" si="174"/>
        <v>2.9097114293660153</v>
      </c>
      <c r="AP1113" s="159">
        <f t="shared" si="175"/>
        <v>0.89322709982160031</v>
      </c>
      <c r="AQ1113" s="160">
        <f t="shared" si="176"/>
        <v>5.7404287998685799E-4</v>
      </c>
      <c r="AR1113" s="161" t="str">
        <f t="shared" si="177"/>
        <v/>
      </c>
      <c r="AS1113" s="161" t="str">
        <f t="shared" si="173"/>
        <v/>
      </c>
    </row>
    <row r="1114" spans="26:45" ht="20.100000000000001" customHeight="1" x14ac:dyDescent="0.25">
      <c r="Z1114" s="146">
        <v>443</v>
      </c>
      <c r="AA1114" s="142">
        <f t="shared" si="164"/>
        <v>-2.2279999999999998</v>
      </c>
      <c r="AB1114" s="166">
        <f t="shared" si="165"/>
        <v>3.3342229468823328E-2</v>
      </c>
      <c r="AC1114" s="166">
        <f t="shared" si="166"/>
        <v>1.2940257500691962E-2</v>
      </c>
      <c r="AD1114" s="142">
        <f t="shared" si="167"/>
        <v>3.3342229468823328E-2</v>
      </c>
      <c r="AE1114" s="142" t="str">
        <f t="shared" si="172"/>
        <v/>
      </c>
      <c r="AF1114" s="142" t="str">
        <f t="shared" si="168"/>
        <v/>
      </c>
      <c r="AG1114" s="167">
        <f t="shared" si="169"/>
        <v>0</v>
      </c>
      <c r="AH1114" s="167" t="str">
        <f t="shared" si="170"/>
        <v/>
      </c>
      <c r="AI1114" s="167" t="str">
        <f t="shared" si="171"/>
        <v/>
      </c>
      <c r="AJ1114" s="167"/>
      <c r="AK1114" s="167"/>
      <c r="AL1114" s="167"/>
      <c r="AO1114" s="158">
        <f t="shared" si="174"/>
        <v>2.9161063995404461</v>
      </c>
      <c r="AP1114" s="159">
        <f t="shared" si="175"/>
        <v>0.89265305694161345</v>
      </c>
      <c r="AQ1114" s="160">
        <f t="shared" si="176"/>
        <v>5.7535605226977093E-4</v>
      </c>
      <c r="AR1114" s="161" t="str">
        <f t="shared" si="177"/>
        <v/>
      </c>
      <c r="AS1114" s="161" t="str">
        <f t="shared" si="173"/>
        <v/>
      </c>
    </row>
    <row r="1115" spans="26:45" ht="20.100000000000001" customHeight="1" x14ac:dyDescent="0.25">
      <c r="Z1115" s="146">
        <v>444</v>
      </c>
      <c r="AA1115" s="142">
        <f t="shared" si="164"/>
        <v>-2.2240000000000002</v>
      </c>
      <c r="AB1115" s="166">
        <f t="shared" si="165"/>
        <v>3.3640434317833839E-2</v>
      </c>
      <c r="AC1115" s="166">
        <f t="shared" si="166"/>
        <v>1.3074222121813604E-2</v>
      </c>
      <c r="AD1115" s="142">
        <f t="shared" si="167"/>
        <v>3.3640434317833839E-2</v>
      </c>
      <c r="AE1115" s="142" t="str">
        <f t="shared" si="172"/>
        <v/>
      </c>
      <c r="AF1115" s="142" t="str">
        <f t="shared" si="168"/>
        <v/>
      </c>
      <c r="AG1115" s="167">
        <f t="shared" si="169"/>
        <v>0</v>
      </c>
      <c r="AH1115" s="167" t="str">
        <f t="shared" si="170"/>
        <v/>
      </c>
      <c r="AI1115" s="167" t="str">
        <f t="shared" si="171"/>
        <v/>
      </c>
      <c r="AJ1115" s="167"/>
      <c r="AK1115" s="167"/>
      <c r="AL1115" s="167"/>
      <c r="AO1115" s="158">
        <f t="shared" si="174"/>
        <v>2.922501369714877</v>
      </c>
      <c r="AP1115" s="159">
        <f t="shared" si="175"/>
        <v>0.89207770088934368</v>
      </c>
      <c r="AQ1115" s="160">
        <f t="shared" si="176"/>
        <v>5.7666531046551839E-4</v>
      </c>
      <c r="AR1115" s="161" t="str">
        <f t="shared" si="177"/>
        <v/>
      </c>
      <c r="AS1115" s="161" t="str">
        <f t="shared" si="173"/>
        <v/>
      </c>
    </row>
    <row r="1116" spans="26:45" ht="20.100000000000001" customHeight="1" x14ac:dyDescent="0.25">
      <c r="Z1116" s="146">
        <v>445</v>
      </c>
      <c r="AA1116" s="142">
        <f t="shared" si="164"/>
        <v>-2.2199999999999998</v>
      </c>
      <c r="AB1116" s="166">
        <f t="shared" si="165"/>
        <v>3.3940763182449214E-2</v>
      </c>
      <c r="AC1116" s="166">
        <f t="shared" si="166"/>
        <v>1.3209383807256293E-2</v>
      </c>
      <c r="AD1116" s="142">
        <f t="shared" si="167"/>
        <v>3.3940763182449214E-2</v>
      </c>
      <c r="AE1116" s="142" t="str">
        <f t="shared" si="172"/>
        <v/>
      </c>
      <c r="AF1116" s="142" t="str">
        <f t="shared" si="168"/>
        <v/>
      </c>
      <c r="AG1116" s="167">
        <f t="shared" si="169"/>
        <v>0</v>
      </c>
      <c r="AH1116" s="167" t="str">
        <f t="shared" si="170"/>
        <v/>
      </c>
      <c r="AI1116" s="167" t="str">
        <f t="shared" si="171"/>
        <v/>
      </c>
      <c r="AJ1116" s="167"/>
      <c r="AK1116" s="167"/>
      <c r="AL1116" s="167"/>
      <c r="AO1116" s="158">
        <f t="shared" si="174"/>
        <v>2.9288963398893078</v>
      </c>
      <c r="AP1116" s="159">
        <f t="shared" si="175"/>
        <v>0.89150103557887816</v>
      </c>
      <c r="AQ1116" s="160">
        <f t="shared" si="176"/>
        <v>5.7797064449693902E-4</v>
      </c>
      <c r="AR1116" s="161" t="str">
        <f t="shared" si="177"/>
        <v/>
      </c>
      <c r="AS1116" s="161" t="str">
        <f t="shared" si="173"/>
        <v/>
      </c>
    </row>
    <row r="1117" spans="26:45" ht="20.100000000000001" customHeight="1" x14ac:dyDescent="0.25">
      <c r="Z1117" s="146">
        <v>446</v>
      </c>
      <c r="AA1117" s="142">
        <f t="shared" si="164"/>
        <v>-2.2160000000000002</v>
      </c>
      <c r="AB1117" s="166">
        <f t="shared" si="165"/>
        <v>3.4243225371718061E-2</v>
      </c>
      <c r="AC1117" s="166">
        <f t="shared" si="166"/>
        <v>1.3345751071706949E-2</v>
      </c>
      <c r="AD1117" s="142">
        <f t="shared" si="167"/>
        <v>3.4243225371718061E-2</v>
      </c>
      <c r="AE1117" s="142" t="str">
        <f t="shared" si="172"/>
        <v/>
      </c>
      <c r="AF1117" s="142" t="str">
        <f t="shared" si="168"/>
        <v/>
      </c>
      <c r="AG1117" s="167">
        <f t="shared" si="169"/>
        <v>0</v>
      </c>
      <c r="AH1117" s="167" t="str">
        <f t="shared" si="170"/>
        <v/>
      </c>
      <c r="AI1117" s="167" t="str">
        <f t="shared" si="171"/>
        <v/>
      </c>
      <c r="AJ1117" s="167"/>
      <c r="AK1117" s="167"/>
      <c r="AL1117" s="167"/>
      <c r="AO1117" s="158">
        <f t="shared" si="174"/>
        <v>2.9352913100637386</v>
      </c>
      <c r="AP1117" s="159">
        <f t="shared" si="175"/>
        <v>0.89092306493438123</v>
      </c>
      <c r="AQ1117" s="160">
        <f t="shared" si="176"/>
        <v>5.792720444117716E-4</v>
      </c>
      <c r="AR1117" s="161" t="str">
        <f t="shared" si="177"/>
        <v/>
      </c>
      <c r="AS1117" s="161" t="str">
        <f t="shared" si="173"/>
        <v/>
      </c>
    </row>
    <row r="1118" spans="26:45" ht="20.100000000000001" customHeight="1" x14ac:dyDescent="0.25">
      <c r="Z1118" s="146">
        <v>447</v>
      </c>
      <c r="AA1118" s="142">
        <f t="shared" si="164"/>
        <v>-2.2119999999999997</v>
      </c>
      <c r="AB1118" s="166">
        <f t="shared" si="165"/>
        <v>3.4547830174866838E-2</v>
      </c>
      <c r="AC1118" s="166">
        <f t="shared" si="166"/>
        <v>1.348333246704945E-2</v>
      </c>
      <c r="AD1118" s="142">
        <f t="shared" si="167"/>
        <v>3.4547830174866838E-2</v>
      </c>
      <c r="AE1118" s="142" t="str">
        <f t="shared" si="172"/>
        <v/>
      </c>
      <c r="AF1118" s="142" t="str">
        <f t="shared" si="168"/>
        <v/>
      </c>
      <c r="AG1118" s="167">
        <f t="shared" si="169"/>
        <v>0</v>
      </c>
      <c r="AH1118" s="167" t="str">
        <f t="shared" si="170"/>
        <v/>
      </c>
      <c r="AI1118" s="167" t="str">
        <f t="shared" si="171"/>
        <v/>
      </c>
      <c r="AJ1118" s="167"/>
      <c r="AK1118" s="167"/>
      <c r="AL1118" s="167"/>
      <c r="AO1118" s="158">
        <f t="shared" si="174"/>
        <v>2.9416862802381694</v>
      </c>
      <c r="AP1118" s="159">
        <f t="shared" si="175"/>
        <v>0.89034379288996945</v>
      </c>
      <c r="AQ1118" s="160">
        <f t="shared" si="176"/>
        <v>5.8056950038232191E-4</v>
      </c>
      <c r="AR1118" s="161" t="str">
        <f t="shared" si="177"/>
        <v/>
      </c>
      <c r="AS1118" s="161" t="str">
        <f t="shared" si="173"/>
        <v/>
      </c>
    </row>
    <row r="1119" spans="26:45" ht="20.100000000000001" customHeight="1" x14ac:dyDescent="0.25">
      <c r="Z1119" s="146">
        <v>448</v>
      </c>
      <c r="AA1119" s="142">
        <f t="shared" ref="AA1119:AA1182" si="178">AA$665+(Z1119*AA$668)</f>
        <v>-2.2080000000000002</v>
      </c>
      <c r="AB1119" s="166">
        <f t="shared" ref="AB1119:AB1182" si="179">_xlfn.NORM.DIST(AA1119,AA$662,AA$663,0)</f>
        <v>3.4854586860525415E-2</v>
      </c>
      <c r="AC1119" s="166">
        <f t="shared" ref="AC1119:AC1182" si="180">_xlfn.NORM.DIST(AA1119,AA$662,AA$663,1)</f>
        <v>1.3622136582283511E-2</v>
      </c>
      <c r="AD1119" s="142">
        <f t="shared" ref="AD1119:AD1182" si="181">IF(OR(AC1119&lt;CN$43,AC1119&gt;CN$44),AB1119,"")</f>
        <v>3.4854586860525415E-2</v>
      </c>
      <c r="AE1119" s="142" t="str">
        <f t="shared" si="172"/>
        <v/>
      </c>
      <c r="AF1119" s="142" t="str">
        <f t="shared" ref="AF1119:AF1182" si="182">IF(AB1119=MAX(AB$671:AB$2671),AB1119,"")</f>
        <v/>
      </c>
      <c r="AG1119" s="167">
        <f t="shared" ref="AG1119:AG1182" si="183">_xlfn.NORM.DIST(Z1119,AE$663,AE$664,0)</f>
        <v>0</v>
      </c>
      <c r="AH1119" s="167" t="str">
        <f t="shared" ref="AH1119:AH1182" si="184">IF(AG1119=MAX(AG$671:AG$2671),AB1119,"")</f>
        <v/>
      </c>
      <c r="AI1119" s="167" t="str">
        <f t="shared" ref="AI1119:AI1182" si="185">IF(AH1119=MIN(AH$671:AH$2671),AH1119,"")</f>
        <v/>
      </c>
      <c r="AJ1119" s="167"/>
      <c r="AK1119" s="167"/>
      <c r="AL1119" s="167"/>
      <c r="AO1119" s="158">
        <f t="shared" si="174"/>
        <v>2.9480812504126002</v>
      </c>
      <c r="AP1119" s="159">
        <f t="shared" si="175"/>
        <v>0.88976322338958713</v>
      </c>
      <c r="AQ1119" s="160">
        <f t="shared" si="176"/>
        <v>5.8186300270535174E-4</v>
      </c>
      <c r="AR1119" s="161" t="str">
        <f t="shared" si="177"/>
        <v/>
      </c>
      <c r="AS1119" s="161" t="str">
        <f t="shared" si="173"/>
        <v/>
      </c>
    </row>
    <row r="1120" spans="26:45" ht="20.100000000000001" customHeight="1" x14ac:dyDescent="0.25">
      <c r="Z1120" s="146">
        <v>449</v>
      </c>
      <c r="AA1120" s="142">
        <f t="shared" si="178"/>
        <v>-2.2039999999999997</v>
      </c>
      <c r="AB1120" s="166">
        <f t="shared" si="179"/>
        <v>3.5163504675948587E-2</v>
      </c>
      <c r="AC1120" s="166">
        <f t="shared" si="180"/>
        <v>1.3762172043440992E-2</v>
      </c>
      <c r="AD1120" s="142">
        <f t="shared" si="181"/>
        <v>3.5163504675948587E-2</v>
      </c>
      <c r="AE1120" s="142" t="str">
        <f t="shared" ref="AE1120:AE1183" si="186">IF(AND(AC1120&gt;$AE$667,AC1120&lt;$AE$668),AB1120,"")</f>
        <v/>
      </c>
      <c r="AF1120" s="142" t="str">
        <f t="shared" si="182"/>
        <v/>
      </c>
      <c r="AG1120" s="167">
        <f t="shared" si="183"/>
        <v>0</v>
      </c>
      <c r="AH1120" s="167" t="str">
        <f t="shared" si="184"/>
        <v/>
      </c>
      <c r="AI1120" s="167" t="str">
        <f t="shared" si="185"/>
        <v/>
      </c>
      <c r="AJ1120" s="167"/>
      <c r="AK1120" s="167"/>
      <c r="AL1120" s="167"/>
      <c r="AO1120" s="158">
        <f t="shared" si="174"/>
        <v>2.954476220587031</v>
      </c>
      <c r="AP1120" s="159">
        <f t="shared" si="175"/>
        <v>0.88918136038688178</v>
      </c>
      <c r="AQ1120" s="160">
        <f t="shared" si="176"/>
        <v>5.8315254180107967E-4</v>
      </c>
      <c r="AR1120" s="161" t="str">
        <f t="shared" si="177"/>
        <v/>
      </c>
      <c r="AS1120" s="161" t="str">
        <f t="shared" si="173"/>
        <v/>
      </c>
    </row>
    <row r="1121" spans="26:45" ht="20.100000000000001" customHeight="1" x14ac:dyDescent="0.25">
      <c r="Z1121" s="146">
        <v>450</v>
      </c>
      <c r="AA1121" s="142">
        <f t="shared" si="178"/>
        <v>-2.2000000000000002</v>
      </c>
      <c r="AB1121" s="166">
        <f t="shared" si="179"/>
        <v>3.5474592846231424E-2</v>
      </c>
      <c r="AC1121" s="166">
        <f t="shared" si="180"/>
        <v>1.3903447513498597E-2</v>
      </c>
      <c r="AD1121" s="142">
        <f t="shared" si="181"/>
        <v>3.5474592846231424E-2</v>
      </c>
      <c r="AE1121" s="142" t="str">
        <f t="shared" si="186"/>
        <v/>
      </c>
      <c r="AF1121" s="142" t="str">
        <f t="shared" si="182"/>
        <v/>
      </c>
      <c r="AG1121" s="167">
        <f t="shared" si="183"/>
        <v>0</v>
      </c>
      <c r="AH1121" s="167" t="str">
        <f t="shared" si="184"/>
        <v/>
      </c>
      <c r="AI1121" s="167" t="str">
        <f t="shared" si="185"/>
        <v/>
      </c>
      <c r="AJ1121" s="167"/>
      <c r="AK1121" s="167"/>
      <c r="AL1121" s="167"/>
      <c r="AO1121" s="158">
        <f t="shared" si="174"/>
        <v>2.9608711907614618</v>
      </c>
      <c r="AP1121" s="159">
        <f t="shared" si="175"/>
        <v>0.8885982078450807</v>
      </c>
      <c r="AQ1121" s="160">
        <f t="shared" si="176"/>
        <v>5.8443810821295905E-4</v>
      </c>
      <c r="AR1121" s="161" t="str">
        <f t="shared" si="177"/>
        <v/>
      </c>
      <c r="AS1121" s="161" t="str">
        <f t="shared" si="173"/>
        <v/>
      </c>
    </row>
    <row r="1122" spans="26:45" ht="20.100000000000001" customHeight="1" x14ac:dyDescent="0.25">
      <c r="Z1122" s="146">
        <v>451</v>
      </c>
      <c r="AA1122" s="142">
        <f t="shared" si="178"/>
        <v>-2.1959999999999997</v>
      </c>
      <c r="AB1122" s="166">
        <f t="shared" si="179"/>
        <v>3.5787860573520222E-2</v>
      </c>
      <c r="AC1122" s="166">
        <f t="shared" si="180"/>
        <v>1.4045971692287908E-2</v>
      </c>
      <c r="AD1122" s="142">
        <f t="shared" si="181"/>
        <v>3.5787860573520222E-2</v>
      </c>
      <c r="AE1122" s="142" t="str">
        <f t="shared" si="186"/>
        <v/>
      </c>
      <c r="AF1122" s="142" t="str">
        <f t="shared" si="182"/>
        <v/>
      </c>
      <c r="AG1122" s="167">
        <f t="shared" si="183"/>
        <v>0</v>
      </c>
      <c r="AH1122" s="167" t="str">
        <f t="shared" si="184"/>
        <v/>
      </c>
      <c r="AI1122" s="167" t="str">
        <f t="shared" si="185"/>
        <v/>
      </c>
      <c r="AJ1122" s="167"/>
      <c r="AK1122" s="167"/>
      <c r="AL1122" s="167"/>
      <c r="AO1122" s="158">
        <f t="shared" si="174"/>
        <v>2.9672661609358926</v>
      </c>
      <c r="AP1122" s="159">
        <f t="shared" si="175"/>
        <v>0.88801376973686774</v>
      </c>
      <c r="AQ1122" s="160">
        <f t="shared" si="176"/>
        <v>5.8571969260690082E-4</v>
      </c>
      <c r="AR1122" s="161" t="str">
        <f t="shared" si="177"/>
        <v/>
      </c>
      <c r="AS1122" s="161" t="str">
        <f t="shared" si="173"/>
        <v/>
      </c>
    </row>
    <row r="1123" spans="26:45" ht="20.100000000000001" customHeight="1" x14ac:dyDescent="0.25">
      <c r="Z1123" s="146">
        <v>452</v>
      </c>
      <c r="AA1123" s="142">
        <f t="shared" si="178"/>
        <v>-2.1920000000000002</v>
      </c>
      <c r="AB1123" s="166">
        <f t="shared" si="179"/>
        <v>3.6103317036217532E-2</v>
      </c>
      <c r="AC1123" s="166">
        <f t="shared" si="180"/>
        <v>1.4189753316401725E-2</v>
      </c>
      <c r="AD1123" s="142">
        <f t="shared" si="181"/>
        <v>3.6103317036217532E-2</v>
      </c>
      <c r="AE1123" s="142" t="str">
        <f t="shared" si="186"/>
        <v/>
      </c>
      <c r="AF1123" s="142" t="str">
        <f t="shared" si="182"/>
        <v/>
      </c>
      <c r="AG1123" s="167">
        <f t="shared" si="183"/>
        <v>0</v>
      </c>
      <c r="AH1123" s="167" t="str">
        <f t="shared" si="184"/>
        <v/>
      </c>
      <c r="AI1123" s="167" t="str">
        <f t="shared" si="185"/>
        <v/>
      </c>
      <c r="AJ1123" s="167"/>
      <c r="AK1123" s="167"/>
      <c r="AL1123" s="167"/>
      <c r="AO1123" s="158">
        <f t="shared" si="174"/>
        <v>2.9736611311103234</v>
      </c>
      <c r="AP1123" s="159">
        <f t="shared" si="175"/>
        <v>0.88742805004426084</v>
      </c>
      <c r="AQ1123" s="160">
        <f t="shared" si="176"/>
        <v>5.8699728577105148E-4</v>
      </c>
      <c r="AR1123" s="161" t="str">
        <f t="shared" si="177"/>
        <v/>
      </c>
      <c r="AS1123" s="161" t="str">
        <f t="shared" si="173"/>
        <v/>
      </c>
    </row>
    <row r="1124" spans="26:45" ht="20.100000000000001" customHeight="1" x14ac:dyDescent="0.25">
      <c r="Z1124" s="146">
        <v>453</v>
      </c>
      <c r="AA1124" s="142">
        <f t="shared" si="178"/>
        <v>-2.1879999999999997</v>
      </c>
      <c r="AB1124" s="166">
        <f t="shared" si="179"/>
        <v>3.6420971388182989E-2</v>
      </c>
      <c r="AC1124" s="166">
        <f t="shared" si="180"/>
        <v>1.4334801159097797E-2</v>
      </c>
      <c r="AD1124" s="142">
        <f t="shared" si="181"/>
        <v>3.6420971388182989E-2</v>
      </c>
      <c r="AE1124" s="142" t="str">
        <f t="shared" si="186"/>
        <v/>
      </c>
      <c r="AF1124" s="142" t="str">
        <f t="shared" si="182"/>
        <v/>
      </c>
      <c r="AG1124" s="167">
        <f t="shared" si="183"/>
        <v>0</v>
      </c>
      <c r="AH1124" s="167" t="str">
        <f t="shared" si="184"/>
        <v/>
      </c>
      <c r="AI1124" s="167" t="str">
        <f t="shared" si="185"/>
        <v/>
      </c>
      <c r="AJ1124" s="167"/>
      <c r="AK1124" s="167"/>
      <c r="AL1124" s="167"/>
      <c r="AO1124" s="158">
        <f t="shared" si="174"/>
        <v>2.9800561012847542</v>
      </c>
      <c r="AP1124" s="159">
        <f t="shared" si="175"/>
        <v>0.88684105275848979</v>
      </c>
      <c r="AQ1124" s="160">
        <f t="shared" si="176"/>
        <v>5.8827087861534899E-4</v>
      </c>
      <c r="AR1124" s="161" t="str">
        <f t="shared" si="177"/>
        <v/>
      </c>
      <c r="AS1124" s="161" t="str">
        <f t="shared" si="173"/>
        <v/>
      </c>
    </row>
    <row r="1125" spans="26:45" ht="20.100000000000001" customHeight="1" x14ac:dyDescent="0.25">
      <c r="Z1125" s="146">
        <v>454</v>
      </c>
      <c r="AA1125" s="142">
        <f t="shared" si="178"/>
        <v>-2.1840000000000002</v>
      </c>
      <c r="AB1125" s="166">
        <f t="shared" si="179"/>
        <v>3.6740832757928006E-2</v>
      </c>
      <c r="AC1125" s="166">
        <f t="shared" si="180"/>
        <v>1.4481124030198722E-2</v>
      </c>
      <c r="AD1125" s="142">
        <f t="shared" si="181"/>
        <v>3.6740832757928006E-2</v>
      </c>
      <c r="AE1125" s="142" t="str">
        <f t="shared" si="186"/>
        <v/>
      </c>
      <c r="AF1125" s="142" t="str">
        <f t="shared" si="182"/>
        <v/>
      </c>
      <c r="AG1125" s="167">
        <f t="shared" si="183"/>
        <v>0</v>
      </c>
      <c r="AH1125" s="167" t="str">
        <f t="shared" si="184"/>
        <v/>
      </c>
      <c r="AI1125" s="167" t="str">
        <f t="shared" si="185"/>
        <v/>
      </c>
      <c r="AJ1125" s="167"/>
      <c r="AK1125" s="167"/>
      <c r="AL1125" s="167"/>
      <c r="AO1125" s="158">
        <f t="shared" si="174"/>
        <v>2.986451071459185</v>
      </c>
      <c r="AP1125" s="159">
        <f t="shared" si="175"/>
        <v>0.88625278187987444</v>
      </c>
      <c r="AQ1125" s="160">
        <f t="shared" si="176"/>
        <v>5.895404621696354E-4</v>
      </c>
      <c r="AR1125" s="161" t="str">
        <f t="shared" si="177"/>
        <v/>
      </c>
      <c r="AS1125" s="161" t="str">
        <f t="shared" si="173"/>
        <v/>
      </c>
    </row>
    <row r="1126" spans="26:45" ht="20.100000000000001" customHeight="1" x14ac:dyDescent="0.25">
      <c r="Z1126" s="146">
        <v>455</v>
      </c>
      <c r="AA1126" s="142">
        <f t="shared" si="178"/>
        <v>-2.1799999999999997</v>
      </c>
      <c r="AB1126" s="166">
        <f t="shared" si="179"/>
        <v>3.7062910247806502E-2</v>
      </c>
      <c r="AC1126" s="166">
        <f t="shared" si="180"/>
        <v>1.4628730775989264E-2</v>
      </c>
      <c r="AD1126" s="142">
        <f t="shared" si="181"/>
        <v>3.7062910247806502E-2</v>
      </c>
      <c r="AE1126" s="142" t="str">
        <f t="shared" si="186"/>
        <v/>
      </c>
      <c r="AF1126" s="142" t="str">
        <f t="shared" si="182"/>
        <v/>
      </c>
      <c r="AG1126" s="167">
        <f t="shared" si="183"/>
        <v>0</v>
      </c>
      <c r="AH1126" s="167" t="str">
        <f t="shared" si="184"/>
        <v/>
      </c>
      <c r="AI1126" s="167" t="str">
        <f t="shared" si="185"/>
        <v/>
      </c>
      <c r="AJ1126" s="167"/>
      <c r="AK1126" s="167"/>
      <c r="AL1126" s="167"/>
      <c r="AO1126" s="158">
        <f t="shared" si="174"/>
        <v>2.9928460416336158</v>
      </c>
      <c r="AP1126" s="159">
        <f t="shared" si="175"/>
        <v>0.88566324141770481</v>
      </c>
      <c r="AQ1126" s="160">
        <f t="shared" si="176"/>
        <v>5.9080602758554424E-4</v>
      </c>
      <c r="AR1126" s="161" t="str">
        <f t="shared" si="177"/>
        <v/>
      </c>
      <c r="AS1126" s="161" t="str">
        <f t="shared" si="173"/>
        <v/>
      </c>
    </row>
    <row r="1127" spans="26:45" ht="20.100000000000001" customHeight="1" x14ac:dyDescent="0.25">
      <c r="Z1127" s="146">
        <v>456</v>
      </c>
      <c r="AA1127" s="142">
        <f t="shared" si="178"/>
        <v>-2.1760000000000002</v>
      </c>
      <c r="AB1127" s="166">
        <f t="shared" si="179"/>
        <v>3.7387212933199583E-2</v>
      </c>
      <c r="AC1127" s="166">
        <f t="shared" si="180"/>
        <v>1.477763027910976E-2</v>
      </c>
      <c r="AD1127" s="142">
        <f t="shared" si="181"/>
        <v>3.7387212933199583E-2</v>
      </c>
      <c r="AE1127" s="142" t="str">
        <f t="shared" si="186"/>
        <v/>
      </c>
      <c r="AF1127" s="142" t="str">
        <f t="shared" si="182"/>
        <v/>
      </c>
      <c r="AG1127" s="167">
        <f t="shared" si="183"/>
        <v>0</v>
      </c>
      <c r="AH1127" s="167" t="str">
        <f t="shared" si="184"/>
        <v/>
      </c>
      <c r="AI1127" s="167" t="str">
        <f t="shared" si="185"/>
        <v/>
      </c>
      <c r="AJ1127" s="167"/>
      <c r="AK1127" s="167"/>
      <c r="AL1127" s="167"/>
      <c r="AO1127" s="158">
        <f t="shared" si="174"/>
        <v>2.9992410118080466</v>
      </c>
      <c r="AP1127" s="159">
        <f t="shared" si="175"/>
        <v>0.88507243539011926</v>
      </c>
      <c r="AQ1127" s="160">
        <f t="shared" si="176"/>
        <v>5.92067566134169E-4</v>
      </c>
      <c r="AR1127" s="161" t="str">
        <f t="shared" si="177"/>
        <v/>
      </c>
      <c r="AS1127" s="161" t="str">
        <f t="shared" si="173"/>
        <v/>
      </c>
    </row>
    <row r="1128" spans="26:45" ht="20.100000000000001" customHeight="1" x14ac:dyDescent="0.25">
      <c r="Z1128" s="146">
        <v>457</v>
      </c>
      <c r="AA1128" s="142">
        <f t="shared" si="178"/>
        <v>-2.1719999999999997</v>
      </c>
      <c r="AB1128" s="166">
        <f t="shared" si="179"/>
        <v>3.7713749861696219E-2</v>
      </c>
      <c r="AC1128" s="166">
        <f t="shared" si="180"/>
        <v>1.4927831458446936E-2</v>
      </c>
      <c r="AD1128" s="142">
        <f t="shared" si="181"/>
        <v>3.7713749861696219E-2</v>
      </c>
      <c r="AE1128" s="142" t="str">
        <f t="shared" si="186"/>
        <v/>
      </c>
      <c r="AF1128" s="142" t="str">
        <f t="shared" si="182"/>
        <v/>
      </c>
      <c r="AG1128" s="167">
        <f t="shared" si="183"/>
        <v>0</v>
      </c>
      <c r="AH1128" s="167" t="str">
        <f t="shared" si="184"/>
        <v/>
      </c>
      <c r="AI1128" s="167" t="str">
        <f t="shared" si="185"/>
        <v/>
      </c>
      <c r="AJ1128" s="167"/>
      <c r="AK1128" s="167"/>
      <c r="AL1128" s="167"/>
      <c r="AO1128" s="158">
        <f t="shared" si="174"/>
        <v>3.0056359819824774</v>
      </c>
      <c r="AP1128" s="159">
        <f t="shared" si="175"/>
        <v>0.88448036782398509</v>
      </c>
      <c r="AQ1128" s="160">
        <f t="shared" si="176"/>
        <v>5.9332506920584116E-4</v>
      </c>
      <c r="AR1128" s="161" t="str">
        <f t="shared" si="177"/>
        <v/>
      </c>
      <c r="AS1128" s="161" t="str">
        <f t="shared" si="173"/>
        <v/>
      </c>
    </row>
    <row r="1129" spans="26:45" ht="20.100000000000001" customHeight="1" x14ac:dyDescent="0.25">
      <c r="Z1129" s="146">
        <v>458</v>
      </c>
      <c r="AA1129" s="142">
        <f t="shared" si="178"/>
        <v>-2.1680000000000001</v>
      </c>
      <c r="AB1129" s="166">
        <f t="shared" si="179"/>
        <v>3.8042530052267994E-2</v>
      </c>
      <c r="AC1129" s="166">
        <f t="shared" si="180"/>
        <v>1.5079343269020756E-2</v>
      </c>
      <c r="AD1129" s="142">
        <f t="shared" si="181"/>
        <v>3.8042530052267994E-2</v>
      </c>
      <c r="AE1129" s="142" t="str">
        <f t="shared" si="186"/>
        <v/>
      </c>
      <c r="AF1129" s="142" t="str">
        <f t="shared" si="182"/>
        <v/>
      </c>
      <c r="AG1129" s="167">
        <f t="shared" si="183"/>
        <v>0</v>
      </c>
      <c r="AH1129" s="167" t="str">
        <f t="shared" si="184"/>
        <v/>
      </c>
      <c r="AI1129" s="167" t="str">
        <f t="shared" si="185"/>
        <v/>
      </c>
      <c r="AJ1129" s="167"/>
      <c r="AK1129" s="167"/>
      <c r="AL1129" s="167"/>
      <c r="AO1129" s="158">
        <f t="shared" si="174"/>
        <v>3.0120309521569082</v>
      </c>
      <c r="AP1129" s="159">
        <f t="shared" si="175"/>
        <v>0.88388704275477925</v>
      </c>
      <c r="AQ1129" s="160">
        <f t="shared" si="176"/>
        <v>5.9457852830957503E-4</v>
      </c>
      <c r="AR1129" s="161" t="str">
        <f t="shared" si="177"/>
        <v/>
      </c>
      <c r="AS1129" s="161" t="str">
        <f t="shared" si="173"/>
        <v/>
      </c>
    </row>
    <row r="1130" spans="26:45" ht="20.100000000000001" customHeight="1" x14ac:dyDescent="0.25">
      <c r="Z1130" s="146">
        <v>459</v>
      </c>
      <c r="AA1130" s="142">
        <f t="shared" si="178"/>
        <v>-2.1639999999999997</v>
      </c>
      <c r="AB1130" s="166">
        <f t="shared" si="179"/>
        <v>3.8373562494439975E-2</v>
      </c>
      <c r="AC1130" s="166">
        <f t="shared" si="180"/>
        <v>1.5232174701868571E-2</v>
      </c>
      <c r="AD1130" s="142">
        <f t="shared" si="181"/>
        <v>3.8373562494439975E-2</v>
      </c>
      <c r="AE1130" s="142" t="str">
        <f t="shared" si="186"/>
        <v/>
      </c>
      <c r="AF1130" s="142" t="str">
        <f t="shared" si="182"/>
        <v/>
      </c>
      <c r="AG1130" s="167">
        <f t="shared" si="183"/>
        <v>0</v>
      </c>
      <c r="AH1130" s="167" t="str">
        <f t="shared" si="184"/>
        <v/>
      </c>
      <c r="AI1130" s="167" t="str">
        <f t="shared" si="185"/>
        <v/>
      </c>
      <c r="AJ1130" s="167"/>
      <c r="AK1130" s="167"/>
      <c r="AL1130" s="167"/>
      <c r="AO1130" s="158">
        <f t="shared" si="174"/>
        <v>3.018425922331339</v>
      </c>
      <c r="AP1130" s="159">
        <f t="shared" si="175"/>
        <v>0.88329246422646968</v>
      </c>
      <c r="AQ1130" s="160">
        <f t="shared" si="176"/>
        <v>5.9582793507373388E-4</v>
      </c>
      <c r="AR1130" s="161" t="str">
        <f t="shared" si="177"/>
        <v/>
      </c>
      <c r="AS1130" s="161" t="str">
        <f t="shared" si="173"/>
        <v/>
      </c>
    </row>
    <row r="1131" spans="26:45" ht="20.100000000000001" customHeight="1" x14ac:dyDescent="0.25">
      <c r="Z1131" s="146">
        <v>460</v>
      </c>
      <c r="AA1131" s="142">
        <f t="shared" si="178"/>
        <v>-2.16</v>
      </c>
      <c r="AB1131" s="166">
        <f t="shared" si="179"/>
        <v>3.8706856147455608E-2</v>
      </c>
      <c r="AC1131" s="166">
        <f t="shared" si="180"/>
        <v>1.538633478392545E-2</v>
      </c>
      <c r="AD1131" s="142">
        <f t="shared" si="181"/>
        <v>3.8706856147455608E-2</v>
      </c>
      <c r="AE1131" s="142" t="str">
        <f t="shared" si="186"/>
        <v/>
      </c>
      <c r="AF1131" s="142" t="str">
        <f t="shared" si="182"/>
        <v/>
      </c>
      <c r="AG1131" s="167">
        <f t="shared" si="183"/>
        <v>0</v>
      </c>
      <c r="AH1131" s="167" t="str">
        <f t="shared" si="184"/>
        <v/>
      </c>
      <c r="AI1131" s="167" t="str">
        <f t="shared" si="185"/>
        <v/>
      </c>
      <c r="AJ1131" s="167"/>
      <c r="AK1131" s="167"/>
      <c r="AL1131" s="167"/>
      <c r="AO1131" s="158">
        <f t="shared" si="174"/>
        <v>3.0248208925057698</v>
      </c>
      <c r="AP1131" s="159">
        <f t="shared" si="175"/>
        <v>0.88269663629139594</v>
      </c>
      <c r="AQ1131" s="160">
        <f t="shared" si="176"/>
        <v>5.9707328124325443E-4</v>
      </c>
      <c r="AR1131" s="161" t="str">
        <f t="shared" si="177"/>
        <v/>
      </c>
      <c r="AS1131" s="161" t="str">
        <f t="shared" si="173"/>
        <v/>
      </c>
    </row>
    <row r="1132" spans="26:45" ht="20.100000000000001" customHeight="1" x14ac:dyDescent="0.25">
      <c r="Z1132" s="146">
        <v>461</v>
      </c>
      <c r="AA1132" s="142">
        <f t="shared" si="178"/>
        <v>-2.1559999999999997</v>
      </c>
      <c r="AB1132" s="166">
        <f t="shared" si="179"/>
        <v>3.9042419939437932E-2</v>
      </c>
      <c r="AC1132" s="166">
        <f t="shared" si="180"/>
        <v>1.5541832577901588E-2</v>
      </c>
      <c r="AD1132" s="142">
        <f t="shared" si="181"/>
        <v>3.9042419939437932E-2</v>
      </c>
      <c r="AE1132" s="142" t="str">
        <f t="shared" si="186"/>
        <v/>
      </c>
      <c r="AF1132" s="142" t="str">
        <f t="shared" si="182"/>
        <v/>
      </c>
      <c r="AG1132" s="167">
        <f t="shared" si="183"/>
        <v>0</v>
      </c>
      <c r="AH1132" s="167" t="str">
        <f t="shared" si="184"/>
        <v/>
      </c>
      <c r="AI1132" s="167" t="str">
        <f t="shared" si="185"/>
        <v/>
      </c>
      <c r="AJ1132" s="167"/>
      <c r="AK1132" s="167"/>
      <c r="AL1132" s="167"/>
      <c r="AO1132" s="158">
        <f t="shared" si="174"/>
        <v>3.0312158626802006</v>
      </c>
      <c r="AP1132" s="159">
        <f t="shared" si="175"/>
        <v>0.88209956301015269</v>
      </c>
      <c r="AQ1132" s="160">
        <f t="shared" si="176"/>
        <v>5.9831455868153416E-4</v>
      </c>
      <c r="AR1132" s="161" t="str">
        <f t="shared" si="177"/>
        <v/>
      </c>
      <c r="AS1132" s="161" t="str">
        <f t="shared" si="173"/>
        <v/>
      </c>
    </row>
    <row r="1133" spans="26:45" ht="20.100000000000001" customHeight="1" x14ac:dyDescent="0.25">
      <c r="Z1133" s="146">
        <v>462</v>
      </c>
      <c r="AA1133" s="142">
        <f t="shared" si="178"/>
        <v>-2.1520000000000001</v>
      </c>
      <c r="AB1133" s="166">
        <f t="shared" si="179"/>
        <v>3.9380262766544827E-2</v>
      </c>
      <c r="AC1133" s="166">
        <f t="shared" si="180"/>
        <v>1.5698677182155906E-2</v>
      </c>
      <c r="AD1133" s="142">
        <f t="shared" si="181"/>
        <v>3.9380262766544827E-2</v>
      </c>
      <c r="AE1133" s="142" t="str">
        <f t="shared" si="186"/>
        <v/>
      </c>
      <c r="AF1133" s="142" t="str">
        <f t="shared" si="182"/>
        <v/>
      </c>
      <c r="AG1133" s="167">
        <f t="shared" si="183"/>
        <v>0</v>
      </c>
      <c r="AH1133" s="167" t="str">
        <f t="shared" si="184"/>
        <v/>
      </c>
      <c r="AI1133" s="167" t="str">
        <f t="shared" si="185"/>
        <v/>
      </c>
      <c r="AJ1133" s="167"/>
      <c r="AK1133" s="167"/>
      <c r="AL1133" s="167"/>
      <c r="AN1133" s="146"/>
      <c r="AO1133" s="158">
        <f t="shared" si="174"/>
        <v>3.0376108328546314</v>
      </c>
      <c r="AP1133" s="159">
        <f t="shared" si="175"/>
        <v>0.88150124845147115</v>
      </c>
      <c r="AQ1133" s="160">
        <f t="shared" si="176"/>
        <v>5.9955175936787786E-4</v>
      </c>
      <c r="AR1133" s="161" t="str">
        <f t="shared" si="177"/>
        <v/>
      </c>
      <c r="AS1133" s="161" t="str">
        <f t="shared" si="173"/>
        <v/>
      </c>
    </row>
    <row r="1134" spans="26:45" ht="20.100000000000001" customHeight="1" x14ac:dyDescent="0.25">
      <c r="Z1134" s="146">
        <v>463</v>
      </c>
      <c r="AA1134" s="142">
        <f t="shared" si="178"/>
        <v>-2.1479999999999997</v>
      </c>
      <c r="AB1134" s="166">
        <f t="shared" si="179"/>
        <v>3.972039349212067E-2</v>
      </c>
      <c r="AC1134" s="166">
        <f t="shared" si="180"/>
        <v>1.5856877730566737E-2</v>
      </c>
      <c r="AD1134" s="142">
        <f t="shared" si="181"/>
        <v>3.972039349212067E-2</v>
      </c>
      <c r="AE1134" s="142" t="str">
        <f t="shared" si="186"/>
        <v/>
      </c>
      <c r="AF1134" s="142" t="str">
        <f t="shared" si="182"/>
        <v/>
      </c>
      <c r="AG1134" s="167">
        <f t="shared" si="183"/>
        <v>0</v>
      </c>
      <c r="AH1134" s="167" t="str">
        <f t="shared" si="184"/>
        <v/>
      </c>
      <c r="AI1134" s="167" t="str">
        <f t="shared" si="185"/>
        <v/>
      </c>
      <c r="AJ1134" s="167"/>
      <c r="AK1134" s="167"/>
      <c r="AL1134" s="167"/>
      <c r="AN1134" s="146"/>
      <c r="AO1134" s="158">
        <f t="shared" si="174"/>
        <v>3.0440058030290622</v>
      </c>
      <c r="AP1134" s="159">
        <f t="shared" si="175"/>
        <v>0.88090169669210328</v>
      </c>
      <c r="AQ1134" s="160">
        <f t="shared" si="176"/>
        <v>6.0078487539838576E-4</v>
      </c>
      <c r="AR1134" s="161" t="str">
        <f t="shared" si="177"/>
        <v/>
      </c>
      <c r="AS1134" s="161" t="str">
        <f t="shared" si="173"/>
        <v/>
      </c>
    </row>
    <row r="1135" spans="26:45" ht="20.100000000000001" customHeight="1" x14ac:dyDescent="0.25">
      <c r="Z1135" s="146">
        <v>464</v>
      </c>
      <c r="AA1135" s="142">
        <f t="shared" si="178"/>
        <v>-2.1440000000000001</v>
      </c>
      <c r="AB1135" s="166">
        <f t="shared" si="179"/>
        <v>4.0062820945842105E-2</v>
      </c>
      <c r="AC1135" s="166">
        <f t="shared" si="180"/>
        <v>1.6016443392398598E-2</v>
      </c>
      <c r="AD1135" s="142">
        <f t="shared" si="181"/>
        <v>4.0062820945842105E-2</v>
      </c>
      <c r="AE1135" s="142" t="str">
        <f t="shared" si="186"/>
        <v/>
      </c>
      <c r="AF1135" s="142" t="str">
        <f t="shared" si="182"/>
        <v/>
      </c>
      <c r="AG1135" s="167">
        <f t="shared" si="183"/>
        <v>0</v>
      </c>
      <c r="AH1135" s="167" t="str">
        <f t="shared" si="184"/>
        <v/>
      </c>
      <c r="AI1135" s="167" t="str">
        <f t="shared" si="185"/>
        <v/>
      </c>
      <c r="AJ1135" s="167"/>
      <c r="AK1135" s="167"/>
      <c r="AL1135" s="167"/>
      <c r="AN1135" s="146"/>
      <c r="AO1135" s="158">
        <f t="shared" si="174"/>
        <v>3.050400773203493</v>
      </c>
      <c r="AP1135" s="159">
        <f t="shared" si="175"/>
        <v>0.88030091181670489</v>
      </c>
      <c r="AQ1135" s="160">
        <f t="shared" si="176"/>
        <v>6.0201389898462132E-4</v>
      </c>
      <c r="AR1135" s="161" t="str">
        <f t="shared" si="177"/>
        <v/>
      </c>
      <c r="AS1135" s="161" t="str">
        <f t="shared" si="173"/>
        <v/>
      </c>
    </row>
    <row r="1136" spans="26:45" ht="20.100000000000001" customHeight="1" x14ac:dyDescent="0.25">
      <c r="Z1136" s="146">
        <v>465</v>
      </c>
      <c r="AA1136" s="142">
        <f t="shared" si="178"/>
        <v>-2.1399999999999997</v>
      </c>
      <c r="AB1136" s="166">
        <f t="shared" si="179"/>
        <v>4.0407553922860343E-2</v>
      </c>
      <c r="AC1136" s="166">
        <f t="shared" si="180"/>
        <v>1.6177383372166104E-2</v>
      </c>
      <c r="AD1136" s="142">
        <f t="shared" si="181"/>
        <v>4.0407553922860343E-2</v>
      </c>
      <c r="AE1136" s="142" t="str">
        <f t="shared" si="186"/>
        <v/>
      </c>
      <c r="AF1136" s="142" t="str">
        <f t="shared" si="182"/>
        <v/>
      </c>
      <c r="AG1136" s="167">
        <f t="shared" si="183"/>
        <v>0</v>
      </c>
      <c r="AH1136" s="167" t="str">
        <f t="shared" si="184"/>
        <v/>
      </c>
      <c r="AI1136" s="167" t="str">
        <f t="shared" si="185"/>
        <v/>
      </c>
      <c r="AJ1136" s="167"/>
      <c r="AK1136" s="167"/>
      <c r="AL1136" s="167"/>
      <c r="AN1136" s="146"/>
      <c r="AO1136" s="158">
        <f t="shared" si="174"/>
        <v>3.0567957433779238</v>
      </c>
      <c r="AP1136" s="159">
        <f t="shared" si="175"/>
        <v>0.87969889791772027</v>
      </c>
      <c r="AQ1136" s="160">
        <f t="shared" si="176"/>
        <v>6.0323882245350013E-4</v>
      </c>
      <c r="AR1136" s="161" t="str">
        <f t="shared" si="177"/>
        <v/>
      </c>
      <c r="AS1136" s="161" t="str">
        <f t="shared" si="173"/>
        <v/>
      </c>
    </row>
    <row r="1137" spans="26:45" ht="20.100000000000001" customHeight="1" x14ac:dyDescent="0.25">
      <c r="Z1137" s="146">
        <v>466</v>
      </c>
      <c r="AA1137" s="142">
        <f t="shared" si="178"/>
        <v>-2.1360000000000001</v>
      </c>
      <c r="AB1137" s="166">
        <f t="shared" si="179"/>
        <v>4.0754601182937548E-2</v>
      </c>
      <c r="AC1137" s="166">
        <f t="shared" si="180"/>
        <v>1.6339706909493833E-2</v>
      </c>
      <c r="AD1137" s="142">
        <f t="shared" si="181"/>
        <v>4.0754601182937548E-2</v>
      </c>
      <c r="AE1137" s="142" t="str">
        <f t="shared" si="186"/>
        <v/>
      </c>
      <c r="AF1137" s="142" t="str">
        <f t="shared" si="182"/>
        <v/>
      </c>
      <c r="AG1137" s="167">
        <f t="shared" si="183"/>
        <v>0</v>
      </c>
      <c r="AH1137" s="167" t="str">
        <f t="shared" si="184"/>
        <v/>
      </c>
      <c r="AI1137" s="167" t="str">
        <f t="shared" si="185"/>
        <v/>
      </c>
      <c r="AJ1137" s="167"/>
      <c r="AK1137" s="167"/>
      <c r="AL1137" s="167"/>
      <c r="AN1137" s="146"/>
      <c r="AO1137" s="158">
        <f t="shared" si="174"/>
        <v>3.0631907135523546</v>
      </c>
      <c r="AP1137" s="159">
        <f t="shared" si="175"/>
        <v>0.87909565909526677</v>
      </c>
      <c r="AQ1137" s="160">
        <f t="shared" si="176"/>
        <v>6.0445963824673488E-4</v>
      </c>
      <c r="AR1137" s="161" t="str">
        <f t="shared" si="177"/>
        <v/>
      </c>
      <c r="AS1137" s="161" t="str">
        <f t="shared" si="173"/>
        <v/>
      </c>
    </row>
    <row r="1138" spans="26:45" ht="20.100000000000001" customHeight="1" x14ac:dyDescent="0.25">
      <c r="Z1138" s="146">
        <v>467</v>
      </c>
      <c r="AA1138" s="142">
        <f t="shared" si="178"/>
        <v>-2.1319999999999997</v>
      </c>
      <c r="AB1138" s="166">
        <f t="shared" si="179"/>
        <v>4.1103971449579974E-2</v>
      </c>
      <c r="AC1138" s="166">
        <f t="shared" si="180"/>
        <v>1.6503423278973341E-2</v>
      </c>
      <c r="AD1138" s="142">
        <f t="shared" si="181"/>
        <v>4.1103971449579974E-2</v>
      </c>
      <c r="AE1138" s="142" t="str">
        <f t="shared" si="186"/>
        <v/>
      </c>
      <c r="AF1138" s="142" t="str">
        <f t="shared" si="182"/>
        <v/>
      </c>
      <c r="AG1138" s="167">
        <f t="shared" si="183"/>
        <v>0</v>
      </c>
      <c r="AH1138" s="167" t="str">
        <f t="shared" si="184"/>
        <v/>
      </c>
      <c r="AI1138" s="167" t="str">
        <f t="shared" si="185"/>
        <v/>
      </c>
      <c r="AJ1138" s="167"/>
      <c r="AK1138" s="167"/>
      <c r="AL1138" s="167"/>
      <c r="AN1138" s="146"/>
      <c r="AO1138" s="158">
        <f t="shared" si="174"/>
        <v>3.0695856837267854</v>
      </c>
      <c r="AP1138" s="159">
        <f t="shared" si="175"/>
        <v>0.87849119945702003</v>
      </c>
      <c r="AQ1138" s="160">
        <f t="shared" si="176"/>
        <v>6.0567633891961403E-4</v>
      </c>
      <c r="AR1138" s="161" t="str">
        <f t="shared" si="177"/>
        <v/>
      </c>
      <c r="AS1138" s="161" t="str">
        <f t="shared" si="173"/>
        <v/>
      </c>
    </row>
    <row r="1139" spans="26:45" ht="20.100000000000001" customHeight="1" x14ac:dyDescent="0.25">
      <c r="Z1139" s="146">
        <v>468</v>
      </c>
      <c r="AA1139" s="142">
        <f t="shared" si="178"/>
        <v>-2.1280000000000001</v>
      </c>
      <c r="AB1139" s="166">
        <f t="shared" si="179"/>
        <v>4.145567340916527E-2</v>
      </c>
      <c r="AC1139" s="166">
        <f t="shared" si="180"/>
        <v>1.6668541790016082E-2</v>
      </c>
      <c r="AD1139" s="142">
        <f t="shared" si="181"/>
        <v>4.145567340916527E-2</v>
      </c>
      <c r="AE1139" s="142" t="str">
        <f t="shared" si="186"/>
        <v/>
      </c>
      <c r="AF1139" s="142" t="str">
        <f t="shared" si="182"/>
        <v/>
      </c>
      <c r="AG1139" s="167">
        <f t="shared" si="183"/>
        <v>0</v>
      </c>
      <c r="AH1139" s="167" t="str">
        <f t="shared" si="184"/>
        <v/>
      </c>
      <c r="AI1139" s="167" t="str">
        <f t="shared" si="185"/>
        <v/>
      </c>
      <c r="AJ1139" s="167"/>
      <c r="AK1139" s="167"/>
      <c r="AL1139" s="167"/>
      <c r="AN1139" s="146"/>
      <c r="AO1139" s="158">
        <f t="shared" si="174"/>
        <v>3.0759806539012162</v>
      </c>
      <c r="AP1139" s="159">
        <f t="shared" si="175"/>
        <v>0.87788552311810042</v>
      </c>
      <c r="AQ1139" s="160">
        <f t="shared" si="176"/>
        <v>6.0688891714244519E-4</v>
      </c>
      <c r="AR1139" s="161" t="str">
        <f t="shared" si="177"/>
        <v/>
      </c>
      <c r="AS1139" s="161" t="str">
        <f t="shared" si="173"/>
        <v/>
      </c>
    </row>
    <row r="1140" spans="26:45" ht="20.100000000000001" customHeight="1" x14ac:dyDescent="0.25">
      <c r="Z1140" s="146">
        <v>469</v>
      </c>
      <c r="AA1140" s="142">
        <f t="shared" si="178"/>
        <v>-2.1239999999999997</v>
      </c>
      <c r="AB1140" s="166">
        <f t="shared" si="179"/>
        <v>4.1809715710066461E-2</v>
      </c>
      <c r="AC1140" s="166">
        <f t="shared" si="180"/>
        <v>1.6835071786703477E-2</v>
      </c>
      <c r="AD1140" s="142">
        <f t="shared" si="181"/>
        <v>4.1809715710066461E-2</v>
      </c>
      <c r="AE1140" s="142" t="str">
        <f t="shared" si="186"/>
        <v/>
      </c>
      <c r="AF1140" s="142" t="str">
        <f t="shared" si="182"/>
        <v/>
      </c>
      <c r="AG1140" s="167">
        <f t="shared" si="183"/>
        <v>0</v>
      </c>
      <c r="AH1140" s="167" t="str">
        <f t="shared" si="184"/>
        <v/>
      </c>
      <c r="AI1140" s="167" t="str">
        <f t="shared" si="185"/>
        <v/>
      </c>
      <c r="AJ1140" s="167"/>
      <c r="AK1140" s="167"/>
      <c r="AL1140" s="167"/>
      <c r="AN1140" s="146"/>
      <c r="AO1140" s="158">
        <f t="shared" si="174"/>
        <v>3.082375624075647</v>
      </c>
      <c r="AP1140" s="159">
        <f t="shared" si="175"/>
        <v>0.87727863420095797</v>
      </c>
      <c r="AQ1140" s="160">
        <f t="shared" si="176"/>
        <v>6.0809736569655826E-4</v>
      </c>
      <c r="AR1140" s="161" t="str">
        <f t="shared" si="177"/>
        <v/>
      </c>
      <c r="AS1140" s="161" t="str">
        <f t="shared" si="173"/>
        <v/>
      </c>
    </row>
    <row r="1141" spans="26:45" ht="20.100000000000001" customHeight="1" x14ac:dyDescent="0.25">
      <c r="Z1141" s="146">
        <v>470</v>
      </c>
      <c r="AA1141" s="142">
        <f t="shared" si="178"/>
        <v>-2.12</v>
      </c>
      <c r="AB1141" s="166">
        <f t="shared" si="179"/>
        <v>4.2166106961770311E-2</v>
      </c>
      <c r="AC1141" s="166">
        <f t="shared" si="180"/>
        <v>1.7003022647632787E-2</v>
      </c>
      <c r="AD1141" s="142">
        <f t="shared" si="181"/>
        <v>4.2166106961770311E-2</v>
      </c>
      <c r="AE1141" s="142" t="str">
        <f t="shared" si="186"/>
        <v/>
      </c>
      <c r="AF1141" s="142" t="str">
        <f t="shared" si="182"/>
        <v/>
      </c>
      <c r="AG1141" s="167">
        <f t="shared" si="183"/>
        <v>0</v>
      </c>
      <c r="AH1141" s="167" t="str">
        <f t="shared" si="184"/>
        <v/>
      </c>
      <c r="AI1141" s="167" t="str">
        <f t="shared" si="185"/>
        <v/>
      </c>
      <c r="AJ1141" s="167"/>
      <c r="AK1141" s="167"/>
      <c r="AL1141" s="167"/>
      <c r="AN1141" s="146"/>
      <c r="AO1141" s="158">
        <f t="shared" si="174"/>
        <v>3.0887705942500778</v>
      </c>
      <c r="AP1141" s="159">
        <f t="shared" si="175"/>
        <v>0.87667053683526142</v>
      </c>
      <c r="AQ1141" s="160">
        <f t="shared" si="176"/>
        <v>6.0930167747819119E-4</v>
      </c>
      <c r="AR1141" s="161" t="str">
        <f t="shared" si="177"/>
        <v/>
      </c>
      <c r="AS1141" s="161" t="str">
        <f t="shared" si="173"/>
        <v/>
      </c>
    </row>
    <row r="1142" spans="26:45" ht="20.100000000000001" customHeight="1" x14ac:dyDescent="0.25">
      <c r="Z1142" s="146">
        <v>471</v>
      </c>
      <c r="AA1142" s="142">
        <f t="shared" si="178"/>
        <v>-2.1159999999999997</v>
      </c>
      <c r="AB1142" s="166">
        <f t="shared" si="179"/>
        <v>4.2524855733992541E-2</v>
      </c>
      <c r="AC1142" s="166">
        <f t="shared" si="180"/>
        <v>1.717240378576014E-2</v>
      </c>
      <c r="AD1142" s="142">
        <f t="shared" si="181"/>
        <v>4.2524855733992541E-2</v>
      </c>
      <c r="AE1142" s="142" t="str">
        <f t="shared" si="186"/>
        <v/>
      </c>
      <c r="AF1142" s="142" t="str">
        <f t="shared" si="182"/>
        <v/>
      </c>
      <c r="AG1142" s="167">
        <f t="shared" si="183"/>
        <v>0</v>
      </c>
      <c r="AH1142" s="167" t="str">
        <f t="shared" si="184"/>
        <v/>
      </c>
      <c r="AI1142" s="167" t="str">
        <f t="shared" si="185"/>
        <v/>
      </c>
      <c r="AJ1142" s="167"/>
      <c r="AK1142" s="167"/>
      <c r="AL1142" s="167"/>
      <c r="AN1142" s="146"/>
      <c r="AO1142" s="158">
        <f t="shared" si="174"/>
        <v>3.0951655644245086</v>
      </c>
      <c r="AP1142" s="159">
        <f t="shared" si="175"/>
        <v>0.87606123515778322</v>
      </c>
      <c r="AQ1142" s="160">
        <f t="shared" si="176"/>
        <v>6.1050184549371611E-4</v>
      </c>
      <c r="AR1142" s="161" t="str">
        <f t="shared" si="177"/>
        <v/>
      </c>
      <c r="AS1142" s="161" t="str">
        <f t="shared" si="173"/>
        <v/>
      </c>
    </row>
    <row r="1143" spans="26:45" ht="20.100000000000001" customHeight="1" x14ac:dyDescent="0.25">
      <c r="Z1143" s="146">
        <v>472</v>
      </c>
      <c r="AA1143" s="142">
        <f t="shared" si="178"/>
        <v>-2.1120000000000001</v>
      </c>
      <c r="AB1143" s="166">
        <f t="shared" si="179"/>
        <v>4.2885970555787321E-2</v>
      </c>
      <c r="AC1143" s="166">
        <f t="shared" si="180"/>
        <v>1.7343224648239338E-2</v>
      </c>
      <c r="AD1143" s="142">
        <f t="shared" si="181"/>
        <v>4.2885970555787321E-2</v>
      </c>
      <c r="AE1143" s="142" t="str">
        <f t="shared" si="186"/>
        <v/>
      </c>
      <c r="AF1143" s="142" t="str">
        <f t="shared" si="182"/>
        <v/>
      </c>
      <c r="AG1143" s="167">
        <f t="shared" si="183"/>
        <v>0</v>
      </c>
      <c r="AH1143" s="167" t="str">
        <f t="shared" si="184"/>
        <v/>
      </c>
      <c r="AI1143" s="167" t="str">
        <f t="shared" si="185"/>
        <v/>
      </c>
      <c r="AJ1143" s="167"/>
      <c r="AK1143" s="167"/>
      <c r="AL1143" s="167"/>
      <c r="AN1143" s="146"/>
      <c r="AO1143" s="158">
        <f t="shared" si="174"/>
        <v>3.1015605345989394</v>
      </c>
      <c r="AP1143" s="159">
        <f t="shared" si="175"/>
        <v>0.87545073331228951</v>
      </c>
      <c r="AQ1143" s="160">
        <f t="shared" si="176"/>
        <v>6.1169786286241479E-4</v>
      </c>
      <c r="AR1143" s="161" t="str">
        <f t="shared" si="177"/>
        <v/>
      </c>
      <c r="AS1143" s="161" t="str">
        <f t="shared" si="173"/>
        <v/>
      </c>
    </row>
    <row r="1144" spans="26:45" ht="20.100000000000001" customHeight="1" x14ac:dyDescent="0.25">
      <c r="Z1144" s="146">
        <v>473</v>
      </c>
      <c r="AA1144" s="142">
        <f t="shared" si="178"/>
        <v>-2.1079999999999997</v>
      </c>
      <c r="AB1144" s="166">
        <f t="shared" si="179"/>
        <v>4.3249459914653898E-2</v>
      </c>
      <c r="AC1144" s="166">
        <f t="shared" si="180"/>
        <v>1.7515494716257754E-2</v>
      </c>
      <c r="AD1144" s="142">
        <f t="shared" si="181"/>
        <v>4.3249459914653898E-2</v>
      </c>
      <c r="AE1144" s="142" t="str">
        <f t="shared" si="186"/>
        <v/>
      </c>
      <c r="AF1144" s="142" t="str">
        <f t="shared" si="182"/>
        <v/>
      </c>
      <c r="AG1144" s="167">
        <f t="shared" si="183"/>
        <v>0</v>
      </c>
      <c r="AH1144" s="167" t="str">
        <f t="shared" si="184"/>
        <v/>
      </c>
      <c r="AI1144" s="167" t="str">
        <f t="shared" si="185"/>
        <v/>
      </c>
      <c r="AJ1144" s="167"/>
      <c r="AK1144" s="167"/>
      <c r="AL1144" s="167"/>
      <c r="AN1144" s="146"/>
      <c r="AO1144" s="158">
        <f t="shared" si="174"/>
        <v>3.1079555047733702</v>
      </c>
      <c r="AP1144" s="159">
        <f t="shared" si="175"/>
        <v>0.87483903544942709</v>
      </c>
      <c r="AQ1144" s="160">
        <f t="shared" si="176"/>
        <v>6.1288972281392518E-4</v>
      </c>
      <c r="AR1144" s="161" t="str">
        <f t="shared" si="177"/>
        <v/>
      </c>
      <c r="AS1144" s="161" t="str">
        <f t="shared" si="173"/>
        <v/>
      </c>
    </row>
    <row r="1145" spans="26:45" ht="20.100000000000001" customHeight="1" x14ac:dyDescent="0.25">
      <c r="Z1145" s="146">
        <v>474</v>
      </c>
      <c r="AA1145" s="142">
        <f t="shared" si="178"/>
        <v>-2.1040000000000001</v>
      </c>
      <c r="AB1145" s="166">
        <f t="shared" si="179"/>
        <v>4.3615332255637435E-2</v>
      </c>
      <c r="AC1145" s="166">
        <f t="shared" si="180"/>
        <v>1.7689223504867995E-2</v>
      </c>
      <c r="AD1145" s="142">
        <f t="shared" si="181"/>
        <v>4.3615332255637435E-2</v>
      </c>
      <c r="AE1145" s="142" t="str">
        <f t="shared" si="186"/>
        <v/>
      </c>
      <c r="AF1145" s="142" t="str">
        <f t="shared" si="182"/>
        <v/>
      </c>
      <c r="AG1145" s="167">
        <f t="shared" si="183"/>
        <v>0</v>
      </c>
      <c r="AH1145" s="167" t="str">
        <f t="shared" si="184"/>
        <v/>
      </c>
      <c r="AI1145" s="167" t="str">
        <f t="shared" si="185"/>
        <v/>
      </c>
      <c r="AJ1145" s="167"/>
      <c r="AK1145" s="167"/>
      <c r="AL1145" s="167"/>
      <c r="AN1145" s="146"/>
      <c r="AO1145" s="158">
        <f t="shared" si="174"/>
        <v>3.114350474947801</v>
      </c>
      <c r="AP1145" s="159">
        <f t="shared" si="175"/>
        <v>0.87422614572661317</v>
      </c>
      <c r="AQ1145" s="160">
        <f t="shared" si="176"/>
        <v>6.1407741868846344E-4</v>
      </c>
      <c r="AR1145" s="161" t="str">
        <f t="shared" si="177"/>
        <v/>
      </c>
      <c r="AS1145" s="161" t="str">
        <f t="shared" si="173"/>
        <v/>
      </c>
    </row>
    <row r="1146" spans="26:45" ht="20.100000000000001" customHeight="1" x14ac:dyDescent="0.25">
      <c r="Z1146" s="146">
        <v>475</v>
      </c>
      <c r="AA1146" s="142">
        <f t="shared" si="178"/>
        <v>-2.0999999999999996</v>
      </c>
      <c r="AB1146" s="166">
        <f t="shared" si="179"/>
        <v>4.3983595980427233E-2</v>
      </c>
      <c r="AC1146" s="166">
        <f t="shared" si="180"/>
        <v>1.7864420562816553E-2</v>
      </c>
      <c r="AD1146" s="142">
        <f t="shared" si="181"/>
        <v>4.3983595980427233E-2</v>
      </c>
      <c r="AE1146" s="142" t="str">
        <f t="shared" si="186"/>
        <v/>
      </c>
      <c r="AF1146" s="142" t="str">
        <f t="shared" si="182"/>
        <v/>
      </c>
      <c r="AG1146" s="167">
        <f t="shared" si="183"/>
        <v>0</v>
      </c>
      <c r="AH1146" s="167" t="str">
        <f t="shared" si="184"/>
        <v/>
      </c>
      <c r="AI1146" s="167" t="str">
        <f t="shared" si="185"/>
        <v/>
      </c>
      <c r="AJ1146" s="167"/>
      <c r="AK1146" s="167"/>
      <c r="AL1146" s="167"/>
      <c r="AN1146" s="146"/>
      <c r="AO1146" s="158">
        <f t="shared" si="174"/>
        <v>3.1207454451222318</v>
      </c>
      <c r="AP1146" s="159">
        <f t="shared" si="175"/>
        <v>0.87361206830792471</v>
      </c>
      <c r="AQ1146" s="160">
        <f t="shared" si="176"/>
        <v>6.1526094393671293E-4</v>
      </c>
      <c r="AR1146" s="161" t="str">
        <f t="shared" si="177"/>
        <v/>
      </c>
      <c r="AS1146" s="161" t="str">
        <f t="shared" si="173"/>
        <v/>
      </c>
    </row>
    <row r="1147" spans="26:45" ht="20.100000000000001" customHeight="1" x14ac:dyDescent="0.25">
      <c r="Z1147" s="146">
        <v>476</v>
      </c>
      <c r="AA1147" s="142">
        <f t="shared" si="178"/>
        <v>-2.0960000000000001</v>
      </c>
      <c r="AB1147" s="166">
        <f t="shared" si="179"/>
        <v>4.4354259446449183E-2</v>
      </c>
      <c r="AC1147" s="166">
        <f t="shared" si="180"/>
        <v>1.8041095472368394E-2</v>
      </c>
      <c r="AD1147" s="142">
        <f t="shared" si="181"/>
        <v>4.4354259446449183E-2</v>
      </c>
      <c r="AE1147" s="142" t="str">
        <f t="shared" si="186"/>
        <v/>
      </c>
      <c r="AF1147" s="142" t="str">
        <f t="shared" si="182"/>
        <v/>
      </c>
      <c r="AG1147" s="167">
        <f t="shared" si="183"/>
        <v>0</v>
      </c>
      <c r="AH1147" s="167" t="str">
        <f t="shared" si="184"/>
        <v/>
      </c>
      <c r="AI1147" s="167" t="str">
        <f t="shared" si="185"/>
        <v/>
      </c>
      <c r="AJ1147" s="167"/>
      <c r="AK1147" s="167"/>
      <c r="AL1147" s="167"/>
      <c r="AN1147" s="146"/>
      <c r="AO1147" s="158">
        <f t="shared" si="174"/>
        <v>3.1271404152966626</v>
      </c>
      <c r="AP1147" s="159">
        <f t="shared" si="175"/>
        <v>0.87299680736398799</v>
      </c>
      <c r="AQ1147" s="160">
        <f t="shared" si="176"/>
        <v>6.1644029211826989E-4</v>
      </c>
      <c r="AR1147" s="161" t="str">
        <f t="shared" si="177"/>
        <v/>
      </c>
      <c r="AS1147" s="161" t="str">
        <f t="shared" si="173"/>
        <v/>
      </c>
    </row>
    <row r="1148" spans="26:45" ht="20.100000000000001" customHeight="1" x14ac:dyDescent="0.25">
      <c r="Z1148" s="146">
        <v>477</v>
      </c>
      <c r="AA1148" s="142">
        <f t="shared" si="178"/>
        <v>-2.0919999999999996</v>
      </c>
      <c r="AB1148" s="166">
        <f t="shared" si="179"/>
        <v>4.4727330965955693E-2</v>
      </c>
      <c r="AC1148" s="166">
        <f t="shared" si="180"/>
        <v>1.8219257849128194E-2</v>
      </c>
      <c r="AD1148" s="142">
        <f t="shared" si="181"/>
        <v>4.4727330965955693E-2</v>
      </c>
      <c r="AE1148" s="142" t="str">
        <f t="shared" si="186"/>
        <v/>
      </c>
      <c r="AF1148" s="142" t="str">
        <f t="shared" si="182"/>
        <v/>
      </c>
      <c r="AG1148" s="167">
        <f t="shared" si="183"/>
        <v>0</v>
      </c>
      <c r="AH1148" s="167" t="str">
        <f t="shared" si="184"/>
        <v/>
      </c>
      <c r="AI1148" s="167" t="str">
        <f t="shared" si="185"/>
        <v/>
      </c>
      <c r="AJ1148" s="167"/>
      <c r="AK1148" s="167"/>
      <c r="AL1148" s="167"/>
      <c r="AN1148" s="146"/>
      <c r="AO1148" s="158">
        <f t="shared" si="174"/>
        <v>3.1335353854710934</v>
      </c>
      <c r="AP1148" s="159">
        <f t="shared" si="175"/>
        <v>0.87238036707186972</v>
      </c>
      <c r="AQ1148" s="160">
        <f t="shared" si="176"/>
        <v>6.1761545690208752E-4</v>
      </c>
      <c r="AR1148" s="161" t="str">
        <f t="shared" si="177"/>
        <v/>
      </c>
      <c r="AS1148" s="161" t="str">
        <f t="shared" si="173"/>
        <v/>
      </c>
    </row>
    <row r="1149" spans="26:45" ht="20.100000000000001" customHeight="1" x14ac:dyDescent="0.25">
      <c r="Z1149" s="146">
        <v>478</v>
      </c>
      <c r="AA1149" s="142">
        <f t="shared" si="178"/>
        <v>-2.0880000000000001</v>
      </c>
      <c r="AB1149" s="166">
        <f t="shared" si="179"/>
        <v>4.5102818805110016E-2</v>
      </c>
      <c r="AC1149" s="166">
        <f t="shared" si="180"/>
        <v>1.8398917341857654E-2</v>
      </c>
      <c r="AD1149" s="142">
        <f t="shared" si="181"/>
        <v>4.5102818805110016E-2</v>
      </c>
      <c r="AE1149" s="142" t="str">
        <f t="shared" si="186"/>
        <v/>
      </c>
      <c r="AF1149" s="142" t="str">
        <f t="shared" si="182"/>
        <v/>
      </c>
      <c r="AG1149" s="167">
        <f t="shared" si="183"/>
        <v>0</v>
      </c>
      <c r="AH1149" s="167" t="str">
        <f t="shared" si="184"/>
        <v/>
      </c>
      <c r="AI1149" s="167" t="str">
        <f t="shared" si="185"/>
        <v/>
      </c>
      <c r="AJ1149" s="167"/>
      <c r="AK1149" s="167"/>
      <c r="AL1149" s="167"/>
      <c r="AN1149" s="146"/>
      <c r="AO1149" s="158">
        <f t="shared" si="174"/>
        <v>3.1399303556455243</v>
      </c>
      <c r="AP1149" s="159">
        <f t="shared" si="175"/>
        <v>0.87176275161496763</v>
      </c>
      <c r="AQ1149" s="160">
        <f t="shared" si="176"/>
        <v>6.1878643206536577E-4</v>
      </c>
      <c r="AR1149" s="161" t="str">
        <f t="shared" si="177"/>
        <v/>
      </c>
      <c r="AS1149" s="161" t="str">
        <f t="shared" si="173"/>
        <v/>
      </c>
    </row>
    <row r="1150" spans="26:45" ht="20.100000000000001" customHeight="1" x14ac:dyDescent="0.25">
      <c r="Z1150" s="146">
        <v>479</v>
      </c>
      <c r="AA1150" s="142">
        <f t="shared" si="178"/>
        <v>-2.0839999999999996</v>
      </c>
      <c r="AB1150" s="166">
        <f t="shared" si="179"/>
        <v>4.5480731183068078E-2</v>
      </c>
      <c r="AC1150" s="166">
        <f t="shared" si="180"/>
        <v>1.858008363228961E-2</v>
      </c>
      <c r="AD1150" s="142">
        <f t="shared" si="181"/>
        <v>4.5480731183068078E-2</v>
      </c>
      <c r="AE1150" s="142" t="str">
        <f t="shared" si="186"/>
        <v/>
      </c>
      <c r="AF1150" s="142" t="str">
        <f t="shared" si="182"/>
        <v/>
      </c>
      <c r="AG1150" s="167">
        <f t="shared" si="183"/>
        <v>0</v>
      </c>
      <c r="AH1150" s="167" t="str">
        <f t="shared" si="184"/>
        <v/>
      </c>
      <c r="AI1150" s="167" t="str">
        <f t="shared" si="185"/>
        <v/>
      </c>
      <c r="AJ1150" s="167"/>
      <c r="AK1150" s="167"/>
      <c r="AL1150" s="167"/>
      <c r="AN1150" s="146"/>
      <c r="AO1150" s="158">
        <f t="shared" si="174"/>
        <v>3.1463253258199551</v>
      </c>
      <c r="AP1150" s="159">
        <f t="shared" si="175"/>
        <v>0.87114396518290227</v>
      </c>
      <c r="AQ1150" s="160">
        <f t="shared" si="176"/>
        <v>6.1995321149332927E-4</v>
      </c>
      <c r="AR1150" s="161" t="str">
        <f t="shared" si="177"/>
        <v/>
      </c>
      <c r="AS1150" s="161" t="str">
        <f t="shared" si="173"/>
        <v/>
      </c>
    </row>
    <row r="1151" spans="26:45" ht="20.100000000000001" customHeight="1" x14ac:dyDescent="0.25">
      <c r="Z1151" s="146">
        <v>480</v>
      </c>
      <c r="AA1151" s="142">
        <f t="shared" si="178"/>
        <v>-2.08</v>
      </c>
      <c r="AB1151" s="166">
        <f t="shared" si="179"/>
        <v>4.5861076271054887E-2</v>
      </c>
      <c r="AC1151" s="166">
        <f t="shared" si="180"/>
        <v>1.8762766434937749E-2</v>
      </c>
      <c r="AD1151" s="142">
        <f t="shared" si="181"/>
        <v>4.5861076271054887E-2</v>
      </c>
      <c r="AE1151" s="142" t="str">
        <f t="shared" si="186"/>
        <v/>
      </c>
      <c r="AF1151" s="142" t="str">
        <f t="shared" si="182"/>
        <v/>
      </c>
      <c r="AG1151" s="167">
        <f t="shared" si="183"/>
        <v>0</v>
      </c>
      <c r="AH1151" s="167" t="str">
        <f t="shared" si="184"/>
        <v/>
      </c>
      <c r="AI1151" s="167" t="str">
        <f t="shared" si="185"/>
        <v/>
      </c>
      <c r="AJ1151" s="167"/>
      <c r="AK1151" s="167"/>
      <c r="AL1151" s="167"/>
      <c r="AN1151" s="146"/>
      <c r="AO1151" s="158">
        <f t="shared" si="174"/>
        <v>3.1527202959943859</v>
      </c>
      <c r="AP1151" s="159">
        <f t="shared" si="175"/>
        <v>0.87052401197140894</v>
      </c>
      <c r="AQ1151" s="160">
        <f t="shared" si="176"/>
        <v>6.211157891787833E-4</v>
      </c>
      <c r="AR1151" s="161" t="str">
        <f t="shared" si="177"/>
        <v/>
      </c>
      <c r="AS1151" s="161" t="str">
        <f t="shared" si="173"/>
        <v/>
      </c>
    </row>
    <row r="1152" spans="26:45" ht="20.100000000000001" customHeight="1" x14ac:dyDescent="0.25">
      <c r="Z1152" s="146">
        <v>481</v>
      </c>
      <c r="AA1152" s="142">
        <f t="shared" si="178"/>
        <v>-2.0760000000000001</v>
      </c>
      <c r="AB1152" s="166">
        <f t="shared" si="179"/>
        <v>4.6243862191438542E-2</v>
      </c>
      <c r="AC1152" s="166">
        <f t="shared" si="180"/>
        <v>1.8946975496903426E-2</v>
      </c>
      <c r="AD1152" s="142">
        <f t="shared" si="181"/>
        <v>4.6243862191438542E-2</v>
      </c>
      <c r="AE1152" s="142" t="str">
        <f t="shared" si="186"/>
        <v/>
      </c>
      <c r="AF1152" s="142" t="str">
        <f t="shared" si="182"/>
        <v/>
      </c>
      <c r="AG1152" s="167">
        <f t="shared" si="183"/>
        <v>0</v>
      </c>
      <c r="AH1152" s="167" t="str">
        <f t="shared" si="184"/>
        <v/>
      </c>
      <c r="AI1152" s="167" t="str">
        <f t="shared" si="185"/>
        <v/>
      </c>
      <c r="AJ1152" s="167"/>
      <c r="AK1152" s="167"/>
      <c r="AL1152" s="167"/>
      <c r="AN1152" s="146"/>
      <c r="AO1152" s="158">
        <f t="shared" si="174"/>
        <v>3.1591152661688167</v>
      </c>
      <c r="AP1152" s="159">
        <f t="shared" si="175"/>
        <v>0.86990289618223016</v>
      </c>
      <c r="AQ1152" s="160">
        <f t="shared" si="176"/>
        <v>6.2227415922122553E-4</v>
      </c>
      <c r="AR1152" s="161" t="str">
        <f t="shared" si="177"/>
        <v/>
      </c>
      <c r="AS1152" s="161" t="str">
        <f t="shared" si="173"/>
        <v/>
      </c>
    </row>
    <row r="1153" spans="26:45" ht="20.100000000000001" customHeight="1" x14ac:dyDescent="0.25">
      <c r="Z1153" s="146">
        <v>482</v>
      </c>
      <c r="AA1153" s="142">
        <f t="shared" si="178"/>
        <v>-2.0720000000000001</v>
      </c>
      <c r="AB1153" s="166">
        <f t="shared" si="179"/>
        <v>4.6629097016799043E-2</v>
      </c>
      <c r="AC1153" s="166">
        <f t="shared" si="180"/>
        <v>1.9132720597678145E-2</v>
      </c>
      <c r="AD1153" s="142">
        <f t="shared" si="181"/>
        <v>4.6629097016799043E-2</v>
      </c>
      <c r="AE1153" s="142" t="str">
        <f t="shared" si="186"/>
        <v/>
      </c>
      <c r="AF1153" s="142" t="str">
        <f t="shared" si="182"/>
        <v/>
      </c>
      <c r="AG1153" s="167">
        <f t="shared" si="183"/>
        <v>0</v>
      </c>
      <c r="AH1153" s="167" t="str">
        <f t="shared" si="184"/>
        <v/>
      </c>
      <c r="AI1153" s="167" t="str">
        <f t="shared" si="185"/>
        <v/>
      </c>
      <c r="AJ1153" s="167"/>
      <c r="AK1153" s="167"/>
      <c r="AL1153" s="167"/>
      <c r="AN1153" s="146"/>
      <c r="AO1153" s="158">
        <f t="shared" si="174"/>
        <v>3.1655102363432475</v>
      </c>
      <c r="AP1153" s="159">
        <f t="shared" si="175"/>
        <v>0.86928062202300893</v>
      </c>
      <c r="AQ1153" s="160">
        <f t="shared" si="176"/>
        <v>6.2342831582673508E-4</v>
      </c>
      <c r="AR1153" s="161" t="str">
        <f t="shared" si="177"/>
        <v/>
      </c>
      <c r="AS1153" s="161" t="str">
        <f t="shared" si="173"/>
        <v/>
      </c>
    </row>
    <row r="1154" spans="26:45" ht="20.100000000000001" customHeight="1" x14ac:dyDescent="0.25">
      <c r="Z1154" s="146">
        <v>483</v>
      </c>
      <c r="AA1154" s="142">
        <f t="shared" si="178"/>
        <v>-2.0680000000000001</v>
      </c>
      <c r="AB1154" s="166">
        <f t="shared" si="179"/>
        <v>4.701678876899424E-2</v>
      </c>
      <c r="AC1154" s="166">
        <f t="shared" si="180"/>
        <v>1.9320011548942573E-2</v>
      </c>
      <c r="AD1154" s="142">
        <f t="shared" si="181"/>
        <v>4.701678876899424E-2</v>
      </c>
      <c r="AE1154" s="142" t="str">
        <f t="shared" si="186"/>
        <v/>
      </c>
      <c r="AF1154" s="142" t="str">
        <f t="shared" si="182"/>
        <v/>
      </c>
      <c r="AG1154" s="167">
        <f t="shared" si="183"/>
        <v>0</v>
      </c>
      <c r="AH1154" s="167" t="str">
        <f t="shared" si="184"/>
        <v/>
      </c>
      <c r="AI1154" s="167" t="str">
        <f t="shared" si="185"/>
        <v/>
      </c>
      <c r="AJ1154" s="167"/>
      <c r="AK1154" s="167"/>
      <c r="AL1154" s="167"/>
      <c r="AN1154" s="146"/>
      <c r="AO1154" s="158">
        <f t="shared" si="174"/>
        <v>3.1719052065176783</v>
      </c>
      <c r="AP1154" s="159">
        <f t="shared" si="175"/>
        <v>0.8686571937071822</v>
      </c>
      <c r="AQ1154" s="160">
        <f t="shared" si="176"/>
        <v>6.2457825330697325E-4</v>
      </c>
      <c r="AR1154" s="161" t="str">
        <f t="shared" si="177"/>
        <v/>
      </c>
      <c r="AS1154" s="161" t="str">
        <f t="shared" si="173"/>
        <v/>
      </c>
    </row>
    <row r="1155" spans="26:45" ht="20.100000000000001" customHeight="1" x14ac:dyDescent="0.25">
      <c r="Z1155" s="146">
        <v>484</v>
      </c>
      <c r="AA1155" s="142">
        <f t="shared" si="178"/>
        <v>-2.0640000000000001</v>
      </c>
      <c r="AB1155" s="166">
        <f t="shared" si="179"/>
        <v>4.7406945418221713E-2</v>
      </c>
      <c r="AC1155" s="166">
        <f t="shared" si="180"/>
        <v>1.9508858194361812E-2</v>
      </c>
      <c r="AD1155" s="142">
        <f t="shared" si="181"/>
        <v>4.7406945418221713E-2</v>
      </c>
      <c r="AE1155" s="142" t="str">
        <f t="shared" si="186"/>
        <v/>
      </c>
      <c r="AF1155" s="142" t="str">
        <f t="shared" si="182"/>
        <v/>
      </c>
      <c r="AG1155" s="167">
        <f t="shared" si="183"/>
        <v>0</v>
      </c>
      <c r="AH1155" s="167" t="str">
        <f t="shared" si="184"/>
        <v/>
      </c>
      <c r="AI1155" s="167" t="str">
        <f t="shared" si="185"/>
        <v/>
      </c>
      <c r="AJ1155" s="167"/>
      <c r="AK1155" s="167"/>
      <c r="AL1155" s="167"/>
      <c r="AN1155" s="146"/>
      <c r="AO1155" s="158">
        <f t="shared" si="174"/>
        <v>3.1783001766921091</v>
      </c>
      <c r="AP1155" s="159">
        <f t="shared" si="175"/>
        <v>0.86803261545387522</v>
      </c>
      <c r="AQ1155" s="160">
        <f t="shared" si="176"/>
        <v>6.2572396607951664E-4</v>
      </c>
      <c r="AR1155" s="161" t="str">
        <f t="shared" si="177"/>
        <v/>
      </c>
      <c r="AS1155" s="161" t="str">
        <f t="shared" si="173"/>
        <v/>
      </c>
    </row>
    <row r="1156" spans="26:45" ht="20.100000000000001" customHeight="1" x14ac:dyDescent="0.25">
      <c r="Z1156" s="146">
        <v>485</v>
      </c>
      <c r="AA1156" s="142">
        <f t="shared" si="178"/>
        <v>-2.06</v>
      </c>
      <c r="AB1156" s="166">
        <f t="shared" si="179"/>
        <v>4.7799574882077034E-2</v>
      </c>
      <c r="AC1156" s="166">
        <f t="shared" si="180"/>
        <v>1.9699270409376895E-2</v>
      </c>
      <c r="AD1156" s="142">
        <f t="shared" si="181"/>
        <v>4.7799574882077034E-2</v>
      </c>
      <c r="AE1156" s="142" t="str">
        <f t="shared" si="186"/>
        <v/>
      </c>
      <c r="AF1156" s="142" t="str">
        <f t="shared" si="182"/>
        <v/>
      </c>
      <c r="AG1156" s="167">
        <f t="shared" si="183"/>
        <v>0</v>
      </c>
      <c r="AH1156" s="167" t="str">
        <f t="shared" si="184"/>
        <v/>
      </c>
      <c r="AI1156" s="167" t="str">
        <f t="shared" si="185"/>
        <v/>
      </c>
      <c r="AJ1156" s="167"/>
      <c r="AK1156" s="167"/>
      <c r="AL1156" s="167"/>
      <c r="AN1156" s="146"/>
      <c r="AO1156" s="158">
        <f t="shared" si="174"/>
        <v>3.1846951468665399</v>
      </c>
      <c r="AP1156" s="159">
        <f t="shared" si="175"/>
        <v>0.86740689148779571</v>
      </c>
      <c r="AQ1156" s="160">
        <f t="shared" si="176"/>
        <v>6.2686544866630278E-4</v>
      </c>
      <c r="AR1156" s="161" t="str">
        <f t="shared" si="177"/>
        <v/>
      </c>
      <c r="AS1156" s="161" t="str">
        <f t="shared" si="173"/>
        <v/>
      </c>
    </row>
    <row r="1157" spans="26:45" ht="20.100000000000001" customHeight="1" x14ac:dyDescent="0.25">
      <c r="Z1157" s="146">
        <v>486</v>
      </c>
      <c r="AA1157" s="142">
        <f t="shared" si="178"/>
        <v>-2.056</v>
      </c>
      <c r="AB1157" s="166">
        <f t="shared" si="179"/>
        <v>4.8194685024608441E-2</v>
      </c>
      <c r="AC1157" s="166">
        <f t="shared" si="180"/>
        <v>1.9891258100992418E-2</v>
      </c>
      <c r="AD1157" s="142">
        <f t="shared" si="181"/>
        <v>4.8194685024608441E-2</v>
      </c>
      <c r="AE1157" s="142" t="str">
        <f t="shared" si="186"/>
        <v/>
      </c>
      <c r="AF1157" s="142" t="str">
        <f t="shared" si="182"/>
        <v/>
      </c>
      <c r="AG1157" s="167">
        <f t="shared" si="183"/>
        <v>0</v>
      </c>
      <c r="AH1157" s="167" t="str">
        <f t="shared" si="184"/>
        <v/>
      </c>
      <c r="AI1157" s="167" t="str">
        <f t="shared" si="185"/>
        <v/>
      </c>
      <c r="AJ1157" s="167"/>
      <c r="AK1157" s="167"/>
      <c r="AL1157" s="167"/>
      <c r="AN1157" s="146"/>
      <c r="AO1157" s="158">
        <f t="shared" si="174"/>
        <v>3.1910901170409707</v>
      </c>
      <c r="AP1157" s="159">
        <f t="shared" si="175"/>
        <v>0.8667800260391294</v>
      </c>
      <c r="AQ1157" s="160">
        <f t="shared" si="176"/>
        <v>6.2800269569396328E-4</v>
      </c>
      <c r="AR1157" s="161" t="str">
        <f t="shared" si="177"/>
        <v/>
      </c>
      <c r="AS1157" s="161" t="str">
        <f t="shared" si="173"/>
        <v/>
      </c>
    </row>
    <row r="1158" spans="26:45" ht="20.100000000000001" customHeight="1" x14ac:dyDescent="0.25">
      <c r="Z1158" s="146">
        <v>487</v>
      </c>
      <c r="AA1158" s="142">
        <f t="shared" si="178"/>
        <v>-2.052</v>
      </c>
      <c r="AB1158" s="166">
        <f t="shared" si="179"/>
        <v>4.8592283655368003E-2</v>
      </c>
      <c r="AC1158" s="166">
        <f t="shared" si="180"/>
        <v>2.0084831207560522E-2</v>
      </c>
      <c r="AD1158" s="142">
        <f t="shared" si="181"/>
        <v>4.8592283655368003E-2</v>
      </c>
      <c r="AE1158" s="142" t="str">
        <f t="shared" si="186"/>
        <v/>
      </c>
      <c r="AF1158" s="142" t="str">
        <f t="shared" si="182"/>
        <v/>
      </c>
      <c r="AG1158" s="167">
        <f t="shared" si="183"/>
        <v>0</v>
      </c>
      <c r="AH1158" s="167" t="str">
        <f t="shared" si="184"/>
        <v/>
      </c>
      <c r="AI1158" s="167" t="str">
        <f t="shared" si="185"/>
        <v/>
      </c>
      <c r="AJ1158" s="167"/>
      <c r="AK1158" s="167"/>
      <c r="AL1158" s="167"/>
      <c r="AN1158" s="146"/>
      <c r="AO1158" s="158">
        <f t="shared" si="174"/>
        <v>3.1974850872154015</v>
      </c>
      <c r="AP1158" s="159">
        <f t="shared" si="175"/>
        <v>0.86615202334343544</v>
      </c>
      <c r="AQ1158" s="160">
        <f t="shared" si="176"/>
        <v>6.2913570189282453E-4</v>
      </c>
      <c r="AR1158" s="161" t="str">
        <f t="shared" si="177"/>
        <v/>
      </c>
      <c r="AS1158" s="161" t="str">
        <f t="shared" si="173"/>
        <v/>
      </c>
    </row>
    <row r="1159" spans="26:45" ht="20.100000000000001" customHeight="1" x14ac:dyDescent="0.25">
      <c r="Z1159" s="146">
        <v>488</v>
      </c>
      <c r="AA1159" s="142">
        <f t="shared" si="178"/>
        <v>-2.048</v>
      </c>
      <c r="AB1159" s="166">
        <f t="shared" si="179"/>
        <v>4.8992378528459266E-2</v>
      </c>
      <c r="AC1159" s="166">
        <f t="shared" si="180"/>
        <v>2.0279999698560966E-2</v>
      </c>
      <c r="AD1159" s="142">
        <f t="shared" si="181"/>
        <v>4.8992378528459266E-2</v>
      </c>
      <c r="AE1159" s="142" t="str">
        <f t="shared" si="186"/>
        <v/>
      </c>
      <c r="AF1159" s="142" t="str">
        <f t="shared" si="182"/>
        <v/>
      </c>
      <c r="AG1159" s="167">
        <f t="shared" si="183"/>
        <v>0</v>
      </c>
      <c r="AH1159" s="167" t="str">
        <f t="shared" si="184"/>
        <v/>
      </c>
      <c r="AI1159" s="167" t="str">
        <f t="shared" si="185"/>
        <v/>
      </c>
      <c r="AJ1159" s="167"/>
      <c r="AK1159" s="167"/>
      <c r="AL1159" s="167"/>
      <c r="AN1159" s="146"/>
      <c r="AO1159" s="158">
        <f t="shared" si="174"/>
        <v>3.2038800573898323</v>
      </c>
      <c r="AP1159" s="159">
        <f t="shared" si="175"/>
        <v>0.86552288764154262</v>
      </c>
      <c r="AQ1159" s="160">
        <f t="shared" si="176"/>
        <v>6.3026446209657472E-4</v>
      </c>
      <c r="AR1159" s="161" t="str">
        <f t="shared" si="177"/>
        <v/>
      </c>
      <c r="AS1159" s="161" t="str">
        <f t="shared" si="173"/>
        <v/>
      </c>
    </row>
    <row r="1160" spans="26:45" ht="20.100000000000001" customHeight="1" x14ac:dyDescent="0.25">
      <c r="Z1160" s="146">
        <v>489</v>
      </c>
      <c r="AA1160" s="142">
        <f t="shared" si="178"/>
        <v>-2.044</v>
      </c>
      <c r="AB1160" s="166">
        <f t="shared" si="179"/>
        <v>4.9394977341581534E-2</v>
      </c>
      <c r="AC1160" s="166">
        <f t="shared" si="180"/>
        <v>2.0476773574377456E-2</v>
      </c>
      <c r="AD1160" s="142">
        <f t="shared" si="181"/>
        <v>4.9394977341581534E-2</v>
      </c>
      <c r="AE1160" s="142" t="str">
        <f t="shared" si="186"/>
        <v/>
      </c>
      <c r="AF1160" s="142" t="str">
        <f t="shared" si="182"/>
        <v/>
      </c>
      <c r="AG1160" s="167">
        <f t="shared" si="183"/>
        <v>0</v>
      </c>
      <c r="AH1160" s="167" t="str">
        <f t="shared" si="184"/>
        <v/>
      </c>
      <c r="AI1160" s="167" t="str">
        <f t="shared" si="185"/>
        <v/>
      </c>
      <c r="AJ1160" s="167"/>
      <c r="AK1160" s="167"/>
      <c r="AL1160" s="167"/>
      <c r="AN1160" s="146"/>
      <c r="AO1160" s="158">
        <f t="shared" si="174"/>
        <v>3.2102750275642631</v>
      </c>
      <c r="AP1160" s="159">
        <f t="shared" si="175"/>
        <v>0.86489262317944604</v>
      </c>
      <c r="AQ1160" s="160">
        <f t="shared" si="176"/>
        <v>6.3138897124159765E-4</v>
      </c>
      <c r="AR1160" s="161" t="str">
        <f t="shared" si="177"/>
        <v/>
      </c>
      <c r="AS1160" s="161" t="str">
        <f t="shared" si="173"/>
        <v/>
      </c>
    </row>
    <row r="1161" spans="26:45" ht="20.100000000000001" customHeight="1" x14ac:dyDescent="0.25">
      <c r="Z1161" s="146">
        <v>490</v>
      </c>
      <c r="AA1161" s="142">
        <f t="shared" si="178"/>
        <v>-2.04</v>
      </c>
      <c r="AB1161" s="166">
        <f t="shared" si="179"/>
        <v>4.9800087735070775E-2</v>
      </c>
      <c r="AC1161" s="166">
        <f t="shared" si="180"/>
        <v>2.0675162866070039E-2</v>
      </c>
      <c r="AD1161" s="142">
        <f t="shared" si="181"/>
        <v>4.9800087735070775E-2</v>
      </c>
      <c r="AE1161" s="142" t="str">
        <f t="shared" si="186"/>
        <v/>
      </c>
      <c r="AF1161" s="142" t="str">
        <f t="shared" si="182"/>
        <v/>
      </c>
      <c r="AG1161" s="167">
        <f t="shared" si="183"/>
        <v>0</v>
      </c>
      <c r="AH1161" s="167" t="str">
        <f t="shared" si="184"/>
        <v/>
      </c>
      <c r="AI1161" s="167" t="str">
        <f t="shared" si="185"/>
        <v/>
      </c>
      <c r="AJ1161" s="167"/>
      <c r="AK1161" s="167"/>
      <c r="AL1161" s="167"/>
      <c r="AN1161" s="146"/>
      <c r="AO1161" s="158">
        <f t="shared" si="174"/>
        <v>3.2166699977386939</v>
      </c>
      <c r="AP1161" s="159">
        <f t="shared" si="175"/>
        <v>0.86426123420820444</v>
      </c>
      <c r="AQ1161" s="160">
        <f t="shared" si="176"/>
        <v>6.3250922436741686E-4</v>
      </c>
      <c r="AR1161" s="161" t="str">
        <f t="shared" si="177"/>
        <v/>
      </c>
      <c r="AS1161" s="161" t="str">
        <f t="shared" si="173"/>
        <v/>
      </c>
    </row>
    <row r="1162" spans="26:45" ht="20.100000000000001" customHeight="1" x14ac:dyDescent="0.25">
      <c r="Z1162" s="146">
        <v>491</v>
      </c>
      <c r="AA1162" s="142">
        <f t="shared" si="178"/>
        <v>-2.036</v>
      </c>
      <c r="AB1162" s="166">
        <f t="shared" si="179"/>
        <v>5.0207717290937232E-2</v>
      </c>
      <c r="AC1162" s="166">
        <f t="shared" si="180"/>
        <v>2.0875177635143825E-2</v>
      </c>
      <c r="AD1162" s="142">
        <f t="shared" si="181"/>
        <v>5.0207717290937232E-2</v>
      </c>
      <c r="AE1162" s="142" t="str">
        <f t="shared" si="186"/>
        <v/>
      </c>
      <c r="AF1162" s="142" t="str">
        <f t="shared" si="182"/>
        <v/>
      </c>
      <c r="AG1162" s="167">
        <f t="shared" si="183"/>
        <v>0</v>
      </c>
      <c r="AH1162" s="167" t="str">
        <f t="shared" si="184"/>
        <v/>
      </c>
      <c r="AI1162" s="167" t="str">
        <f t="shared" si="185"/>
        <v/>
      </c>
      <c r="AJ1162" s="167"/>
      <c r="AK1162" s="167"/>
      <c r="AL1162" s="167"/>
      <c r="AN1162" s="146"/>
      <c r="AO1162" s="158">
        <f t="shared" si="174"/>
        <v>3.2230649679131247</v>
      </c>
      <c r="AP1162" s="159">
        <f t="shared" si="175"/>
        <v>0.86362872498383703</v>
      </c>
      <c r="AQ1162" s="160">
        <f t="shared" si="176"/>
        <v>6.3362521661414206E-4</v>
      </c>
      <c r="AR1162" s="161" t="str">
        <f t="shared" si="177"/>
        <v/>
      </c>
      <c r="AS1162" s="161" t="str">
        <f t="shared" si="173"/>
        <v/>
      </c>
    </row>
    <row r="1163" spans="26:45" ht="20.100000000000001" customHeight="1" x14ac:dyDescent="0.25">
      <c r="Z1163" s="146">
        <v>492</v>
      </c>
      <c r="AA1163" s="142">
        <f t="shared" si="178"/>
        <v>-2.032</v>
      </c>
      <c r="AB1163" s="166">
        <f t="shared" si="179"/>
        <v>5.0617873531899893E-2</v>
      </c>
      <c r="AC1163" s="166">
        <f t="shared" si="180"/>
        <v>2.1076827973313689E-2</v>
      </c>
      <c r="AD1163" s="142">
        <f t="shared" si="181"/>
        <v>5.0617873531899893E-2</v>
      </c>
      <c r="AE1163" s="142" t="str">
        <f t="shared" si="186"/>
        <v/>
      </c>
      <c r="AF1163" s="142" t="str">
        <f t="shared" si="182"/>
        <v/>
      </c>
      <c r="AG1163" s="167">
        <f t="shared" si="183"/>
        <v>0</v>
      </c>
      <c r="AH1163" s="167" t="str">
        <f t="shared" si="184"/>
        <v/>
      </c>
      <c r="AI1163" s="167" t="str">
        <f t="shared" si="185"/>
        <v/>
      </c>
      <c r="AJ1163" s="167"/>
      <c r="AK1163" s="167"/>
      <c r="AL1163" s="167"/>
      <c r="AN1163" s="146"/>
      <c r="AO1163" s="158">
        <f t="shared" si="174"/>
        <v>3.2294599380875555</v>
      </c>
      <c r="AP1163" s="159">
        <f t="shared" si="175"/>
        <v>0.86299509976722288</v>
      </c>
      <c r="AQ1163" s="160">
        <f t="shared" si="176"/>
        <v>6.3473694322380148E-4</v>
      </c>
      <c r="AR1163" s="161" t="str">
        <f t="shared" si="177"/>
        <v/>
      </c>
      <c r="AS1163" s="161" t="str">
        <f t="shared" si="173"/>
        <v/>
      </c>
    </row>
    <row r="1164" spans="26:45" ht="20.100000000000001" customHeight="1" x14ac:dyDescent="0.25">
      <c r="Z1164" s="146">
        <v>493</v>
      </c>
      <c r="AA1164" s="142">
        <f t="shared" si="178"/>
        <v>-2.028</v>
      </c>
      <c r="AB1164" s="166">
        <f t="shared" si="179"/>
        <v>5.1030563920417688E-2</v>
      </c>
      <c r="AC1164" s="166">
        <f t="shared" si="180"/>
        <v>2.1280124002265161E-2</v>
      </c>
      <c r="AD1164" s="142">
        <f t="shared" si="181"/>
        <v>5.1030563920417688E-2</v>
      </c>
      <c r="AE1164" s="142" t="str">
        <f t="shared" si="186"/>
        <v/>
      </c>
      <c r="AF1164" s="142" t="str">
        <f t="shared" si="182"/>
        <v/>
      </c>
      <c r="AG1164" s="167">
        <f t="shared" si="183"/>
        <v>0</v>
      </c>
      <c r="AH1164" s="167" t="str">
        <f t="shared" si="184"/>
        <v/>
      </c>
      <c r="AI1164" s="167" t="str">
        <f t="shared" si="185"/>
        <v/>
      </c>
      <c r="AJ1164" s="167"/>
      <c r="AK1164" s="167"/>
      <c r="AL1164" s="167"/>
      <c r="AN1164" s="146"/>
      <c r="AO1164" s="158">
        <f t="shared" si="174"/>
        <v>3.2358549082619863</v>
      </c>
      <c r="AP1164" s="159">
        <f t="shared" si="175"/>
        <v>0.86236036282399908</v>
      </c>
      <c r="AQ1164" s="160">
        <f t="shared" si="176"/>
        <v>6.3584439954000871E-4</v>
      </c>
      <c r="AR1164" s="161" t="str">
        <f t="shared" si="177"/>
        <v/>
      </c>
      <c r="AS1164" s="161" t="str">
        <f t="shared" si="173"/>
        <v/>
      </c>
    </row>
    <row r="1165" spans="26:45" ht="20.100000000000001" customHeight="1" x14ac:dyDescent="0.25">
      <c r="Z1165" s="146">
        <v>494</v>
      </c>
      <c r="AA1165" s="142">
        <f t="shared" si="178"/>
        <v>-2.024</v>
      </c>
      <c r="AB1165" s="166">
        <f t="shared" si="179"/>
        <v>5.1445795857717774E-2</v>
      </c>
      <c r="AC1165" s="166">
        <f t="shared" si="180"/>
        <v>2.1485075873411513E-2</v>
      </c>
      <c r="AD1165" s="142">
        <f t="shared" si="181"/>
        <v>5.1445795857717774E-2</v>
      </c>
      <c r="AE1165" s="142" t="str">
        <f t="shared" si="186"/>
        <v/>
      </c>
      <c r="AF1165" s="142" t="str">
        <f t="shared" si="182"/>
        <v/>
      </c>
      <c r="AG1165" s="167">
        <f t="shared" si="183"/>
        <v>0</v>
      </c>
      <c r="AH1165" s="167" t="str">
        <f t="shared" si="184"/>
        <v/>
      </c>
      <c r="AI1165" s="167" t="str">
        <f t="shared" si="185"/>
        <v/>
      </c>
      <c r="AJ1165" s="167"/>
      <c r="AK1165" s="167"/>
      <c r="AL1165" s="167"/>
      <c r="AN1165" s="146"/>
      <c r="AO1165" s="158">
        <f t="shared" si="174"/>
        <v>3.2422498784364171</v>
      </c>
      <c r="AP1165" s="159">
        <f t="shared" si="175"/>
        <v>0.86172451842445907</v>
      </c>
      <c r="AQ1165" s="160">
        <f t="shared" si="176"/>
        <v>6.3694758100496518E-4</v>
      </c>
      <c r="AR1165" s="161" t="str">
        <f t="shared" si="177"/>
        <v/>
      </c>
      <c r="AS1165" s="161" t="str">
        <f t="shared" si="173"/>
        <v/>
      </c>
    </row>
    <row r="1166" spans="26:45" ht="20.100000000000001" customHeight="1" x14ac:dyDescent="0.25">
      <c r="Z1166" s="146">
        <v>495</v>
      </c>
      <c r="AA1166" s="142">
        <f t="shared" si="178"/>
        <v>-2.02</v>
      </c>
      <c r="AB1166" s="166">
        <f t="shared" si="179"/>
        <v>5.1863576682820565E-2</v>
      </c>
      <c r="AC1166" s="166">
        <f t="shared" si="180"/>
        <v>2.1691693767646781E-2</v>
      </c>
      <c r="AD1166" s="142">
        <f t="shared" si="181"/>
        <v>5.1863576682820565E-2</v>
      </c>
      <c r="AE1166" s="142" t="str">
        <f t="shared" si="186"/>
        <v/>
      </c>
      <c r="AF1166" s="142" t="str">
        <f t="shared" si="182"/>
        <v/>
      </c>
      <c r="AG1166" s="167">
        <f t="shared" si="183"/>
        <v>0</v>
      </c>
      <c r="AH1166" s="167" t="str">
        <f t="shared" si="184"/>
        <v/>
      </c>
      <c r="AI1166" s="167" t="str">
        <f t="shared" si="185"/>
        <v/>
      </c>
      <c r="AJ1166" s="167"/>
      <c r="AK1166" s="167"/>
      <c r="AL1166" s="167"/>
      <c r="AN1166" s="146"/>
      <c r="AO1166" s="158">
        <f t="shared" si="174"/>
        <v>3.2486448486108479</v>
      </c>
      <c r="AP1166" s="159">
        <f t="shared" si="175"/>
        <v>0.86108757084345411</v>
      </c>
      <c r="AQ1166" s="160">
        <f t="shared" si="176"/>
        <v>6.3804648316245771E-4</v>
      </c>
      <c r="AR1166" s="161" t="str">
        <f t="shared" si="177"/>
        <v/>
      </c>
      <c r="AS1166" s="161" t="str">
        <f t="shared" si="173"/>
        <v/>
      </c>
    </row>
    <row r="1167" spans="26:45" ht="20.100000000000001" customHeight="1" x14ac:dyDescent="0.25">
      <c r="Z1167" s="146">
        <v>496</v>
      </c>
      <c r="AA1167" s="142">
        <f t="shared" si="178"/>
        <v>-2.016</v>
      </c>
      <c r="AB1167" s="166">
        <f t="shared" si="179"/>
        <v>5.2283913671562113E-2</v>
      </c>
      <c r="AC1167" s="166">
        <f t="shared" si="180"/>
        <v>2.1899987895095108E-2</v>
      </c>
      <c r="AD1167" s="142">
        <f t="shared" si="181"/>
        <v>5.2283913671562113E-2</v>
      </c>
      <c r="AE1167" s="142" t="str">
        <f t="shared" si="186"/>
        <v/>
      </c>
      <c r="AF1167" s="142" t="str">
        <f t="shared" si="182"/>
        <v/>
      </c>
      <c r="AG1167" s="167">
        <f t="shared" si="183"/>
        <v>0</v>
      </c>
      <c r="AH1167" s="167" t="str">
        <f t="shared" si="184"/>
        <v/>
      </c>
      <c r="AI1167" s="167" t="str">
        <f t="shared" si="185"/>
        <v/>
      </c>
      <c r="AJ1167" s="167"/>
      <c r="AK1167" s="167"/>
      <c r="AL1167" s="167"/>
      <c r="AN1167" s="146"/>
      <c r="AO1167" s="158">
        <f t="shared" si="174"/>
        <v>3.2550398187852787</v>
      </c>
      <c r="AP1167" s="159">
        <f t="shared" si="175"/>
        <v>0.86044952436029165</v>
      </c>
      <c r="AQ1167" s="160">
        <f t="shared" si="176"/>
        <v>6.3914110165441684E-4</v>
      </c>
      <c r="AR1167" s="161" t="str">
        <f t="shared" si="177"/>
        <v/>
      </c>
      <c r="AS1167" s="161" t="str">
        <f t="shared" si="173"/>
        <v/>
      </c>
    </row>
    <row r="1168" spans="26:45" ht="20.100000000000001" customHeight="1" x14ac:dyDescent="0.25">
      <c r="Z1168" s="146">
        <v>497</v>
      </c>
      <c r="AA1168" s="142">
        <f t="shared" si="178"/>
        <v>-2.012</v>
      </c>
      <c r="AB1168" s="166">
        <f t="shared" si="179"/>
        <v>5.2706814035613413E-2</v>
      </c>
      <c r="AC1168" s="166">
        <f t="shared" si="180"/>
        <v>2.2109968494855917E-2</v>
      </c>
      <c r="AD1168" s="142">
        <f t="shared" si="181"/>
        <v>5.2706814035613413E-2</v>
      </c>
      <c r="AE1168" s="142" t="str">
        <f t="shared" si="186"/>
        <v/>
      </c>
      <c r="AF1168" s="142" t="str">
        <f t="shared" si="182"/>
        <v/>
      </c>
      <c r="AG1168" s="167">
        <f t="shared" si="183"/>
        <v>0</v>
      </c>
      <c r="AH1168" s="167" t="str">
        <f t="shared" si="184"/>
        <v/>
      </c>
      <c r="AI1168" s="167" t="str">
        <f t="shared" si="185"/>
        <v/>
      </c>
      <c r="AJ1168" s="167"/>
      <c r="AK1168" s="167"/>
      <c r="AL1168" s="167"/>
      <c r="AN1168" s="146"/>
      <c r="AO1168" s="158">
        <f t="shared" si="174"/>
        <v>3.2614347889597095</v>
      </c>
      <c r="AP1168" s="159">
        <f t="shared" si="175"/>
        <v>0.85981038325863723</v>
      </c>
      <c r="AQ1168" s="160">
        <f t="shared" si="176"/>
        <v>6.402314322222491E-4</v>
      </c>
      <c r="AR1168" s="161" t="str">
        <f t="shared" si="177"/>
        <v/>
      </c>
      <c r="AS1168" s="161" t="str">
        <f t="shared" si="173"/>
        <v/>
      </c>
    </row>
    <row r="1169" spans="26:45" ht="20.100000000000001" customHeight="1" x14ac:dyDescent="0.25">
      <c r="Z1169" s="146">
        <v>498</v>
      </c>
      <c r="AA1169" s="142">
        <f t="shared" si="178"/>
        <v>-2.008</v>
      </c>
      <c r="AB1169" s="166">
        <f t="shared" si="179"/>
        <v>5.3132284921496888E-2</v>
      </c>
      <c r="AC1169" s="166">
        <f t="shared" si="180"/>
        <v>2.2321645834745395E-2</v>
      </c>
      <c r="AD1169" s="142">
        <f t="shared" si="181"/>
        <v>5.3132284921496888E-2</v>
      </c>
      <c r="AE1169" s="142" t="str">
        <f t="shared" si="186"/>
        <v/>
      </c>
      <c r="AF1169" s="142" t="str">
        <f t="shared" si="182"/>
        <v/>
      </c>
      <c r="AG1169" s="167">
        <f t="shared" si="183"/>
        <v>0</v>
      </c>
      <c r="AH1169" s="167" t="str">
        <f t="shared" si="184"/>
        <v/>
      </c>
      <c r="AI1169" s="167" t="str">
        <f t="shared" si="185"/>
        <v/>
      </c>
      <c r="AJ1169" s="167"/>
      <c r="AK1169" s="167"/>
      <c r="AL1169" s="167"/>
      <c r="AN1169" s="146"/>
      <c r="AO1169" s="158">
        <f t="shared" si="174"/>
        <v>3.2678297591341403</v>
      </c>
      <c r="AP1169" s="159">
        <f t="shared" si="175"/>
        <v>0.85917015182641499</v>
      </c>
      <c r="AQ1169" s="160">
        <f t="shared" si="176"/>
        <v>6.4131747070517164E-4</v>
      </c>
      <c r="AR1169" s="161" t="str">
        <f t="shared" si="177"/>
        <v/>
      </c>
      <c r="AS1169" s="161" t="str">
        <f t="shared" si="173"/>
        <v/>
      </c>
    </row>
    <row r="1170" spans="26:45" ht="20.100000000000001" customHeight="1" x14ac:dyDescent="0.25">
      <c r="Z1170" s="146">
        <v>499</v>
      </c>
      <c r="AA1170" s="142">
        <f t="shared" si="178"/>
        <v>-2.004</v>
      </c>
      <c r="AB1170" s="166">
        <f t="shared" si="179"/>
        <v>5.3560333409600362E-2</v>
      </c>
      <c r="AC1170" s="166">
        <f t="shared" si="180"/>
        <v>2.2535030211033827E-2</v>
      </c>
      <c r="AD1170" s="142">
        <f t="shared" si="181"/>
        <v>5.3560333409600362E-2</v>
      </c>
      <c r="AE1170" s="142" t="str">
        <f t="shared" si="186"/>
        <v/>
      </c>
      <c r="AF1170" s="142" t="str">
        <f t="shared" si="182"/>
        <v/>
      </c>
      <c r="AG1170" s="167">
        <f t="shared" si="183"/>
        <v>0</v>
      </c>
      <c r="AH1170" s="167" t="str">
        <f t="shared" si="184"/>
        <v/>
      </c>
      <c r="AI1170" s="167" t="str">
        <f t="shared" si="185"/>
        <v/>
      </c>
      <c r="AJ1170" s="167"/>
      <c r="AK1170" s="167"/>
      <c r="AL1170" s="167"/>
      <c r="AN1170" s="146"/>
      <c r="AO1170" s="158">
        <f t="shared" si="174"/>
        <v>3.2742247293085711</v>
      </c>
      <c r="AP1170" s="159">
        <f t="shared" si="175"/>
        <v>0.85852883435570981</v>
      </c>
      <c r="AQ1170" s="160">
        <f t="shared" si="176"/>
        <v>6.4239921304087844E-4</v>
      </c>
      <c r="AR1170" s="161" t="str">
        <f t="shared" si="177"/>
        <v/>
      </c>
      <c r="AS1170" s="161" t="str">
        <f t="shared" ref="AS1170:AS1233" si="187">IF($AP1170&lt;(1-$AN$670),$AQ1170,"")</f>
        <v/>
      </c>
    </row>
    <row r="1171" spans="26:45" ht="20.100000000000001" customHeight="1" x14ac:dyDescent="0.25">
      <c r="Z1171" s="146">
        <v>500</v>
      </c>
      <c r="AA1171" s="142">
        <f t="shared" si="178"/>
        <v>-2</v>
      </c>
      <c r="AB1171" s="166">
        <f t="shared" si="179"/>
        <v>5.3990966513188063E-2</v>
      </c>
      <c r="AC1171" s="166">
        <f t="shared" si="180"/>
        <v>2.2750131948179191E-2</v>
      </c>
      <c r="AD1171" s="142">
        <f t="shared" si="181"/>
        <v>5.3990966513188063E-2</v>
      </c>
      <c r="AE1171" s="142" t="str">
        <f t="shared" si="186"/>
        <v/>
      </c>
      <c r="AF1171" s="142" t="str">
        <f t="shared" si="182"/>
        <v/>
      </c>
      <c r="AG1171" s="167">
        <f t="shared" si="183"/>
        <v>0</v>
      </c>
      <c r="AH1171" s="167" t="str">
        <f t="shared" si="184"/>
        <v/>
      </c>
      <c r="AI1171" s="167" t="str">
        <f t="shared" si="185"/>
        <v/>
      </c>
      <c r="AJ1171" s="167"/>
      <c r="AK1171" s="167"/>
      <c r="AL1171" s="167"/>
      <c r="AN1171" s="146"/>
      <c r="AO1171" s="158">
        <f t="shared" ref="AO1171:AO1234" si="188">AO1170+$AR$655</f>
        <v>3.2806196994830019</v>
      </c>
      <c r="AP1171" s="159">
        <f t="shared" ref="AP1171:AP1234" si="189">_xlfn.CHISQ.DIST.RT(AO1171,7)</f>
        <v>0.85788643514266893</v>
      </c>
      <c r="AQ1171" s="160">
        <f t="shared" ref="AQ1171:AQ1234" si="190">AP1171-AP1172</f>
        <v>6.4347665526331976E-4</v>
      </c>
      <c r="AR1171" s="161" t="str">
        <f t="shared" ref="AR1171:AR1234" si="191">IF(AP1171&lt;(1-$AN$662),AQ1171,"")</f>
        <v/>
      </c>
      <c r="AS1171" s="161" t="str">
        <f t="shared" si="187"/>
        <v/>
      </c>
    </row>
    <row r="1172" spans="26:45" ht="20.100000000000001" customHeight="1" x14ac:dyDescent="0.25">
      <c r="Z1172" s="146">
        <v>501</v>
      </c>
      <c r="AA1172" s="142">
        <f t="shared" si="178"/>
        <v>-1.996</v>
      </c>
      <c r="AB1172" s="166">
        <f t="shared" si="179"/>
        <v>5.4424191177409348E-2</v>
      </c>
      <c r="AC1172" s="166">
        <f t="shared" si="180"/>
        <v>2.2966961398556605E-2</v>
      </c>
      <c r="AD1172" s="142">
        <f t="shared" si="181"/>
        <v>5.4424191177409348E-2</v>
      </c>
      <c r="AE1172" s="142" t="str">
        <f t="shared" si="186"/>
        <v/>
      </c>
      <c r="AF1172" s="142" t="str">
        <f t="shared" si="182"/>
        <v/>
      </c>
      <c r="AG1172" s="167">
        <f t="shared" si="183"/>
        <v>0</v>
      </c>
      <c r="AH1172" s="167" t="str">
        <f t="shared" si="184"/>
        <v/>
      </c>
      <c r="AI1172" s="167" t="str">
        <f t="shared" si="185"/>
        <v/>
      </c>
      <c r="AJ1172" s="167"/>
      <c r="AK1172" s="167"/>
      <c r="AL1172" s="167"/>
      <c r="AN1172" s="146"/>
      <c r="AO1172" s="158">
        <f t="shared" si="188"/>
        <v>3.2870146696574327</v>
      </c>
      <c r="AP1172" s="159">
        <f t="shared" si="189"/>
        <v>0.85724295848740562</v>
      </c>
      <c r="AQ1172" s="160">
        <f t="shared" si="190"/>
        <v>6.445497935049227E-4</v>
      </c>
      <c r="AR1172" s="161" t="str">
        <f t="shared" si="191"/>
        <v/>
      </c>
      <c r="AS1172" s="161" t="str">
        <f t="shared" si="187"/>
        <v/>
      </c>
    </row>
    <row r="1173" spans="26:45" ht="20.100000000000001" customHeight="1" x14ac:dyDescent="0.25">
      <c r="Z1173" s="146">
        <v>502</v>
      </c>
      <c r="AA1173" s="142">
        <f t="shared" si="178"/>
        <v>-1.992</v>
      </c>
      <c r="AB1173" s="166">
        <f t="shared" si="179"/>
        <v>5.4860014278304732E-2</v>
      </c>
      <c r="AC1173" s="166">
        <f t="shared" si="180"/>
        <v>2.3185528942183821E-2</v>
      </c>
      <c r="AD1173" s="142">
        <f t="shared" si="181"/>
        <v>5.4860014278304732E-2</v>
      </c>
      <c r="AE1173" s="142" t="str">
        <f t="shared" si="186"/>
        <v/>
      </c>
      <c r="AF1173" s="142" t="str">
        <f t="shared" si="182"/>
        <v/>
      </c>
      <c r="AG1173" s="167">
        <f t="shared" si="183"/>
        <v>0</v>
      </c>
      <c r="AH1173" s="167" t="str">
        <f t="shared" si="184"/>
        <v/>
      </c>
      <c r="AI1173" s="167" t="str">
        <f t="shared" si="185"/>
        <v/>
      </c>
      <c r="AJ1173" s="167"/>
      <c r="AK1173" s="167"/>
      <c r="AL1173" s="167"/>
      <c r="AN1173" s="146"/>
      <c r="AO1173" s="158">
        <f t="shared" si="188"/>
        <v>3.2934096398318635</v>
      </c>
      <c r="AP1173" s="159">
        <f t="shared" si="189"/>
        <v>0.85659840869390069</v>
      </c>
      <c r="AQ1173" s="160">
        <f t="shared" si="190"/>
        <v>6.4561862399248326E-4</v>
      </c>
      <c r="AR1173" s="161" t="str">
        <f t="shared" si="191"/>
        <v/>
      </c>
      <c r="AS1173" s="161" t="str">
        <f t="shared" si="187"/>
        <v/>
      </c>
    </row>
    <row r="1174" spans="26:45" ht="20.100000000000001" customHeight="1" x14ac:dyDescent="0.25">
      <c r="Z1174" s="146">
        <v>503</v>
      </c>
      <c r="AA1174" s="142">
        <f t="shared" si="178"/>
        <v>-1.988</v>
      </c>
      <c r="AB1174" s="166">
        <f t="shared" si="179"/>
        <v>5.5298442621809524E-2</v>
      </c>
      <c r="AC1174" s="166">
        <f t="shared" si="180"/>
        <v>2.3405844986443006E-2</v>
      </c>
      <c r="AD1174" s="142">
        <f t="shared" si="181"/>
        <v>5.5298442621809524E-2</v>
      </c>
      <c r="AE1174" s="142" t="str">
        <f t="shared" si="186"/>
        <v/>
      </c>
      <c r="AF1174" s="142" t="str">
        <f t="shared" si="182"/>
        <v/>
      </c>
      <c r="AG1174" s="167">
        <f t="shared" si="183"/>
        <v>0</v>
      </c>
      <c r="AH1174" s="167" t="str">
        <f t="shared" si="184"/>
        <v/>
      </c>
      <c r="AI1174" s="167" t="str">
        <f t="shared" si="185"/>
        <v/>
      </c>
      <c r="AJ1174" s="167"/>
      <c r="AK1174" s="167"/>
      <c r="AL1174" s="167"/>
      <c r="AN1174" s="146"/>
      <c r="AO1174" s="158">
        <f t="shared" si="188"/>
        <v>3.2998046100062943</v>
      </c>
      <c r="AP1174" s="159">
        <f t="shared" si="189"/>
        <v>0.85595279006990821</v>
      </c>
      <c r="AQ1174" s="160">
        <f t="shared" si="190"/>
        <v>6.466831430503861E-4</v>
      </c>
      <c r="AR1174" s="161" t="str">
        <f t="shared" si="191"/>
        <v/>
      </c>
      <c r="AS1174" s="161" t="str">
        <f t="shared" si="187"/>
        <v/>
      </c>
    </row>
    <row r="1175" spans="26:45" ht="20.100000000000001" customHeight="1" x14ac:dyDescent="0.25">
      <c r="Z1175" s="146">
        <v>504</v>
      </c>
      <c r="AA1175" s="142">
        <f t="shared" si="178"/>
        <v>-1.984</v>
      </c>
      <c r="AB1175" s="166">
        <f t="shared" si="179"/>
        <v>5.5739482942755124E-2</v>
      </c>
      <c r="AC1175" s="166">
        <f t="shared" si="180"/>
        <v>2.3627919965798095E-2</v>
      </c>
      <c r="AD1175" s="142">
        <f t="shared" si="181"/>
        <v>5.5739482942755124E-2</v>
      </c>
      <c r="AE1175" s="142" t="str">
        <f t="shared" si="186"/>
        <v/>
      </c>
      <c r="AF1175" s="142" t="str">
        <f t="shared" si="182"/>
        <v/>
      </c>
      <c r="AG1175" s="167">
        <f t="shared" si="183"/>
        <v>0</v>
      </c>
      <c r="AH1175" s="167" t="str">
        <f t="shared" si="184"/>
        <v/>
      </c>
      <c r="AI1175" s="167" t="str">
        <f t="shared" si="185"/>
        <v/>
      </c>
      <c r="AJ1175" s="167"/>
      <c r="AK1175" s="167"/>
      <c r="AL1175" s="167"/>
      <c r="AN1175" s="146"/>
      <c r="AO1175" s="158">
        <f t="shared" si="188"/>
        <v>3.3061995801807251</v>
      </c>
      <c r="AP1175" s="159">
        <f t="shared" si="189"/>
        <v>0.85530610692685782</v>
      </c>
      <c r="AQ1175" s="160">
        <f t="shared" si="190"/>
        <v>6.4774334709727377E-4</v>
      </c>
      <c r="AR1175" s="161" t="str">
        <f t="shared" si="191"/>
        <v/>
      </c>
      <c r="AS1175" s="161" t="str">
        <f t="shared" si="187"/>
        <v/>
      </c>
    </row>
    <row r="1176" spans="26:45" ht="20.100000000000001" customHeight="1" x14ac:dyDescent="0.25">
      <c r="Z1176" s="146">
        <v>505</v>
      </c>
      <c r="AA1176" s="142">
        <f t="shared" si="178"/>
        <v>-1.98</v>
      </c>
      <c r="AB1176" s="166">
        <f t="shared" si="179"/>
        <v>5.6183141903868049E-2</v>
      </c>
      <c r="AC1176" s="166">
        <f t="shared" si="180"/>
        <v>2.3851764341508513E-2</v>
      </c>
      <c r="AD1176" s="142">
        <f t="shared" si="181"/>
        <v>5.6183141903868049E-2</v>
      </c>
      <c r="AE1176" s="142" t="str">
        <f t="shared" si="186"/>
        <v/>
      </c>
      <c r="AF1176" s="142" t="str">
        <f t="shared" si="182"/>
        <v/>
      </c>
      <c r="AG1176" s="167">
        <f t="shared" si="183"/>
        <v>0</v>
      </c>
      <c r="AH1176" s="167" t="str">
        <f t="shared" si="184"/>
        <v/>
      </c>
      <c r="AI1176" s="167" t="str">
        <f t="shared" si="185"/>
        <v/>
      </c>
      <c r="AJ1176" s="167"/>
      <c r="AK1176" s="167"/>
      <c r="AL1176" s="167"/>
      <c r="AN1176" s="146"/>
      <c r="AO1176" s="158">
        <f t="shared" si="188"/>
        <v>3.3125945503551559</v>
      </c>
      <c r="AP1176" s="159">
        <f t="shared" si="189"/>
        <v>0.85465836357976055</v>
      </c>
      <c r="AQ1176" s="160">
        <f t="shared" si="190"/>
        <v>6.4879923264693495E-4</v>
      </c>
      <c r="AR1176" s="161" t="str">
        <f t="shared" si="191"/>
        <v/>
      </c>
      <c r="AS1176" s="161" t="str">
        <f t="shared" si="187"/>
        <v/>
      </c>
    </row>
    <row r="1177" spans="26:45" ht="20.100000000000001" customHeight="1" x14ac:dyDescent="0.25">
      <c r="Z1177" s="146">
        <v>506</v>
      </c>
      <c r="AA1177" s="142">
        <f t="shared" si="178"/>
        <v>-1.976</v>
      </c>
      <c r="AB1177" s="166">
        <f t="shared" si="179"/>
        <v>5.6629426094766726E-2</v>
      </c>
      <c r="AC1177" s="166">
        <f t="shared" si="180"/>
        <v>2.4077388601338717E-2</v>
      </c>
      <c r="AD1177" s="142">
        <f t="shared" si="181"/>
        <v>5.6629426094766726E-2</v>
      </c>
      <c r="AE1177" s="142" t="str">
        <f t="shared" si="186"/>
        <v/>
      </c>
      <c r="AF1177" s="142" t="str">
        <f t="shared" si="182"/>
        <v/>
      </c>
      <c r="AG1177" s="167">
        <f t="shared" si="183"/>
        <v>0</v>
      </c>
      <c r="AH1177" s="167" t="str">
        <f t="shared" si="184"/>
        <v/>
      </c>
      <c r="AI1177" s="167" t="str">
        <f t="shared" si="185"/>
        <v/>
      </c>
      <c r="AJ1177" s="167"/>
      <c r="AK1177" s="167"/>
      <c r="AL1177" s="167"/>
      <c r="AN1177" s="146"/>
      <c r="AO1177" s="158">
        <f t="shared" si="188"/>
        <v>3.3189895205295867</v>
      </c>
      <c r="AP1177" s="159">
        <f t="shared" si="189"/>
        <v>0.85400956434711361</v>
      </c>
      <c r="AQ1177" s="160">
        <f t="shared" si="190"/>
        <v>6.4985079630786036E-4</v>
      </c>
      <c r="AR1177" s="161" t="str">
        <f t="shared" si="191"/>
        <v/>
      </c>
      <c r="AS1177" s="161" t="str">
        <f t="shared" si="187"/>
        <v/>
      </c>
    </row>
    <row r="1178" spans="26:45" ht="20.100000000000001" customHeight="1" x14ac:dyDescent="0.25">
      <c r="Z1178" s="146">
        <v>507</v>
      </c>
      <c r="AA1178" s="142">
        <f t="shared" si="178"/>
        <v>-1.972</v>
      </c>
      <c r="AB1178" s="166">
        <f t="shared" si="179"/>
        <v>5.7078342030956235E-2</v>
      </c>
      <c r="AC1178" s="166">
        <f t="shared" si="180"/>
        <v>2.4304803259263714E-2</v>
      </c>
      <c r="AD1178" s="142">
        <f t="shared" si="181"/>
        <v>5.7078342030956235E-2</v>
      </c>
      <c r="AE1178" s="142" t="str">
        <f t="shared" si="186"/>
        <v/>
      </c>
      <c r="AF1178" s="142" t="str">
        <f t="shared" si="182"/>
        <v/>
      </c>
      <c r="AG1178" s="167">
        <f t="shared" si="183"/>
        <v>0</v>
      </c>
      <c r="AH1178" s="167" t="str">
        <f t="shared" si="184"/>
        <v/>
      </c>
      <c r="AI1178" s="167" t="str">
        <f t="shared" si="185"/>
        <v/>
      </c>
      <c r="AJ1178" s="167"/>
      <c r="AK1178" s="167"/>
      <c r="AL1178" s="167"/>
      <c r="AN1178" s="146"/>
      <c r="AO1178" s="158">
        <f t="shared" si="188"/>
        <v>3.3253844907040175</v>
      </c>
      <c r="AP1178" s="159">
        <f t="shared" si="189"/>
        <v>0.85335971355080575</v>
      </c>
      <c r="AQ1178" s="160">
        <f t="shared" si="190"/>
        <v>6.5089803478202146E-4</v>
      </c>
      <c r="AR1178" s="161" t="str">
        <f t="shared" si="191"/>
        <v/>
      </c>
      <c r="AS1178" s="161" t="str">
        <f t="shared" si="187"/>
        <v/>
      </c>
    </row>
    <row r="1179" spans="26:45" ht="20.100000000000001" customHeight="1" x14ac:dyDescent="0.25">
      <c r="Z1179" s="146">
        <v>508</v>
      </c>
      <c r="AA1179" s="142">
        <f t="shared" si="178"/>
        <v>-1.968</v>
      </c>
      <c r="AB1179" s="166">
        <f t="shared" si="179"/>
        <v>5.7529896152820871E-2</v>
      </c>
      <c r="AC1179" s="166">
        <f t="shared" si="180"/>
        <v>2.4534018855170637E-2</v>
      </c>
      <c r="AD1179" s="142">
        <f t="shared" si="181"/>
        <v>5.7529896152820871E-2</v>
      </c>
      <c r="AE1179" s="142" t="str">
        <f t="shared" si="186"/>
        <v/>
      </c>
      <c r="AF1179" s="142" t="str">
        <f t="shared" si="182"/>
        <v/>
      </c>
      <c r="AG1179" s="167">
        <f t="shared" si="183"/>
        <v>0</v>
      </c>
      <c r="AH1179" s="167" t="str">
        <f t="shared" si="184"/>
        <v/>
      </c>
      <c r="AI1179" s="167" t="str">
        <f t="shared" si="185"/>
        <v/>
      </c>
      <c r="AJ1179" s="167"/>
      <c r="AK1179" s="167"/>
      <c r="AL1179" s="167"/>
      <c r="AN1179" s="146"/>
      <c r="AO1179" s="158">
        <f t="shared" si="188"/>
        <v>3.3317794608784483</v>
      </c>
      <c r="AP1179" s="159">
        <f t="shared" si="189"/>
        <v>0.85270881551602373</v>
      </c>
      <c r="AQ1179" s="160">
        <f t="shared" si="190"/>
        <v>6.5194094486453746E-4</v>
      </c>
      <c r="AR1179" s="161" t="str">
        <f t="shared" si="191"/>
        <v/>
      </c>
      <c r="AS1179" s="161" t="str">
        <f t="shared" si="187"/>
        <v/>
      </c>
    </row>
    <row r="1180" spans="26:45" ht="20.100000000000001" customHeight="1" x14ac:dyDescent="0.25">
      <c r="Z1180" s="146">
        <v>509</v>
      </c>
      <c r="AA1180" s="142">
        <f t="shared" si="178"/>
        <v>-1.964</v>
      </c>
      <c r="AB1180" s="166">
        <f t="shared" si="179"/>
        <v>5.7984094824614946E-2</v>
      </c>
      <c r="AC1180" s="166">
        <f t="shared" si="180"/>
        <v>2.4765045954556277E-2</v>
      </c>
      <c r="AD1180" s="142">
        <f t="shared" si="181"/>
        <v>5.7984094824614946E-2</v>
      </c>
      <c r="AE1180" s="142" t="str">
        <f t="shared" si="186"/>
        <v/>
      </c>
      <c r="AF1180" s="142" t="str">
        <f t="shared" si="182"/>
        <v/>
      </c>
      <c r="AG1180" s="167">
        <f t="shared" si="183"/>
        <v>0</v>
      </c>
      <c r="AH1180" s="167" t="str">
        <f t="shared" si="184"/>
        <v/>
      </c>
      <c r="AI1180" s="167" t="str">
        <f t="shared" si="185"/>
        <v/>
      </c>
      <c r="AJ1180" s="167"/>
      <c r="AK1180" s="167"/>
      <c r="AL1180" s="167"/>
      <c r="AN1180" s="146"/>
      <c r="AO1180" s="158">
        <f t="shared" si="188"/>
        <v>3.3381744310528791</v>
      </c>
      <c r="AP1180" s="159">
        <f t="shared" si="189"/>
        <v>0.8520568745711592</v>
      </c>
      <c r="AQ1180" s="160">
        <f t="shared" si="190"/>
        <v>6.5297952344445243E-4</v>
      </c>
      <c r="AR1180" s="161" t="str">
        <f t="shared" si="191"/>
        <v/>
      </c>
      <c r="AS1180" s="161" t="str">
        <f t="shared" si="187"/>
        <v/>
      </c>
    </row>
    <row r="1181" spans="26:45" ht="20.100000000000001" customHeight="1" x14ac:dyDescent="0.25">
      <c r="Z1181" s="146">
        <v>510</v>
      </c>
      <c r="AA1181" s="142">
        <f t="shared" si="178"/>
        <v>-1.96</v>
      </c>
      <c r="AB1181" s="166">
        <f t="shared" si="179"/>
        <v>5.8440944333451469E-2</v>
      </c>
      <c r="AC1181" s="166">
        <f t="shared" si="180"/>
        <v>2.4997895148220432E-2</v>
      </c>
      <c r="AD1181" s="142">
        <f t="shared" si="181"/>
        <v>5.8440944333451469E-2</v>
      </c>
      <c r="AE1181" s="142" t="str">
        <f t="shared" si="186"/>
        <v/>
      </c>
      <c r="AF1181" s="142" t="str">
        <f t="shared" si="182"/>
        <v/>
      </c>
      <c r="AG1181" s="167">
        <f t="shared" si="183"/>
        <v>0</v>
      </c>
      <c r="AH1181" s="167" t="str">
        <f t="shared" si="184"/>
        <v/>
      </c>
      <c r="AI1181" s="167" t="str">
        <f t="shared" si="185"/>
        <v/>
      </c>
      <c r="AJ1181" s="167"/>
      <c r="AK1181" s="167"/>
      <c r="AL1181" s="167"/>
      <c r="AN1181" s="146"/>
      <c r="AO1181" s="158">
        <f t="shared" si="188"/>
        <v>3.3445694012273099</v>
      </c>
      <c r="AP1181" s="159">
        <f t="shared" si="189"/>
        <v>0.85140389504771474</v>
      </c>
      <c r="AQ1181" s="160">
        <f t="shared" si="190"/>
        <v>6.5401376750218176E-4</v>
      </c>
      <c r="AR1181" s="161" t="str">
        <f t="shared" si="191"/>
        <v/>
      </c>
      <c r="AS1181" s="161" t="str">
        <f t="shared" si="187"/>
        <v/>
      </c>
    </row>
    <row r="1182" spans="26:45" ht="20.100000000000001" customHeight="1" x14ac:dyDescent="0.25">
      <c r="Z1182" s="146">
        <v>511</v>
      </c>
      <c r="AA1182" s="142">
        <f t="shared" si="178"/>
        <v>-1.956</v>
      </c>
      <c r="AB1182" s="166">
        <f t="shared" si="179"/>
        <v>5.8900450888289282E-2</v>
      </c>
      <c r="AC1182" s="166">
        <f t="shared" si="180"/>
        <v>2.5232577051955411E-2</v>
      </c>
      <c r="AD1182" s="142">
        <f t="shared" si="181"/>
        <v>5.8900450888289282E-2</v>
      </c>
      <c r="AE1182" s="142" t="str">
        <f t="shared" si="186"/>
        <v/>
      </c>
      <c r="AF1182" s="142" t="str">
        <f t="shared" si="182"/>
        <v/>
      </c>
      <c r="AG1182" s="167">
        <f t="shared" si="183"/>
        <v>0</v>
      </c>
      <c r="AH1182" s="167" t="str">
        <f t="shared" si="184"/>
        <v/>
      </c>
      <c r="AI1182" s="167" t="str">
        <f t="shared" si="185"/>
        <v/>
      </c>
      <c r="AJ1182" s="167"/>
      <c r="AK1182" s="167"/>
      <c r="AL1182" s="167"/>
      <c r="AN1182" s="146"/>
      <c r="AO1182" s="158">
        <f t="shared" si="188"/>
        <v>3.3509643714017407</v>
      </c>
      <c r="AP1182" s="159">
        <f t="shared" si="189"/>
        <v>0.85074988128021256</v>
      </c>
      <c r="AQ1182" s="160">
        <f t="shared" si="190"/>
        <v>6.5504367411017839E-4</v>
      </c>
      <c r="AR1182" s="161" t="str">
        <f t="shared" si="191"/>
        <v/>
      </c>
      <c r="AS1182" s="161" t="str">
        <f t="shared" si="187"/>
        <v/>
      </c>
    </row>
    <row r="1183" spans="26:45" ht="20.100000000000001" customHeight="1" x14ac:dyDescent="0.25">
      <c r="Z1183" s="146">
        <v>512</v>
      </c>
      <c r="AA1183" s="142">
        <f t="shared" ref="AA1183:AA1246" si="192">AA$665+(Z1183*AA$668)</f>
        <v>-1.952</v>
      </c>
      <c r="AB1183" s="166">
        <f t="shared" ref="AB1183:AB1246" si="193">_xlfn.NORM.DIST(AA1183,AA$662,AA$663,0)</f>
        <v>5.9362620618918331E-2</v>
      </c>
      <c r="AC1183" s="166">
        <f t="shared" ref="AC1183:AC1246" si="194">_xlfn.NORM.DIST(AA1183,AA$662,AA$663,1)</f>
        <v>2.5469102306231367E-2</v>
      </c>
      <c r="AD1183" s="142">
        <f t="shared" ref="AD1183:AD1246" si="195">IF(OR(AC1183&lt;CN$43,AC1183&gt;CN$44),AB1183,"")</f>
        <v>5.9362620618918331E-2</v>
      </c>
      <c r="AE1183" s="142" t="str">
        <f t="shared" si="186"/>
        <v/>
      </c>
      <c r="AF1183" s="142" t="str">
        <f t="shared" ref="AF1183:AF1246" si="196">IF(AB1183=MAX(AB$671:AB$2671),AB1183,"")</f>
        <v/>
      </c>
      <c r="AG1183" s="167">
        <f t="shared" ref="AG1183:AG1246" si="197">_xlfn.NORM.DIST(Z1183,AE$663,AE$664,0)</f>
        <v>0</v>
      </c>
      <c r="AH1183" s="167" t="str">
        <f t="shared" ref="AH1183:AH1246" si="198">IF(AG1183=MAX(AG$671:AG$2671),AB1183,"")</f>
        <v/>
      </c>
      <c r="AI1183" s="167" t="str">
        <f t="shared" ref="AI1183:AI1246" si="199">IF(AH1183=MIN(AH$671:AH$2671),AH1183,"")</f>
        <v/>
      </c>
      <c r="AJ1183" s="167"/>
      <c r="AK1183" s="167"/>
      <c r="AL1183" s="167"/>
      <c r="AN1183" s="146"/>
      <c r="AO1183" s="158">
        <f t="shared" si="188"/>
        <v>3.3573593415761716</v>
      </c>
      <c r="AP1183" s="159">
        <f t="shared" si="189"/>
        <v>0.85009483760610238</v>
      </c>
      <c r="AQ1183" s="160">
        <f t="shared" si="190"/>
        <v>6.5606924043315473E-4</v>
      </c>
      <c r="AR1183" s="161" t="str">
        <f t="shared" si="191"/>
        <v/>
      </c>
      <c r="AS1183" s="161" t="str">
        <f t="shared" si="187"/>
        <v/>
      </c>
    </row>
    <row r="1184" spans="26:45" ht="20.100000000000001" customHeight="1" x14ac:dyDescent="0.25">
      <c r="Z1184" s="146">
        <v>513</v>
      </c>
      <c r="AA1184" s="142">
        <f t="shared" si="192"/>
        <v>-1.948</v>
      </c>
      <c r="AB1184" s="166">
        <f t="shared" si="193"/>
        <v>5.9827459574943273E-2</v>
      </c>
      <c r="AC1184" s="166">
        <f t="shared" si="194"/>
        <v>2.5707481575877558E-2</v>
      </c>
      <c r="AD1184" s="142">
        <f t="shared" si="195"/>
        <v>5.9827459574943273E-2</v>
      </c>
      <c r="AE1184" s="142" t="str">
        <f t="shared" ref="AE1184:AE1247" si="200">IF(AND(AC1184&gt;$AE$667,AC1184&lt;$AE$668),AB1184,"")</f>
        <v/>
      </c>
      <c r="AF1184" s="142" t="str">
        <f t="shared" si="196"/>
        <v/>
      </c>
      <c r="AG1184" s="167">
        <f t="shared" si="197"/>
        <v>0</v>
      </c>
      <c r="AH1184" s="167" t="str">
        <f t="shared" si="198"/>
        <v/>
      </c>
      <c r="AI1184" s="167" t="str">
        <f t="shared" si="199"/>
        <v/>
      </c>
      <c r="AJ1184" s="167"/>
      <c r="AK1184" s="167"/>
      <c r="AL1184" s="167"/>
      <c r="AN1184" s="146"/>
      <c r="AO1184" s="158">
        <f t="shared" si="188"/>
        <v>3.3637543117506024</v>
      </c>
      <c r="AP1184" s="159">
        <f t="shared" si="189"/>
        <v>0.84943876836566923</v>
      </c>
      <c r="AQ1184" s="160">
        <f t="shared" si="190"/>
        <v>6.5709046372597335E-4</v>
      </c>
      <c r="AR1184" s="161" t="str">
        <f t="shared" si="191"/>
        <v/>
      </c>
      <c r="AS1184" s="161" t="str">
        <f t="shared" si="187"/>
        <v/>
      </c>
    </row>
    <row r="1185" spans="26:45" ht="20.100000000000001" customHeight="1" x14ac:dyDescent="0.25">
      <c r="Z1185" s="146">
        <v>514</v>
      </c>
      <c r="AA1185" s="142">
        <f t="shared" si="192"/>
        <v>-1.944</v>
      </c>
      <c r="AB1185" s="166">
        <f t="shared" si="193"/>
        <v>6.0294973724765701E-2</v>
      </c>
      <c r="AC1185" s="166">
        <f t="shared" si="194"/>
        <v>2.5947725549759625E-2</v>
      </c>
      <c r="AD1185" s="142">
        <f t="shared" si="195"/>
        <v>6.0294973724765701E-2</v>
      </c>
      <c r="AE1185" s="142" t="str">
        <f t="shared" si="200"/>
        <v/>
      </c>
      <c r="AF1185" s="142" t="str">
        <f t="shared" si="196"/>
        <v/>
      </c>
      <c r="AG1185" s="167">
        <f t="shared" si="197"/>
        <v>0</v>
      </c>
      <c r="AH1185" s="167" t="str">
        <f t="shared" si="198"/>
        <v/>
      </c>
      <c r="AI1185" s="167" t="str">
        <f t="shared" si="199"/>
        <v/>
      </c>
      <c r="AJ1185" s="167"/>
      <c r="AK1185" s="167"/>
      <c r="AL1185" s="167"/>
      <c r="AN1185" s="146"/>
      <c r="AO1185" s="158">
        <f t="shared" si="188"/>
        <v>3.3701492819250332</v>
      </c>
      <c r="AP1185" s="159">
        <f t="shared" si="189"/>
        <v>0.84878167790194325</v>
      </c>
      <c r="AQ1185" s="160">
        <f t="shared" si="190"/>
        <v>6.5810734133431303E-4</v>
      </c>
      <c r="AR1185" s="161" t="str">
        <f t="shared" si="191"/>
        <v/>
      </c>
      <c r="AS1185" s="161" t="str">
        <f t="shared" si="187"/>
        <v/>
      </c>
    </row>
    <row r="1186" spans="26:45" ht="20.100000000000001" customHeight="1" x14ac:dyDescent="0.25">
      <c r="Z1186" s="146">
        <v>515</v>
      </c>
      <c r="AA1186" s="142">
        <f t="shared" si="192"/>
        <v>-1.94</v>
      </c>
      <c r="AB1186" s="166">
        <f t="shared" si="193"/>
        <v>6.0765168954564776E-2</v>
      </c>
      <c r="AC1186" s="166">
        <f t="shared" si="194"/>
        <v>2.6189844940452685E-2</v>
      </c>
      <c r="AD1186" s="142">
        <f t="shared" si="195"/>
        <v>6.0765168954564776E-2</v>
      </c>
      <c r="AE1186" s="142" t="str">
        <f t="shared" si="200"/>
        <v/>
      </c>
      <c r="AF1186" s="142" t="str">
        <f t="shared" si="196"/>
        <v/>
      </c>
      <c r="AG1186" s="167">
        <f t="shared" si="197"/>
        <v>0</v>
      </c>
      <c r="AH1186" s="167" t="str">
        <f t="shared" si="198"/>
        <v/>
      </c>
      <c r="AI1186" s="167" t="str">
        <f t="shared" si="199"/>
        <v/>
      </c>
      <c r="AJ1186" s="167"/>
      <c r="AK1186" s="167"/>
      <c r="AL1186" s="167"/>
      <c r="AN1186" s="146"/>
      <c r="AO1186" s="158">
        <f t="shared" si="188"/>
        <v>3.376544252099464</v>
      </c>
      <c r="AP1186" s="159">
        <f t="shared" si="189"/>
        <v>0.84812357056060894</v>
      </c>
      <c r="AQ1186" s="160">
        <f t="shared" si="190"/>
        <v>6.5911987069333655E-4</v>
      </c>
      <c r="AR1186" s="161" t="str">
        <f t="shared" si="191"/>
        <v/>
      </c>
      <c r="AS1186" s="161" t="str">
        <f t="shared" si="187"/>
        <v/>
      </c>
    </row>
    <row r="1187" spans="26:45" ht="20.100000000000001" customHeight="1" x14ac:dyDescent="0.25">
      <c r="Z1187" s="146">
        <v>516</v>
      </c>
      <c r="AA1187" s="142">
        <f t="shared" si="192"/>
        <v>-1.9359999999999999</v>
      </c>
      <c r="AB1187" s="166">
        <f t="shared" si="193"/>
        <v>6.1238051067276554E-2</v>
      </c>
      <c r="AC1187" s="166">
        <f t="shared" si="194"/>
        <v>2.6433850483910441E-2</v>
      </c>
      <c r="AD1187" s="142">
        <f t="shared" si="195"/>
        <v>6.1238051067276554E-2</v>
      </c>
      <c r="AE1187" s="142" t="str">
        <f t="shared" si="200"/>
        <v/>
      </c>
      <c r="AF1187" s="142" t="str">
        <f t="shared" si="196"/>
        <v/>
      </c>
      <c r="AG1187" s="167">
        <f t="shared" si="197"/>
        <v>0</v>
      </c>
      <c r="AH1187" s="167" t="str">
        <f t="shared" si="198"/>
        <v/>
      </c>
      <c r="AI1187" s="167" t="str">
        <f t="shared" si="199"/>
        <v/>
      </c>
      <c r="AJ1187" s="167"/>
      <c r="AK1187" s="167"/>
      <c r="AL1187" s="167"/>
      <c r="AN1187" s="146"/>
      <c r="AO1187" s="158">
        <f t="shared" si="188"/>
        <v>3.3829392222738948</v>
      </c>
      <c r="AP1187" s="159">
        <f t="shared" si="189"/>
        <v>0.8474644506899156</v>
      </c>
      <c r="AQ1187" s="160">
        <f t="shared" si="190"/>
        <v>6.6012804932902291E-4</v>
      </c>
      <c r="AR1187" s="161" t="str">
        <f t="shared" si="191"/>
        <v/>
      </c>
      <c r="AS1187" s="161" t="str">
        <f t="shared" si="187"/>
        <v/>
      </c>
    </row>
    <row r="1188" spans="26:45" ht="20.100000000000001" customHeight="1" x14ac:dyDescent="0.25">
      <c r="Z1188" s="146">
        <v>517</v>
      </c>
      <c r="AA1188" s="142">
        <f t="shared" si="192"/>
        <v>-1.9319999999999999</v>
      </c>
      <c r="AB1188" s="166">
        <f t="shared" si="193"/>
        <v>6.1713625781571947E-2</v>
      </c>
      <c r="AC1188" s="166">
        <f t="shared" si="194"/>
        <v>2.6679752939130129E-2</v>
      </c>
      <c r="AD1188" s="142">
        <f t="shared" si="195"/>
        <v>6.1713625781571947E-2</v>
      </c>
      <c r="AE1188" s="142" t="str">
        <f t="shared" si="200"/>
        <v/>
      </c>
      <c r="AF1188" s="142" t="str">
        <f t="shared" si="196"/>
        <v/>
      </c>
      <c r="AG1188" s="167">
        <f t="shared" si="197"/>
        <v>0</v>
      </c>
      <c r="AH1188" s="167" t="str">
        <f t="shared" si="198"/>
        <v/>
      </c>
      <c r="AI1188" s="167" t="str">
        <f t="shared" si="199"/>
        <v/>
      </c>
      <c r="AJ1188" s="167"/>
      <c r="AK1188" s="167"/>
      <c r="AL1188" s="167"/>
      <c r="AN1188" s="146"/>
      <c r="AO1188" s="158">
        <f t="shared" si="188"/>
        <v>3.3893341924483256</v>
      </c>
      <c r="AP1188" s="159">
        <f t="shared" si="189"/>
        <v>0.84680432264058658</v>
      </c>
      <c r="AQ1188" s="160">
        <f t="shared" si="190"/>
        <v>6.6113187485483671E-4</v>
      </c>
      <c r="AR1188" s="161" t="str">
        <f t="shared" si="191"/>
        <v/>
      </c>
      <c r="AS1188" s="161" t="str">
        <f t="shared" si="187"/>
        <v/>
      </c>
    </row>
    <row r="1189" spans="26:45" ht="20.100000000000001" customHeight="1" x14ac:dyDescent="0.25">
      <c r="Z1189" s="146">
        <v>518</v>
      </c>
      <c r="AA1189" s="142">
        <f t="shared" si="192"/>
        <v>-1.9279999999999999</v>
      </c>
      <c r="AB1189" s="166">
        <f t="shared" si="193"/>
        <v>6.219189873083366E-2</v>
      </c>
      <c r="AC1189" s="166">
        <f t="shared" si="194"/>
        <v>2.692756308781347E-2</v>
      </c>
      <c r="AD1189" s="142">
        <f t="shared" si="195"/>
        <v>6.219189873083366E-2</v>
      </c>
      <c r="AE1189" s="142" t="str">
        <f t="shared" si="200"/>
        <v/>
      </c>
      <c r="AF1189" s="142" t="str">
        <f t="shared" si="196"/>
        <v/>
      </c>
      <c r="AG1189" s="167">
        <f t="shared" si="197"/>
        <v>0</v>
      </c>
      <c r="AH1189" s="167" t="str">
        <f t="shared" si="198"/>
        <v/>
      </c>
      <c r="AI1189" s="167" t="str">
        <f t="shared" si="199"/>
        <v/>
      </c>
      <c r="AJ1189" s="167"/>
      <c r="AK1189" s="167"/>
      <c r="AL1189" s="167"/>
      <c r="AN1189" s="146"/>
      <c r="AO1189" s="158">
        <f t="shared" si="188"/>
        <v>3.3957291626227564</v>
      </c>
      <c r="AP1189" s="159">
        <f t="shared" si="189"/>
        <v>0.84614319076573175</v>
      </c>
      <c r="AQ1189" s="160">
        <f t="shared" si="190"/>
        <v>6.6213134497350445E-4</v>
      </c>
      <c r="AR1189" s="161" t="str">
        <f t="shared" si="191"/>
        <v/>
      </c>
      <c r="AS1189" s="161" t="str">
        <f t="shared" si="187"/>
        <v/>
      </c>
    </row>
    <row r="1190" spans="26:45" ht="20.100000000000001" customHeight="1" x14ac:dyDescent="0.25">
      <c r="Z1190" s="146">
        <v>519</v>
      </c>
      <c r="AA1190" s="142">
        <f t="shared" si="192"/>
        <v>-1.9239999999999999</v>
      </c>
      <c r="AB1190" s="166">
        <f t="shared" si="193"/>
        <v>6.2672875462131794E-2</v>
      </c>
      <c r="AC1190" s="166">
        <f t="shared" si="194"/>
        <v>2.7177291734023407E-2</v>
      </c>
      <c r="AD1190" s="142">
        <f t="shared" si="195"/>
        <v>6.2672875462131794E-2</v>
      </c>
      <c r="AE1190" s="142" t="str">
        <f t="shared" si="200"/>
        <v/>
      </c>
      <c r="AF1190" s="142" t="str">
        <f t="shared" si="196"/>
        <v/>
      </c>
      <c r="AG1190" s="167">
        <f t="shared" si="197"/>
        <v>0</v>
      </c>
      <c r="AH1190" s="167" t="str">
        <f t="shared" si="198"/>
        <v/>
      </c>
      <c r="AI1190" s="167" t="str">
        <f t="shared" si="199"/>
        <v/>
      </c>
      <c r="AJ1190" s="167"/>
      <c r="AK1190" s="167"/>
      <c r="AL1190" s="167"/>
      <c r="AN1190" s="146"/>
      <c r="AO1190" s="158">
        <f t="shared" si="188"/>
        <v>3.4021241327971872</v>
      </c>
      <c r="AP1190" s="159">
        <f t="shared" si="189"/>
        <v>0.84548105942075824</v>
      </c>
      <c r="AQ1190" s="160">
        <f t="shared" si="190"/>
        <v>6.6312645747634846E-4</v>
      </c>
      <c r="AR1190" s="161" t="str">
        <f t="shared" si="191"/>
        <v/>
      </c>
      <c r="AS1190" s="161" t="str">
        <f t="shared" si="187"/>
        <v/>
      </c>
    </row>
    <row r="1191" spans="26:45" ht="20.100000000000001" customHeight="1" x14ac:dyDescent="0.25">
      <c r="Z1191" s="146">
        <v>520</v>
      </c>
      <c r="AA1191" s="142">
        <f t="shared" si="192"/>
        <v>-1.92</v>
      </c>
      <c r="AB1191" s="166">
        <f t="shared" si="193"/>
        <v>6.3156561435198655E-2</v>
      </c>
      <c r="AC1191" s="166">
        <f t="shared" si="194"/>
        <v>2.7428949703836809E-2</v>
      </c>
      <c r="AD1191" s="142">
        <f t="shared" si="195"/>
        <v>6.3156561435198655E-2</v>
      </c>
      <c r="AE1191" s="142" t="str">
        <f t="shared" si="200"/>
        <v/>
      </c>
      <c r="AF1191" s="142" t="str">
        <f t="shared" si="196"/>
        <v/>
      </c>
      <c r="AG1191" s="167">
        <f t="shared" si="197"/>
        <v>0</v>
      </c>
      <c r="AH1191" s="167" t="str">
        <f t="shared" si="198"/>
        <v/>
      </c>
      <c r="AI1191" s="167" t="str">
        <f t="shared" si="199"/>
        <v/>
      </c>
      <c r="AJ1191" s="167"/>
      <c r="AK1191" s="167"/>
      <c r="AL1191" s="167"/>
      <c r="AN1191" s="146"/>
      <c r="AO1191" s="158">
        <f t="shared" si="188"/>
        <v>3.408519102971618</v>
      </c>
      <c r="AP1191" s="159">
        <f t="shared" si="189"/>
        <v>0.84481793296328189</v>
      </c>
      <c r="AQ1191" s="160">
        <f t="shared" si="190"/>
        <v>6.6411721024128845E-4</v>
      </c>
      <c r="AR1191" s="161" t="str">
        <f t="shared" si="191"/>
        <v/>
      </c>
      <c r="AS1191" s="161" t="str">
        <f t="shared" si="187"/>
        <v/>
      </c>
    </row>
    <row r="1192" spans="26:45" ht="20.100000000000001" customHeight="1" x14ac:dyDescent="0.25">
      <c r="Z1192" s="146">
        <v>521</v>
      </c>
      <c r="AA1192" s="142">
        <f t="shared" si="192"/>
        <v>-1.9159999999999999</v>
      </c>
      <c r="AB1192" s="166">
        <f t="shared" si="193"/>
        <v>6.3642962021402502E-2</v>
      </c>
      <c r="AC1192" s="166">
        <f t="shared" si="194"/>
        <v>2.7682547844993161E-2</v>
      </c>
      <c r="AD1192" s="142">
        <f t="shared" si="195"/>
        <v>6.3642962021402502E-2</v>
      </c>
      <c r="AE1192" s="142" t="str">
        <f t="shared" si="200"/>
        <v/>
      </c>
      <c r="AF1192" s="142" t="str">
        <f t="shared" si="196"/>
        <v/>
      </c>
      <c r="AG1192" s="167">
        <f t="shared" si="197"/>
        <v>0</v>
      </c>
      <c r="AH1192" s="167" t="str">
        <f t="shared" si="198"/>
        <v/>
      </c>
      <c r="AI1192" s="167" t="str">
        <f t="shared" si="199"/>
        <v/>
      </c>
      <c r="AJ1192" s="167"/>
      <c r="AK1192" s="167"/>
      <c r="AL1192" s="167"/>
      <c r="AN1192" s="146"/>
      <c r="AO1192" s="158">
        <f t="shared" si="188"/>
        <v>3.4149140731460488</v>
      </c>
      <c r="AP1192" s="159">
        <f t="shared" si="189"/>
        <v>0.8441538157530406</v>
      </c>
      <c r="AQ1192" s="160">
        <f t="shared" si="190"/>
        <v>6.6510360123372969E-4</v>
      </c>
      <c r="AR1192" s="161" t="str">
        <f t="shared" si="191"/>
        <v/>
      </c>
      <c r="AS1192" s="161" t="str">
        <f t="shared" si="187"/>
        <v/>
      </c>
    </row>
    <row r="1193" spans="26:45" ht="20.100000000000001" customHeight="1" x14ac:dyDescent="0.25">
      <c r="Z1193" s="146">
        <v>522</v>
      </c>
      <c r="AA1193" s="142">
        <f t="shared" si="192"/>
        <v>-1.9119999999999999</v>
      </c>
      <c r="AB1193" s="166">
        <f t="shared" si="193"/>
        <v>6.4132082502720483E-2</v>
      </c>
      <c r="AC1193" s="166">
        <f t="shared" si="194"/>
        <v>2.7938097026538877E-2</v>
      </c>
      <c r="AD1193" s="142">
        <f t="shared" si="195"/>
        <v>6.4132082502720483E-2</v>
      </c>
      <c r="AE1193" s="142" t="str">
        <f t="shared" si="200"/>
        <v/>
      </c>
      <c r="AF1193" s="142" t="str">
        <f t="shared" si="196"/>
        <v/>
      </c>
      <c r="AG1193" s="167">
        <f t="shared" si="197"/>
        <v>0</v>
      </c>
      <c r="AH1193" s="167" t="str">
        <f t="shared" si="198"/>
        <v/>
      </c>
      <c r="AI1193" s="167" t="str">
        <f t="shared" si="199"/>
        <v/>
      </c>
      <c r="AJ1193" s="167"/>
      <c r="AK1193" s="167"/>
      <c r="AL1193" s="167"/>
      <c r="AN1193" s="146"/>
      <c r="AO1193" s="158">
        <f t="shared" si="188"/>
        <v>3.4213090433204796</v>
      </c>
      <c r="AP1193" s="159">
        <f t="shared" si="189"/>
        <v>0.84348871215180687</v>
      </c>
      <c r="AQ1193" s="160">
        <f t="shared" si="190"/>
        <v>6.6608562850656305E-4</v>
      </c>
      <c r="AR1193" s="161" t="str">
        <f t="shared" si="191"/>
        <v/>
      </c>
      <c r="AS1193" s="161" t="str">
        <f t="shared" si="187"/>
        <v/>
      </c>
    </row>
    <row r="1194" spans="26:45" ht="20.100000000000001" customHeight="1" x14ac:dyDescent="0.25">
      <c r="Z1194" s="146">
        <v>523</v>
      </c>
      <c r="AA1194" s="142">
        <f t="shared" si="192"/>
        <v>-1.9079999999999999</v>
      </c>
      <c r="AB1194" s="166">
        <f t="shared" si="193"/>
        <v>6.4623928070710907E-2</v>
      </c>
      <c r="AC1194" s="166">
        <f t="shared" si="194"/>
        <v>2.819560813846787E-2</v>
      </c>
      <c r="AD1194" s="142">
        <f t="shared" si="195"/>
        <v>6.4623928070710907E-2</v>
      </c>
      <c r="AE1194" s="142" t="str">
        <f t="shared" si="200"/>
        <v/>
      </c>
      <c r="AF1194" s="142" t="str">
        <f t="shared" si="196"/>
        <v/>
      </c>
      <c r="AG1194" s="167">
        <f t="shared" si="197"/>
        <v>0</v>
      </c>
      <c r="AH1194" s="167" t="str">
        <f t="shared" si="198"/>
        <v/>
      </c>
      <c r="AI1194" s="167" t="str">
        <f t="shared" si="199"/>
        <v/>
      </c>
      <c r="AJ1194" s="167"/>
      <c r="AK1194" s="167"/>
      <c r="AL1194" s="167"/>
      <c r="AN1194" s="146"/>
      <c r="AO1194" s="158">
        <f t="shared" si="188"/>
        <v>3.4277040134949104</v>
      </c>
      <c r="AP1194" s="159">
        <f t="shared" si="189"/>
        <v>0.84282262652330031</v>
      </c>
      <c r="AQ1194" s="160">
        <f t="shared" si="190"/>
        <v>6.6706329019761146E-4</v>
      </c>
      <c r="AR1194" s="161" t="str">
        <f t="shared" si="191"/>
        <v/>
      </c>
      <c r="AS1194" s="161" t="str">
        <f t="shared" si="187"/>
        <v/>
      </c>
    </row>
    <row r="1195" spans="26:45" ht="20.100000000000001" customHeight="1" x14ac:dyDescent="0.25">
      <c r="Z1195" s="146">
        <v>524</v>
      </c>
      <c r="AA1195" s="142">
        <f t="shared" si="192"/>
        <v>-1.9039999999999999</v>
      </c>
      <c r="AB1195" s="166">
        <f t="shared" si="193"/>
        <v>6.5118503825484716E-2</v>
      </c>
      <c r="AC1195" s="166">
        <f t="shared" si="194"/>
        <v>2.8455092091357707E-2</v>
      </c>
      <c r="AD1195" s="142">
        <f t="shared" si="195"/>
        <v>6.5118503825484716E-2</v>
      </c>
      <c r="AE1195" s="142" t="str">
        <f t="shared" si="200"/>
        <v/>
      </c>
      <c r="AF1195" s="142" t="str">
        <f t="shared" si="196"/>
        <v/>
      </c>
      <c r="AG1195" s="167">
        <f t="shared" si="197"/>
        <v>0</v>
      </c>
      <c r="AH1195" s="167" t="str">
        <f t="shared" si="198"/>
        <v/>
      </c>
      <c r="AI1195" s="167" t="str">
        <f t="shared" si="199"/>
        <v/>
      </c>
      <c r="AJ1195" s="167"/>
      <c r="AK1195" s="167"/>
      <c r="AL1195" s="167"/>
      <c r="AN1195" s="146"/>
      <c r="AO1195" s="158">
        <f t="shared" si="188"/>
        <v>3.4340989836693412</v>
      </c>
      <c r="AP1195" s="159">
        <f t="shared" si="189"/>
        <v>0.8421555632331027</v>
      </c>
      <c r="AQ1195" s="160">
        <f t="shared" si="190"/>
        <v>6.6803658453085113E-4</v>
      </c>
      <c r="AR1195" s="161" t="str">
        <f t="shared" si="191"/>
        <v/>
      </c>
      <c r="AS1195" s="161" t="str">
        <f t="shared" si="187"/>
        <v/>
      </c>
    </row>
    <row r="1196" spans="26:45" ht="20.100000000000001" customHeight="1" x14ac:dyDescent="0.25">
      <c r="Z1196" s="146">
        <v>525</v>
      </c>
      <c r="AA1196" s="142">
        <f t="shared" si="192"/>
        <v>-1.9</v>
      </c>
      <c r="AB1196" s="166">
        <f t="shared" si="193"/>
        <v>6.5615814774676595E-2</v>
      </c>
      <c r="AC1196" s="166">
        <f t="shared" si="194"/>
        <v>2.87165598160018E-2</v>
      </c>
      <c r="AD1196" s="142">
        <f t="shared" si="195"/>
        <v>6.5615814774676595E-2</v>
      </c>
      <c r="AE1196" s="142" t="str">
        <f t="shared" si="200"/>
        <v/>
      </c>
      <c r="AF1196" s="142" t="str">
        <f t="shared" si="196"/>
        <v/>
      </c>
      <c r="AG1196" s="167">
        <f t="shared" si="197"/>
        <v>0</v>
      </c>
      <c r="AH1196" s="167" t="str">
        <f t="shared" si="198"/>
        <v/>
      </c>
      <c r="AI1196" s="167" t="str">
        <f t="shared" si="199"/>
        <v/>
      </c>
      <c r="AJ1196" s="167"/>
      <c r="AK1196" s="167"/>
      <c r="AL1196" s="167"/>
      <c r="AN1196" s="146"/>
      <c r="AO1196" s="158">
        <f t="shared" si="188"/>
        <v>3.440493953843772</v>
      </c>
      <c r="AP1196" s="159">
        <f t="shared" si="189"/>
        <v>0.84148752664857185</v>
      </c>
      <c r="AQ1196" s="160">
        <f t="shared" si="190"/>
        <v>6.6900550981618956E-4</v>
      </c>
      <c r="AR1196" s="161" t="str">
        <f t="shared" si="191"/>
        <v/>
      </c>
      <c r="AS1196" s="161" t="str">
        <f t="shared" si="187"/>
        <v/>
      </c>
    </row>
    <row r="1197" spans="26:45" ht="20.100000000000001" customHeight="1" x14ac:dyDescent="0.25">
      <c r="Z1197" s="146">
        <v>526</v>
      </c>
      <c r="AA1197" s="142">
        <f t="shared" si="192"/>
        <v>-1.8959999999999999</v>
      </c>
      <c r="AB1197" s="166">
        <f t="shared" si="193"/>
        <v>6.6115865832415521E-2</v>
      </c>
      <c r="AC1197" s="166">
        <f t="shared" si="194"/>
        <v>2.8980022263037378E-2</v>
      </c>
      <c r="AD1197" s="142">
        <f t="shared" si="195"/>
        <v>6.6115865832415521E-2</v>
      </c>
      <c r="AE1197" s="142" t="str">
        <f t="shared" si="200"/>
        <v/>
      </c>
      <c r="AF1197" s="142" t="str">
        <f t="shared" si="196"/>
        <v/>
      </c>
      <c r="AG1197" s="167">
        <f t="shared" si="197"/>
        <v>0</v>
      </c>
      <c r="AH1197" s="167" t="str">
        <f t="shared" si="198"/>
        <v/>
      </c>
      <c r="AI1197" s="167" t="str">
        <f t="shared" si="199"/>
        <v/>
      </c>
      <c r="AJ1197" s="167"/>
      <c r="AK1197" s="167"/>
      <c r="AL1197" s="167"/>
      <c r="AN1197" s="146"/>
      <c r="AO1197" s="158">
        <f t="shared" si="188"/>
        <v>3.4468889240182028</v>
      </c>
      <c r="AP1197" s="159">
        <f t="shared" si="189"/>
        <v>0.84081852113875566</v>
      </c>
      <c r="AQ1197" s="160">
        <f t="shared" si="190"/>
        <v>6.6997006444713403E-4</v>
      </c>
      <c r="AR1197" s="161" t="str">
        <f t="shared" si="191"/>
        <v/>
      </c>
      <c r="AS1197" s="161" t="str">
        <f t="shared" si="187"/>
        <v/>
      </c>
    </row>
    <row r="1198" spans="26:45" ht="20.100000000000001" customHeight="1" x14ac:dyDescent="0.25">
      <c r="Z1198" s="146">
        <v>527</v>
      </c>
      <c r="AA1198" s="142">
        <f t="shared" si="192"/>
        <v>-1.8919999999999999</v>
      </c>
      <c r="AB1198" s="166">
        <f t="shared" si="193"/>
        <v>6.66186618182949E-2</v>
      </c>
      <c r="AC1198" s="166">
        <f t="shared" si="194"/>
        <v>2.9245490402569553E-2</v>
      </c>
      <c r="AD1198" s="142">
        <f t="shared" si="195"/>
        <v>6.66186618182949E-2</v>
      </c>
      <c r="AE1198" s="142" t="str">
        <f t="shared" si="200"/>
        <v/>
      </c>
      <c r="AF1198" s="142" t="str">
        <f t="shared" si="196"/>
        <v/>
      </c>
      <c r="AG1198" s="167">
        <f t="shared" si="197"/>
        <v>0</v>
      </c>
      <c r="AH1198" s="167" t="str">
        <f t="shared" si="198"/>
        <v/>
      </c>
      <c r="AI1198" s="167" t="str">
        <f t="shared" si="199"/>
        <v/>
      </c>
      <c r="AJ1198" s="167"/>
      <c r="AK1198" s="167"/>
      <c r="AL1198" s="167"/>
      <c r="AN1198" s="146"/>
      <c r="AO1198" s="158">
        <f t="shared" si="188"/>
        <v>3.4532838941926336</v>
      </c>
      <c r="AP1198" s="159">
        <f t="shared" si="189"/>
        <v>0.84014855107430852</v>
      </c>
      <c r="AQ1198" s="160">
        <f t="shared" si="190"/>
        <v>6.70930246902679E-4</v>
      </c>
      <c r="AR1198" s="161" t="str">
        <f t="shared" si="191"/>
        <v/>
      </c>
      <c r="AS1198" s="161" t="str">
        <f t="shared" si="187"/>
        <v/>
      </c>
    </row>
    <row r="1199" spans="26:45" ht="20.100000000000001" customHeight="1" x14ac:dyDescent="0.25">
      <c r="Z1199" s="146">
        <v>528</v>
      </c>
      <c r="AA1199" s="142">
        <f t="shared" si="192"/>
        <v>-1.8879999999999999</v>
      </c>
      <c r="AB1199" s="166">
        <f t="shared" si="193"/>
        <v>6.7124207456342566E-2</v>
      </c>
      <c r="AC1199" s="166">
        <f t="shared" si="194"/>
        <v>2.9512975223790944E-2</v>
      </c>
      <c r="AD1199" s="142">
        <f t="shared" si="195"/>
        <v>6.7124207456342566E-2</v>
      </c>
      <c r="AE1199" s="142" t="str">
        <f t="shared" si="200"/>
        <v/>
      </c>
      <c r="AF1199" s="142" t="str">
        <f t="shared" si="196"/>
        <v/>
      </c>
      <c r="AG1199" s="167">
        <f t="shared" si="197"/>
        <v>0</v>
      </c>
      <c r="AH1199" s="167" t="str">
        <f t="shared" si="198"/>
        <v/>
      </c>
      <c r="AI1199" s="167" t="str">
        <f t="shared" si="199"/>
        <v/>
      </c>
      <c r="AJ1199" s="167"/>
      <c r="AK1199" s="167"/>
      <c r="AL1199" s="167"/>
      <c r="AN1199" s="146"/>
      <c r="AO1199" s="158">
        <f t="shared" si="188"/>
        <v>3.4596788643670644</v>
      </c>
      <c r="AP1199" s="159">
        <f t="shared" si="189"/>
        <v>0.83947762082740585</v>
      </c>
      <c r="AQ1199" s="160">
        <f t="shared" si="190"/>
        <v>6.7188605574441951E-4</v>
      </c>
      <c r="AR1199" s="161" t="str">
        <f t="shared" si="191"/>
        <v/>
      </c>
      <c r="AS1199" s="161" t="str">
        <f t="shared" si="187"/>
        <v/>
      </c>
    </row>
    <row r="1200" spans="26:45" ht="20.100000000000001" customHeight="1" x14ac:dyDescent="0.25">
      <c r="Z1200" s="146">
        <v>529</v>
      </c>
      <c r="AA1200" s="142">
        <f t="shared" si="192"/>
        <v>-1.8839999999999999</v>
      </c>
      <c r="AB1200" s="166">
        <f t="shared" si="193"/>
        <v>6.76325073739905E-2</v>
      </c>
      <c r="AC1200" s="166">
        <f t="shared" si="194"/>
        <v>2.9782487734597435E-2</v>
      </c>
      <c r="AD1200" s="142">
        <f t="shared" si="195"/>
        <v>6.76325073739905E-2</v>
      </c>
      <c r="AE1200" s="142" t="str">
        <f t="shared" si="200"/>
        <v/>
      </c>
      <c r="AF1200" s="142" t="str">
        <f t="shared" si="196"/>
        <v/>
      </c>
      <c r="AG1200" s="167">
        <f t="shared" si="197"/>
        <v>0</v>
      </c>
      <c r="AH1200" s="167" t="str">
        <f t="shared" si="198"/>
        <v/>
      </c>
      <c r="AI1200" s="167" t="str">
        <f t="shared" si="199"/>
        <v/>
      </c>
      <c r="AJ1200" s="167"/>
      <c r="AK1200" s="167"/>
      <c r="AL1200" s="167"/>
      <c r="AN1200" s="146"/>
      <c r="AO1200" s="158">
        <f t="shared" si="188"/>
        <v>3.4660738345414952</v>
      </c>
      <c r="AP1200" s="159">
        <f t="shared" si="189"/>
        <v>0.83880573477166143</v>
      </c>
      <c r="AQ1200" s="160">
        <f t="shared" si="190"/>
        <v>6.7283748961866063E-4</v>
      </c>
      <c r="AR1200" s="161" t="str">
        <f t="shared" si="191"/>
        <v/>
      </c>
      <c r="AS1200" s="161" t="str">
        <f t="shared" si="187"/>
        <v/>
      </c>
    </row>
    <row r="1201" spans="26:45" ht="20.100000000000001" customHeight="1" x14ac:dyDescent="0.25">
      <c r="Z1201" s="146">
        <v>530</v>
      </c>
      <c r="AA1201" s="142">
        <f t="shared" si="192"/>
        <v>-1.88</v>
      </c>
      <c r="AB1201" s="166">
        <f t="shared" si="193"/>
        <v>6.8143566101044578E-2</v>
      </c>
      <c r="AC1201" s="166">
        <f t="shared" si="194"/>
        <v>3.0054038961199788E-2</v>
      </c>
      <c r="AD1201" s="142">
        <f t="shared" si="195"/>
        <v>6.8143566101044578E-2</v>
      </c>
      <c r="AE1201" s="142" t="str">
        <f t="shared" si="200"/>
        <v/>
      </c>
      <c r="AF1201" s="142" t="str">
        <f t="shared" si="196"/>
        <v/>
      </c>
      <c r="AG1201" s="167">
        <f t="shared" si="197"/>
        <v>0</v>
      </c>
      <c r="AH1201" s="167" t="str">
        <f t="shared" si="198"/>
        <v/>
      </c>
      <c r="AI1201" s="167" t="str">
        <f t="shared" si="199"/>
        <v/>
      </c>
      <c r="AJ1201" s="167"/>
      <c r="AK1201" s="167"/>
      <c r="AL1201" s="167"/>
      <c r="AN1201" s="146"/>
      <c r="AO1201" s="158">
        <f t="shared" si="188"/>
        <v>3.472468804715926</v>
      </c>
      <c r="AP1201" s="159">
        <f t="shared" si="189"/>
        <v>0.83813289728204277</v>
      </c>
      <c r="AQ1201" s="160">
        <f t="shared" si="190"/>
        <v>6.737845472536419E-4</v>
      </c>
      <c r="AR1201" s="161" t="str">
        <f t="shared" si="191"/>
        <v/>
      </c>
      <c r="AS1201" s="161" t="str">
        <f t="shared" si="187"/>
        <v/>
      </c>
    </row>
    <row r="1202" spans="26:45" ht="20.100000000000001" customHeight="1" x14ac:dyDescent="0.25">
      <c r="Z1202" s="146">
        <v>531</v>
      </c>
      <c r="AA1202" s="142">
        <f t="shared" si="192"/>
        <v>-1.8759999999999999</v>
      </c>
      <c r="AB1202" s="166">
        <f t="shared" si="193"/>
        <v>6.865738806865429E-2</v>
      </c>
      <c r="AC1202" s="166">
        <f t="shared" si="194"/>
        <v>3.0327639947730963E-2</v>
      </c>
      <c r="AD1202" s="142">
        <f t="shared" si="195"/>
        <v>6.865738806865429E-2</v>
      </c>
      <c r="AE1202" s="142" t="str">
        <f t="shared" si="200"/>
        <v/>
      </c>
      <c r="AF1202" s="142" t="str">
        <f t="shared" si="196"/>
        <v/>
      </c>
      <c r="AG1202" s="167">
        <f t="shared" si="197"/>
        <v>0</v>
      </c>
      <c r="AH1202" s="167" t="str">
        <f t="shared" si="198"/>
        <v/>
      </c>
      <c r="AI1202" s="167" t="str">
        <f t="shared" si="199"/>
        <v/>
      </c>
      <c r="AJ1202" s="167"/>
      <c r="AK1202" s="167"/>
      <c r="AL1202" s="167"/>
      <c r="AN1202" s="146"/>
      <c r="AO1202" s="158">
        <f t="shared" si="188"/>
        <v>3.4788637748903568</v>
      </c>
      <c r="AP1202" s="159">
        <f t="shared" si="189"/>
        <v>0.83745911273478912</v>
      </c>
      <c r="AQ1202" s="160">
        <f t="shared" si="190"/>
        <v>6.7472722745998137E-4</v>
      </c>
      <c r="AR1202" s="161" t="str">
        <f t="shared" si="191"/>
        <v/>
      </c>
      <c r="AS1202" s="161" t="str">
        <f t="shared" si="187"/>
        <v/>
      </c>
    </row>
    <row r="1203" spans="26:45" ht="20.100000000000001" customHeight="1" x14ac:dyDescent="0.25">
      <c r="Z1203" s="146">
        <v>532</v>
      </c>
      <c r="AA1203" s="142">
        <f t="shared" si="192"/>
        <v>-1.8719999999999999</v>
      </c>
      <c r="AB1203" s="166">
        <f t="shared" si="193"/>
        <v>6.9173977608282505E-2</v>
      </c>
      <c r="AC1203" s="166">
        <f t="shared" si="194"/>
        <v>3.0603301755849528E-2</v>
      </c>
      <c r="AD1203" s="142">
        <f t="shared" si="195"/>
        <v>6.9173977608282505E-2</v>
      </c>
      <c r="AE1203" s="142" t="str">
        <f t="shared" si="200"/>
        <v/>
      </c>
      <c r="AF1203" s="142" t="str">
        <f t="shared" si="196"/>
        <v/>
      </c>
      <c r="AG1203" s="167">
        <f t="shared" si="197"/>
        <v>0</v>
      </c>
      <c r="AH1203" s="167" t="str">
        <f t="shared" si="198"/>
        <v/>
      </c>
      <c r="AI1203" s="167" t="str">
        <f t="shared" si="199"/>
        <v/>
      </c>
      <c r="AJ1203" s="167"/>
      <c r="AK1203" s="167"/>
      <c r="AL1203" s="167"/>
      <c r="AN1203" s="146"/>
      <c r="AO1203" s="158">
        <f t="shared" si="188"/>
        <v>3.4852587450647876</v>
      </c>
      <c r="AP1203" s="159">
        <f t="shared" si="189"/>
        <v>0.83678438550732914</v>
      </c>
      <c r="AQ1203" s="160">
        <f t="shared" si="190"/>
        <v>6.7566552913167488E-4</v>
      </c>
      <c r="AR1203" s="161" t="str">
        <f t="shared" si="191"/>
        <v/>
      </c>
      <c r="AS1203" s="161" t="str">
        <f t="shared" si="187"/>
        <v/>
      </c>
    </row>
    <row r="1204" spans="26:45" ht="20.100000000000001" customHeight="1" x14ac:dyDescent="0.25">
      <c r="Z1204" s="146">
        <v>533</v>
      </c>
      <c r="AA1204" s="142">
        <f t="shared" si="192"/>
        <v>-1.8679999999999999</v>
      </c>
      <c r="AB1204" s="166">
        <f t="shared" si="193"/>
        <v>6.9693338950675685E-2</v>
      </c>
      <c r="AC1204" s="166">
        <f t="shared" si="194"/>
        <v>3.0881035464338749E-2</v>
      </c>
      <c r="AD1204" s="142">
        <f t="shared" si="195"/>
        <v>6.9693338950675685E-2</v>
      </c>
      <c r="AE1204" s="142" t="str">
        <f t="shared" si="200"/>
        <v/>
      </c>
      <c r="AF1204" s="142" t="str">
        <f t="shared" si="196"/>
        <v/>
      </c>
      <c r="AG1204" s="167">
        <f t="shared" si="197"/>
        <v>0</v>
      </c>
      <c r="AH1204" s="167" t="str">
        <f t="shared" si="198"/>
        <v/>
      </c>
      <c r="AI1204" s="167" t="str">
        <f t="shared" si="199"/>
        <v/>
      </c>
      <c r="AJ1204" s="167"/>
      <c r="AK1204" s="167"/>
      <c r="AL1204" s="167"/>
      <c r="AN1204" s="146"/>
      <c r="AO1204" s="158">
        <f t="shared" si="188"/>
        <v>3.4916537152392184</v>
      </c>
      <c r="AP1204" s="159">
        <f t="shared" si="189"/>
        <v>0.83610871997819747</v>
      </c>
      <c r="AQ1204" s="160">
        <f t="shared" si="190"/>
        <v>6.7659945124209919E-4</v>
      </c>
      <c r="AR1204" s="161" t="str">
        <f t="shared" si="191"/>
        <v/>
      </c>
      <c r="AS1204" s="161" t="str">
        <f t="shared" si="187"/>
        <v/>
      </c>
    </row>
    <row r="1205" spans="26:45" ht="20.100000000000001" customHeight="1" x14ac:dyDescent="0.25">
      <c r="Z1205" s="146">
        <v>534</v>
      </c>
      <c r="AA1205" s="142">
        <f t="shared" si="192"/>
        <v>-1.8639999999999999</v>
      </c>
      <c r="AB1205" s="166">
        <f t="shared" si="193"/>
        <v>7.0215476224834261E-2</v>
      </c>
      <c r="AC1205" s="166">
        <f t="shared" si="194"/>
        <v>3.1160852168701854E-2</v>
      </c>
      <c r="AD1205" s="142">
        <f t="shared" si="195"/>
        <v>7.0215476224834261E-2</v>
      </c>
      <c r="AE1205" s="142" t="str">
        <f t="shared" si="200"/>
        <v/>
      </c>
      <c r="AF1205" s="142" t="str">
        <f t="shared" si="196"/>
        <v/>
      </c>
      <c r="AG1205" s="167">
        <f t="shared" si="197"/>
        <v>0</v>
      </c>
      <c r="AH1205" s="167" t="str">
        <f t="shared" si="198"/>
        <v/>
      </c>
      <c r="AI1205" s="167" t="str">
        <f t="shared" si="199"/>
        <v/>
      </c>
      <c r="AJ1205" s="167"/>
      <c r="AK1205" s="167"/>
      <c r="AL1205" s="167"/>
      <c r="AN1205" s="146"/>
      <c r="AO1205" s="158">
        <f t="shared" si="188"/>
        <v>3.4980486854136492</v>
      </c>
      <c r="AP1205" s="159">
        <f t="shared" si="189"/>
        <v>0.83543212052695537</v>
      </c>
      <c r="AQ1205" s="160">
        <f t="shared" si="190"/>
        <v>6.7752899284745371E-4</v>
      </c>
      <c r="AR1205" s="161" t="str">
        <f t="shared" si="191"/>
        <v/>
      </c>
      <c r="AS1205" s="161" t="str">
        <f t="shared" si="187"/>
        <v/>
      </c>
    </row>
    <row r="1206" spans="26:45" ht="20.100000000000001" customHeight="1" x14ac:dyDescent="0.25">
      <c r="Z1206" s="146">
        <v>535</v>
      </c>
      <c r="AA1206" s="142">
        <f t="shared" si="192"/>
        <v>-1.8599999999999999</v>
      </c>
      <c r="AB1206" s="166">
        <f t="shared" si="193"/>
        <v>7.0740393456983394E-2</v>
      </c>
      <c r="AC1206" s="166">
        <f t="shared" si="194"/>
        <v>3.1442762980752714E-2</v>
      </c>
      <c r="AD1206" s="142">
        <f t="shared" si="195"/>
        <v>7.0740393456983394E-2</v>
      </c>
      <c r="AE1206" s="142" t="str">
        <f t="shared" si="200"/>
        <v/>
      </c>
      <c r="AF1206" s="142" t="str">
        <f t="shared" si="196"/>
        <v/>
      </c>
      <c r="AG1206" s="167">
        <f t="shared" si="197"/>
        <v>0</v>
      </c>
      <c r="AH1206" s="167" t="str">
        <f t="shared" si="198"/>
        <v/>
      </c>
      <c r="AI1206" s="167" t="str">
        <f t="shared" si="199"/>
        <v/>
      </c>
      <c r="AJ1206" s="167"/>
      <c r="AK1206" s="167"/>
      <c r="AL1206" s="167"/>
      <c r="AN1206" s="146"/>
      <c r="AO1206" s="158">
        <f t="shared" si="188"/>
        <v>3.50444365558808</v>
      </c>
      <c r="AP1206" s="159">
        <f t="shared" si="189"/>
        <v>0.83475459153410791</v>
      </c>
      <c r="AQ1206" s="160">
        <f t="shared" si="190"/>
        <v>6.7845415308387391E-4</v>
      </c>
      <c r="AR1206" s="161" t="str">
        <f t="shared" si="191"/>
        <v/>
      </c>
      <c r="AS1206" s="161" t="str">
        <f t="shared" si="187"/>
        <v/>
      </c>
    </row>
    <row r="1207" spans="26:45" ht="20.100000000000001" customHeight="1" x14ac:dyDescent="0.25">
      <c r="Z1207" s="146">
        <v>536</v>
      </c>
      <c r="AA1207" s="142">
        <f t="shared" si="192"/>
        <v>-1.8559999999999999</v>
      </c>
      <c r="AB1207" s="166">
        <f t="shared" si="193"/>
        <v>7.1268094569544513E-2</v>
      </c>
      <c r="AC1207" s="166">
        <f t="shared" si="194"/>
        <v>3.1726779028202923E-2</v>
      </c>
      <c r="AD1207" s="142">
        <f t="shared" si="195"/>
        <v>7.1268094569544513E-2</v>
      </c>
      <c r="AE1207" s="142" t="str">
        <f t="shared" si="200"/>
        <v/>
      </c>
      <c r="AF1207" s="142" t="str">
        <f t="shared" si="196"/>
        <v/>
      </c>
      <c r="AG1207" s="167">
        <f t="shared" si="197"/>
        <v>0</v>
      </c>
      <c r="AH1207" s="167" t="str">
        <f t="shared" si="198"/>
        <v/>
      </c>
      <c r="AI1207" s="167" t="str">
        <f t="shared" si="199"/>
        <v/>
      </c>
      <c r="AJ1207" s="167"/>
      <c r="AK1207" s="167"/>
      <c r="AL1207" s="167"/>
      <c r="AN1207" s="146"/>
      <c r="AO1207" s="158">
        <f t="shared" si="188"/>
        <v>3.5108386257625108</v>
      </c>
      <c r="AP1207" s="159">
        <f t="shared" si="189"/>
        <v>0.83407613738102404</v>
      </c>
      <c r="AQ1207" s="160">
        <f t="shared" si="190"/>
        <v>6.7937493116743131E-4</v>
      </c>
      <c r="AR1207" s="161" t="str">
        <f t="shared" si="191"/>
        <v/>
      </c>
      <c r="AS1207" s="161" t="str">
        <f t="shared" si="187"/>
        <v/>
      </c>
    </row>
    <row r="1208" spans="26:45" ht="20.100000000000001" customHeight="1" x14ac:dyDescent="0.25">
      <c r="Z1208" s="146">
        <v>537</v>
      </c>
      <c r="AA1208" s="142">
        <f t="shared" si="192"/>
        <v>-1.8519999999999999</v>
      </c>
      <c r="AB1208" s="166">
        <f t="shared" si="193"/>
        <v>7.1798583380107125E-2</v>
      </c>
      <c r="AC1208" s="166">
        <f t="shared" si="194"/>
        <v>3.2012911454244453E-2</v>
      </c>
      <c r="AD1208" s="142">
        <f t="shared" si="195"/>
        <v>7.1798583380107125E-2</v>
      </c>
      <c r="AE1208" s="142" t="str">
        <f t="shared" si="200"/>
        <v/>
      </c>
      <c r="AF1208" s="142" t="str">
        <f t="shared" si="196"/>
        <v/>
      </c>
      <c r="AG1208" s="167">
        <f t="shared" si="197"/>
        <v>0</v>
      </c>
      <c r="AH1208" s="167" t="str">
        <f t="shared" si="198"/>
        <v/>
      </c>
      <c r="AI1208" s="167" t="str">
        <f t="shared" si="199"/>
        <v/>
      </c>
      <c r="AJ1208" s="167"/>
      <c r="AK1208" s="167"/>
      <c r="AL1208" s="167"/>
      <c r="AN1208" s="146"/>
      <c r="AO1208" s="158">
        <f t="shared" si="188"/>
        <v>3.5172335959369416</v>
      </c>
      <c r="AP1208" s="159">
        <f t="shared" si="189"/>
        <v>0.83339676244985661</v>
      </c>
      <c r="AQ1208" s="160">
        <f t="shared" si="190"/>
        <v>6.8029132639435552E-4</v>
      </c>
      <c r="AR1208" s="161" t="str">
        <f t="shared" si="191"/>
        <v/>
      </c>
      <c r="AS1208" s="161" t="str">
        <f t="shared" si="187"/>
        <v/>
      </c>
    </row>
    <row r="1209" spans="26:45" ht="20.100000000000001" customHeight="1" x14ac:dyDescent="0.25">
      <c r="Z1209" s="146">
        <v>538</v>
      </c>
      <c r="AA1209" s="142">
        <f t="shared" si="192"/>
        <v>-1.8479999999999999</v>
      </c>
      <c r="AB1209" s="166">
        <f t="shared" si="193"/>
        <v>7.2331863600401836E-2</v>
      </c>
      <c r="AC1209" s="166">
        <f t="shared" si="194"/>
        <v>3.2301171417128183E-2</v>
      </c>
      <c r="AD1209" s="142">
        <f t="shared" si="195"/>
        <v>7.2331863600401836E-2</v>
      </c>
      <c r="AE1209" s="142" t="str">
        <f t="shared" si="200"/>
        <v/>
      </c>
      <c r="AF1209" s="142" t="str">
        <f t="shared" si="196"/>
        <v/>
      </c>
      <c r="AG1209" s="167">
        <f t="shared" si="197"/>
        <v>0</v>
      </c>
      <c r="AH1209" s="167" t="str">
        <f t="shared" si="198"/>
        <v/>
      </c>
      <c r="AI1209" s="167" t="str">
        <f t="shared" si="199"/>
        <v/>
      </c>
      <c r="AJ1209" s="167"/>
      <c r="AK1209" s="167"/>
      <c r="AL1209" s="167"/>
      <c r="AN1209" s="146"/>
      <c r="AO1209" s="158">
        <f t="shared" si="188"/>
        <v>3.5236285661113724</v>
      </c>
      <c r="AP1209" s="159">
        <f t="shared" si="189"/>
        <v>0.83271647112346225</v>
      </c>
      <c r="AQ1209" s="160">
        <f t="shared" si="190"/>
        <v>6.8120333814014611E-4</v>
      </c>
      <c r="AR1209" s="161" t="str">
        <f t="shared" si="191"/>
        <v/>
      </c>
      <c r="AS1209" s="161" t="str">
        <f t="shared" si="187"/>
        <v/>
      </c>
    </row>
    <row r="1210" spans="26:45" ht="20.100000000000001" customHeight="1" x14ac:dyDescent="0.25">
      <c r="Z1210" s="146">
        <v>539</v>
      </c>
      <c r="AA1210" s="142">
        <f t="shared" si="192"/>
        <v>-1.8439999999999999</v>
      </c>
      <c r="AB1210" s="166">
        <f t="shared" si="193"/>
        <v>7.2867938835273705E-2</v>
      </c>
      <c r="AC1210" s="166">
        <f t="shared" si="194"/>
        <v>3.2591570089738557E-2</v>
      </c>
      <c r="AD1210" s="142">
        <f t="shared" si="195"/>
        <v>7.2867938835273705E-2</v>
      </c>
      <c r="AE1210" s="142" t="str">
        <f t="shared" si="200"/>
        <v/>
      </c>
      <c r="AF1210" s="142" t="str">
        <f t="shared" si="196"/>
        <v/>
      </c>
      <c r="AG1210" s="167">
        <f t="shared" si="197"/>
        <v>0</v>
      </c>
      <c r="AH1210" s="167" t="str">
        <f t="shared" si="198"/>
        <v/>
      </c>
      <c r="AI1210" s="167" t="str">
        <f t="shared" si="199"/>
        <v/>
      </c>
      <c r="AJ1210" s="167"/>
      <c r="AK1210" s="167"/>
      <c r="AL1210" s="167"/>
      <c r="AN1210" s="146"/>
      <c r="AO1210" s="158">
        <f t="shared" si="188"/>
        <v>3.5300235362858032</v>
      </c>
      <c r="AP1210" s="159">
        <f t="shared" si="189"/>
        <v>0.83203526778532211</v>
      </c>
      <c r="AQ1210" s="160">
        <f t="shared" si="190"/>
        <v>6.8211096585801823E-4</v>
      </c>
      <c r="AR1210" s="161" t="str">
        <f t="shared" si="191"/>
        <v/>
      </c>
      <c r="AS1210" s="161" t="str">
        <f t="shared" si="187"/>
        <v/>
      </c>
    </row>
    <row r="1211" spans="26:45" ht="20.100000000000001" customHeight="1" x14ac:dyDescent="0.25">
      <c r="Z1211" s="146">
        <v>540</v>
      </c>
      <c r="AA1211" s="142">
        <f t="shared" si="192"/>
        <v>-1.8399999999999999</v>
      </c>
      <c r="AB1211" s="166">
        <f t="shared" si="193"/>
        <v>7.3406812581656919E-2</v>
      </c>
      <c r="AC1211" s="166">
        <f t="shared" si="194"/>
        <v>3.2884118659163887E-2</v>
      </c>
      <c r="AD1211" s="142">
        <f t="shared" si="195"/>
        <v>7.3406812581656919E-2</v>
      </c>
      <c r="AE1211" s="142" t="str">
        <f t="shared" si="200"/>
        <v/>
      </c>
      <c r="AF1211" s="142" t="str">
        <f t="shared" si="196"/>
        <v/>
      </c>
      <c r="AG1211" s="167">
        <f t="shared" si="197"/>
        <v>0</v>
      </c>
      <c r="AH1211" s="167" t="str">
        <f t="shared" si="198"/>
        <v/>
      </c>
      <c r="AI1211" s="167" t="str">
        <f t="shared" si="199"/>
        <v/>
      </c>
      <c r="AJ1211" s="167"/>
      <c r="AK1211" s="167"/>
      <c r="AL1211" s="167"/>
      <c r="AN1211" s="146"/>
      <c r="AO1211" s="158">
        <f t="shared" si="188"/>
        <v>3.536418506460234</v>
      </c>
      <c r="AP1211" s="159">
        <f t="shared" si="189"/>
        <v>0.83135315681946409</v>
      </c>
      <c r="AQ1211" s="160">
        <f t="shared" si="190"/>
        <v>6.8301420908145616E-4</v>
      </c>
      <c r="AR1211" s="161" t="str">
        <f t="shared" si="191"/>
        <v/>
      </c>
      <c r="AS1211" s="161" t="str">
        <f t="shared" si="187"/>
        <v/>
      </c>
    </row>
    <row r="1212" spans="26:45" ht="20.100000000000001" customHeight="1" x14ac:dyDescent="0.25">
      <c r="Z1212" s="146">
        <v>541</v>
      </c>
      <c r="AA1212" s="142">
        <f t="shared" si="192"/>
        <v>-1.8359999999999999</v>
      </c>
      <c r="AB1212" s="166">
        <f t="shared" si="193"/>
        <v>7.3948488227550416E-2</v>
      </c>
      <c r="AC1212" s="166">
        <f t="shared" si="194"/>
        <v>3.3178828326262726E-2</v>
      </c>
      <c r="AD1212" s="142">
        <f t="shared" si="195"/>
        <v>7.3948488227550416E-2</v>
      </c>
      <c r="AE1212" s="142" t="str">
        <f t="shared" si="200"/>
        <v/>
      </c>
      <c r="AF1212" s="142" t="str">
        <f t="shared" si="196"/>
        <v/>
      </c>
      <c r="AG1212" s="167">
        <f t="shared" si="197"/>
        <v>0</v>
      </c>
      <c r="AH1212" s="167" t="str">
        <f t="shared" si="198"/>
        <v/>
      </c>
      <c r="AI1212" s="167" t="str">
        <f t="shared" si="199"/>
        <v/>
      </c>
      <c r="AJ1212" s="167"/>
      <c r="AK1212" s="167"/>
      <c r="AL1212" s="167"/>
      <c r="AN1212" s="146"/>
      <c r="AO1212" s="158">
        <f t="shared" si="188"/>
        <v>3.5428134766346648</v>
      </c>
      <c r="AP1212" s="159">
        <f t="shared" si="189"/>
        <v>0.83067014261038263</v>
      </c>
      <c r="AQ1212" s="160">
        <f t="shared" si="190"/>
        <v>6.8391306741977242E-4</v>
      </c>
      <c r="AR1212" s="161" t="str">
        <f t="shared" si="191"/>
        <v/>
      </c>
      <c r="AS1212" s="161" t="str">
        <f t="shared" si="187"/>
        <v/>
      </c>
    </row>
    <row r="1213" spans="26:45" ht="20.100000000000001" customHeight="1" x14ac:dyDescent="0.25">
      <c r="Z1213" s="146">
        <v>542</v>
      </c>
      <c r="AA1213" s="142">
        <f t="shared" si="192"/>
        <v>-1.8319999999999999</v>
      </c>
      <c r="AB1213" s="166">
        <f t="shared" si="193"/>
        <v>7.4492969050994659E-2</v>
      </c>
      <c r="AC1213" s="166">
        <f t="shared" si="194"/>
        <v>3.3475710305225947E-2</v>
      </c>
      <c r="AD1213" s="142">
        <f t="shared" si="195"/>
        <v>7.4492969050994659E-2</v>
      </c>
      <c r="AE1213" s="142" t="str">
        <f t="shared" si="200"/>
        <v/>
      </c>
      <c r="AF1213" s="142" t="str">
        <f t="shared" si="196"/>
        <v/>
      </c>
      <c r="AG1213" s="167">
        <f t="shared" si="197"/>
        <v>0</v>
      </c>
      <c r="AH1213" s="167" t="str">
        <f t="shared" si="198"/>
        <v/>
      </c>
      <c r="AI1213" s="167" t="str">
        <f t="shared" si="199"/>
        <v/>
      </c>
      <c r="AJ1213" s="167"/>
      <c r="AK1213" s="167"/>
      <c r="AL1213" s="167"/>
      <c r="AN1213" s="146"/>
      <c r="AO1213" s="158">
        <f t="shared" si="188"/>
        <v>3.5492084468090956</v>
      </c>
      <c r="AP1213" s="159">
        <f t="shared" si="189"/>
        <v>0.82998622954296286</v>
      </c>
      <c r="AQ1213" s="160">
        <f t="shared" si="190"/>
        <v>6.8480754056132742E-4</v>
      </c>
      <c r="AR1213" s="161" t="str">
        <f t="shared" si="191"/>
        <v/>
      </c>
      <c r="AS1213" s="161" t="str">
        <f t="shared" si="187"/>
        <v/>
      </c>
    </row>
    <row r="1214" spans="26:45" ht="20.100000000000001" customHeight="1" x14ac:dyDescent="0.25">
      <c r="Z1214" s="146">
        <v>543</v>
      </c>
      <c r="AA1214" s="142">
        <f t="shared" si="192"/>
        <v>-1.8279999999999998</v>
      </c>
      <c r="AB1214" s="166">
        <f t="shared" si="193"/>
        <v>7.5040258219049624E-2</v>
      </c>
      <c r="AC1214" s="166">
        <f t="shared" si="194"/>
        <v>3.3774775823135136E-2</v>
      </c>
      <c r="AD1214" s="142">
        <f t="shared" si="195"/>
        <v>7.5040258219049624E-2</v>
      </c>
      <c r="AE1214" s="142" t="str">
        <f t="shared" si="200"/>
        <v/>
      </c>
      <c r="AF1214" s="142" t="str">
        <f t="shared" si="196"/>
        <v/>
      </c>
      <c r="AG1214" s="167">
        <f t="shared" si="197"/>
        <v>0</v>
      </c>
      <c r="AH1214" s="167" t="str">
        <f t="shared" si="198"/>
        <v/>
      </c>
      <c r="AI1214" s="167" t="str">
        <f t="shared" si="199"/>
        <v/>
      </c>
      <c r="AJ1214" s="167"/>
      <c r="AK1214" s="167"/>
      <c r="AL1214" s="167"/>
      <c r="AN1214" s="146"/>
      <c r="AO1214" s="158">
        <f t="shared" si="188"/>
        <v>3.5556034169835264</v>
      </c>
      <c r="AP1214" s="159">
        <f t="shared" si="189"/>
        <v>0.82930142200240153</v>
      </c>
      <c r="AQ1214" s="160">
        <f t="shared" si="190"/>
        <v>6.8569762827019876E-4</v>
      </c>
      <c r="AR1214" s="161" t="str">
        <f t="shared" si="191"/>
        <v/>
      </c>
      <c r="AS1214" s="161" t="str">
        <f t="shared" si="187"/>
        <v/>
      </c>
    </row>
    <row r="1215" spans="26:45" ht="20.100000000000001" customHeight="1" x14ac:dyDescent="0.25">
      <c r="Z1215" s="146">
        <v>544</v>
      </c>
      <c r="AA1215" s="142">
        <f t="shared" si="192"/>
        <v>-1.8239999999999998</v>
      </c>
      <c r="AB1215" s="166">
        <f t="shared" si="193"/>
        <v>7.5590358786774225E-2</v>
      </c>
      <c r="AC1215" s="166">
        <f t="shared" si="194"/>
        <v>3.4076036119516297E-2</v>
      </c>
      <c r="AD1215" s="142">
        <f t="shared" si="195"/>
        <v>7.5590358786774225E-2</v>
      </c>
      <c r="AE1215" s="142" t="str">
        <f t="shared" si="200"/>
        <v/>
      </c>
      <c r="AF1215" s="142" t="str">
        <f t="shared" si="196"/>
        <v/>
      </c>
      <c r="AG1215" s="167">
        <f t="shared" si="197"/>
        <v>0</v>
      </c>
      <c r="AH1215" s="167" t="str">
        <f t="shared" si="198"/>
        <v/>
      </c>
      <c r="AI1215" s="167" t="str">
        <f t="shared" si="199"/>
        <v/>
      </c>
      <c r="AJ1215" s="167"/>
      <c r="AK1215" s="167"/>
      <c r="AL1215" s="167"/>
      <c r="AN1215" s="146"/>
      <c r="AO1215" s="158">
        <f t="shared" si="188"/>
        <v>3.5619983871579572</v>
      </c>
      <c r="AP1215" s="159">
        <f t="shared" si="189"/>
        <v>0.82861572437413133</v>
      </c>
      <c r="AQ1215" s="160">
        <f t="shared" si="190"/>
        <v>6.8658333038817965E-4</v>
      </c>
      <c r="AR1215" s="161" t="str">
        <f t="shared" si="191"/>
        <v/>
      </c>
      <c r="AS1215" s="161" t="str">
        <f t="shared" si="187"/>
        <v/>
      </c>
    </row>
    <row r="1216" spans="26:45" ht="20.100000000000001" customHeight="1" x14ac:dyDescent="0.25">
      <c r="Z1216" s="146">
        <v>545</v>
      </c>
      <c r="AA1216" s="142">
        <f t="shared" si="192"/>
        <v>-1.8199999999999998</v>
      </c>
      <c r="AB1216" s="166">
        <f t="shared" si="193"/>
        <v>7.6143273696207353E-2</v>
      </c>
      <c r="AC1216" s="166">
        <f t="shared" si="194"/>
        <v>3.4379502445890005E-2</v>
      </c>
      <c r="AD1216" s="142">
        <f t="shared" si="195"/>
        <v>7.6143273696207353E-2</v>
      </c>
      <c r="AE1216" s="142" t="str">
        <f t="shared" si="200"/>
        <v/>
      </c>
      <c r="AF1216" s="142" t="str">
        <f t="shared" si="196"/>
        <v/>
      </c>
      <c r="AG1216" s="167">
        <f t="shared" si="197"/>
        <v>0</v>
      </c>
      <c r="AH1216" s="167" t="str">
        <f t="shared" si="198"/>
        <v/>
      </c>
      <c r="AI1216" s="167" t="str">
        <f t="shared" si="199"/>
        <v/>
      </c>
      <c r="AJ1216" s="167"/>
      <c r="AK1216" s="167"/>
      <c r="AL1216" s="167"/>
      <c r="AN1216" s="146"/>
      <c r="AO1216" s="158">
        <f t="shared" si="188"/>
        <v>3.568393357332388</v>
      </c>
      <c r="AP1216" s="159">
        <f t="shared" si="189"/>
        <v>0.82792914104374316</v>
      </c>
      <c r="AQ1216" s="160">
        <f t="shared" si="190"/>
        <v>6.8746464683222541E-4</v>
      </c>
      <c r="AR1216" s="161" t="str">
        <f t="shared" si="191"/>
        <v/>
      </c>
      <c r="AS1216" s="161" t="str">
        <f t="shared" si="187"/>
        <v/>
      </c>
    </row>
    <row r="1217" spans="26:45" ht="20.100000000000001" customHeight="1" x14ac:dyDescent="0.25">
      <c r="Z1217" s="146">
        <v>546</v>
      </c>
      <c r="AA1217" s="142">
        <f t="shared" si="192"/>
        <v>-1.8159999999999998</v>
      </c>
      <c r="AB1217" s="166">
        <f t="shared" si="193"/>
        <v>7.6699005775350174E-2</v>
      </c>
      <c r="AC1217" s="166">
        <f t="shared" si="194"/>
        <v>3.4685186065317328E-2</v>
      </c>
      <c r="AD1217" s="142">
        <f t="shared" si="195"/>
        <v>7.6699005775350174E-2</v>
      </c>
      <c r="AE1217" s="142" t="str">
        <f t="shared" si="200"/>
        <v/>
      </c>
      <c r="AF1217" s="142" t="str">
        <f t="shared" si="196"/>
        <v/>
      </c>
      <c r="AG1217" s="167">
        <f t="shared" si="197"/>
        <v>0</v>
      </c>
      <c r="AH1217" s="167" t="str">
        <f t="shared" si="198"/>
        <v/>
      </c>
      <c r="AI1217" s="167" t="str">
        <f t="shared" si="199"/>
        <v/>
      </c>
      <c r="AJ1217" s="167"/>
      <c r="AK1217" s="167"/>
      <c r="AL1217" s="167"/>
      <c r="AN1217" s="146"/>
      <c r="AO1217" s="158">
        <f t="shared" si="188"/>
        <v>3.5747883275068189</v>
      </c>
      <c r="AP1217" s="159">
        <f t="shared" si="189"/>
        <v>0.82724167639691093</v>
      </c>
      <c r="AQ1217" s="160">
        <f t="shared" si="190"/>
        <v>6.8834157759534165E-4</v>
      </c>
      <c r="AR1217" s="161" t="str">
        <f t="shared" si="191"/>
        <v/>
      </c>
      <c r="AS1217" s="161" t="str">
        <f t="shared" si="187"/>
        <v/>
      </c>
    </row>
    <row r="1218" spans="26:45" ht="20.100000000000001" customHeight="1" x14ac:dyDescent="0.25">
      <c r="Z1218" s="146">
        <v>547</v>
      </c>
      <c r="AA1218" s="142">
        <f t="shared" si="192"/>
        <v>-1.8119999999999998</v>
      </c>
      <c r="AB1218" s="166">
        <f t="shared" si="193"/>
        <v>7.725755773715054E-2</v>
      </c>
      <c r="AC1218" s="166">
        <f t="shared" si="194"/>
        <v>3.4993098251941503E-2</v>
      </c>
      <c r="AD1218" s="142">
        <f t="shared" si="195"/>
        <v>7.725755773715054E-2</v>
      </c>
      <c r="AE1218" s="142" t="str">
        <f t="shared" si="200"/>
        <v/>
      </c>
      <c r="AF1218" s="142" t="str">
        <f t="shared" si="196"/>
        <v/>
      </c>
      <c r="AG1218" s="167">
        <f t="shared" si="197"/>
        <v>0</v>
      </c>
      <c r="AH1218" s="167" t="str">
        <f t="shared" si="198"/>
        <v/>
      </c>
      <c r="AI1218" s="167" t="str">
        <f t="shared" si="199"/>
        <v/>
      </c>
      <c r="AJ1218" s="167"/>
      <c r="AK1218" s="167"/>
      <c r="AL1218" s="167"/>
      <c r="AN1218" s="146"/>
      <c r="AO1218" s="158">
        <f t="shared" si="188"/>
        <v>3.5811832976812497</v>
      </c>
      <c r="AP1218" s="159">
        <f t="shared" si="189"/>
        <v>0.82655333481931559</v>
      </c>
      <c r="AQ1218" s="160">
        <f t="shared" si="190"/>
        <v>6.8921412274580707E-4</v>
      </c>
      <c r="AR1218" s="161" t="str">
        <f t="shared" si="191"/>
        <v/>
      </c>
      <c r="AS1218" s="161" t="str">
        <f t="shared" si="187"/>
        <v/>
      </c>
    </row>
    <row r="1219" spans="26:45" ht="20.100000000000001" customHeight="1" x14ac:dyDescent="0.25">
      <c r="Z1219" s="146">
        <v>548</v>
      </c>
      <c r="AA1219" s="142">
        <f t="shared" si="192"/>
        <v>-1.8079999999999998</v>
      </c>
      <c r="AB1219" s="166">
        <f t="shared" si="193"/>
        <v>7.7818932178488898E-2</v>
      </c>
      <c r="AC1219" s="166">
        <f t="shared" si="194"/>
        <v>3.5303250290525799E-2</v>
      </c>
      <c r="AD1219" s="142">
        <f t="shared" si="195"/>
        <v>7.7818932178488898E-2</v>
      </c>
      <c r="AE1219" s="142" t="str">
        <f t="shared" si="200"/>
        <v/>
      </c>
      <c r="AF1219" s="142" t="str">
        <f t="shared" si="196"/>
        <v/>
      </c>
      <c r="AG1219" s="167">
        <f t="shared" si="197"/>
        <v>0</v>
      </c>
      <c r="AH1219" s="167" t="str">
        <f t="shared" si="198"/>
        <v/>
      </c>
      <c r="AI1219" s="167" t="str">
        <f t="shared" si="199"/>
        <v/>
      </c>
      <c r="AJ1219" s="167"/>
      <c r="AK1219" s="167"/>
      <c r="AL1219" s="167"/>
      <c r="AN1219" s="146"/>
      <c r="AO1219" s="158">
        <f t="shared" si="188"/>
        <v>3.5875782678556805</v>
      </c>
      <c r="AP1219" s="159">
        <f t="shared" si="189"/>
        <v>0.82586412069656978</v>
      </c>
      <c r="AQ1219" s="160">
        <f t="shared" si="190"/>
        <v>6.9008228242606329E-4</v>
      </c>
      <c r="AR1219" s="161" t="str">
        <f t="shared" si="191"/>
        <v/>
      </c>
      <c r="AS1219" s="161" t="str">
        <f t="shared" si="187"/>
        <v/>
      </c>
    </row>
    <row r="1220" spans="26:45" ht="20.100000000000001" customHeight="1" x14ac:dyDescent="0.25">
      <c r="Z1220" s="146">
        <v>549</v>
      </c>
      <c r="AA1220" s="142">
        <f t="shared" si="192"/>
        <v>-1.8039999999999998</v>
      </c>
      <c r="AB1220" s="166">
        <f t="shared" si="193"/>
        <v>7.8383131579166238E-2</v>
      </c>
      <c r="AC1220" s="166">
        <f t="shared" si="194"/>
        <v>3.5615653475987115E-2</v>
      </c>
      <c r="AD1220" s="142">
        <f t="shared" si="195"/>
        <v>7.8383131579166238E-2</v>
      </c>
      <c r="AE1220" s="142" t="str">
        <f t="shared" si="200"/>
        <v/>
      </c>
      <c r="AF1220" s="142" t="str">
        <f t="shared" si="196"/>
        <v/>
      </c>
      <c r="AG1220" s="167">
        <f t="shared" si="197"/>
        <v>0</v>
      </c>
      <c r="AH1220" s="167" t="str">
        <f t="shared" si="198"/>
        <v/>
      </c>
      <c r="AI1220" s="167" t="str">
        <f t="shared" si="199"/>
        <v/>
      </c>
      <c r="AJ1220" s="167"/>
      <c r="AK1220" s="167"/>
      <c r="AL1220" s="167"/>
      <c r="AN1220" s="146"/>
      <c r="AO1220" s="158">
        <f t="shared" si="188"/>
        <v>3.5939732380301113</v>
      </c>
      <c r="AP1220" s="159">
        <f t="shared" si="189"/>
        <v>0.82517403841414372</v>
      </c>
      <c r="AQ1220" s="160">
        <f t="shared" si="190"/>
        <v>6.9094605685415811E-4</v>
      </c>
      <c r="AR1220" s="161" t="str">
        <f t="shared" si="191"/>
        <v/>
      </c>
      <c r="AS1220" s="161" t="str">
        <f t="shared" si="187"/>
        <v/>
      </c>
    </row>
    <row r="1221" spans="26:45" ht="20.100000000000001" customHeight="1" x14ac:dyDescent="0.25">
      <c r="Z1221" s="146">
        <v>550</v>
      </c>
      <c r="AA1221" s="142">
        <f t="shared" si="192"/>
        <v>-1.7999999999999998</v>
      </c>
      <c r="AB1221" s="166">
        <f t="shared" si="193"/>
        <v>7.8950158300894177E-2</v>
      </c>
      <c r="AC1221" s="166">
        <f t="shared" si="194"/>
        <v>3.593031911292581E-2</v>
      </c>
      <c r="AD1221" s="142">
        <f t="shared" si="195"/>
        <v>7.8950158300894177E-2</v>
      </c>
      <c r="AE1221" s="142" t="str">
        <f t="shared" si="200"/>
        <v/>
      </c>
      <c r="AF1221" s="142" t="str">
        <f t="shared" si="196"/>
        <v/>
      </c>
      <c r="AG1221" s="167">
        <f t="shared" si="197"/>
        <v>0</v>
      </c>
      <c r="AH1221" s="167" t="str">
        <f t="shared" si="198"/>
        <v/>
      </c>
      <c r="AI1221" s="167" t="str">
        <f t="shared" si="199"/>
        <v/>
      </c>
      <c r="AJ1221" s="167"/>
      <c r="AK1221" s="167"/>
      <c r="AL1221" s="167"/>
      <c r="AN1221" s="146"/>
      <c r="AO1221" s="158">
        <f t="shared" si="188"/>
        <v>3.6003682082045421</v>
      </c>
      <c r="AP1221" s="159">
        <f t="shared" si="189"/>
        <v>0.82448309235728956</v>
      </c>
      <c r="AQ1221" s="160">
        <f t="shared" si="190"/>
        <v>6.9180544632041485E-4</v>
      </c>
      <c r="AR1221" s="161" t="str">
        <f t="shared" si="191"/>
        <v/>
      </c>
      <c r="AS1221" s="161" t="str">
        <f t="shared" si="187"/>
        <v/>
      </c>
    </row>
    <row r="1222" spans="26:45" ht="20.100000000000001" customHeight="1" x14ac:dyDescent="0.25">
      <c r="Z1222" s="146">
        <v>551</v>
      </c>
      <c r="AA1222" s="142">
        <f t="shared" si="192"/>
        <v>-1.7959999999999998</v>
      </c>
      <c r="AB1222" s="166">
        <f t="shared" si="193"/>
        <v>7.9520014586287047E-2</v>
      </c>
      <c r="AC1222" s="166">
        <f t="shared" si="194"/>
        <v>3.6247258515151162E-2</v>
      </c>
      <c r="AD1222" s="142">
        <f t="shared" si="195"/>
        <v>7.9520014586287047E-2</v>
      </c>
      <c r="AE1222" s="142" t="str">
        <f t="shared" si="200"/>
        <v/>
      </c>
      <c r="AF1222" s="142" t="str">
        <f t="shared" si="196"/>
        <v/>
      </c>
      <c r="AG1222" s="167">
        <f t="shared" si="197"/>
        <v>0</v>
      </c>
      <c r="AH1222" s="167" t="str">
        <f t="shared" si="198"/>
        <v/>
      </c>
      <c r="AI1222" s="167" t="str">
        <f t="shared" si="199"/>
        <v/>
      </c>
      <c r="AJ1222" s="167"/>
      <c r="AK1222" s="167"/>
      <c r="AL1222" s="167"/>
      <c r="AN1222" s="146"/>
      <c r="AO1222" s="158">
        <f t="shared" si="188"/>
        <v>3.6067631783789729</v>
      </c>
      <c r="AP1222" s="159">
        <f t="shared" si="189"/>
        <v>0.82379128691096914</v>
      </c>
      <c r="AQ1222" s="160">
        <f t="shared" si="190"/>
        <v>6.9266045118954178E-4</v>
      </c>
      <c r="AR1222" s="161" t="str">
        <f t="shared" si="191"/>
        <v/>
      </c>
      <c r="AS1222" s="161" t="str">
        <f t="shared" si="187"/>
        <v/>
      </c>
    </row>
    <row r="1223" spans="26:45" ht="20.100000000000001" customHeight="1" x14ac:dyDescent="0.25">
      <c r="Z1223" s="146">
        <v>552</v>
      </c>
      <c r="AA1223" s="142">
        <f t="shared" si="192"/>
        <v>-1.7919999999999998</v>
      </c>
      <c r="AB1223" s="166">
        <f t="shared" si="193"/>
        <v>8.0092702557856207E-2</v>
      </c>
      <c r="AC1223" s="166">
        <f t="shared" si="194"/>
        <v>3.6566483005203057E-2</v>
      </c>
      <c r="AD1223" s="142">
        <f t="shared" si="195"/>
        <v>8.0092702557856207E-2</v>
      </c>
      <c r="AE1223" s="142" t="str">
        <f t="shared" si="200"/>
        <v/>
      </c>
      <c r="AF1223" s="142" t="str">
        <f t="shared" si="196"/>
        <v/>
      </c>
      <c r="AG1223" s="167">
        <f t="shared" si="197"/>
        <v>0</v>
      </c>
      <c r="AH1223" s="167" t="str">
        <f t="shared" si="198"/>
        <v/>
      </c>
      <c r="AI1223" s="167" t="str">
        <f t="shared" si="199"/>
        <v/>
      </c>
      <c r="AJ1223" s="167"/>
      <c r="AK1223" s="167"/>
      <c r="AL1223" s="167"/>
      <c r="AN1223" s="146"/>
      <c r="AO1223" s="158">
        <f t="shared" si="188"/>
        <v>3.6131581485534037</v>
      </c>
      <c r="AP1223" s="159">
        <f t="shared" si="189"/>
        <v>0.8230986264597796</v>
      </c>
      <c r="AQ1223" s="160">
        <f t="shared" si="190"/>
        <v>6.9351107189952188E-4</v>
      </c>
      <c r="AR1223" s="161" t="str">
        <f t="shared" si="191"/>
        <v/>
      </c>
      <c r="AS1223" s="161" t="str">
        <f t="shared" si="187"/>
        <v/>
      </c>
    </row>
    <row r="1224" spans="26:45" ht="20.100000000000001" customHeight="1" x14ac:dyDescent="0.25">
      <c r="Z1224" s="146">
        <v>553</v>
      </c>
      <c r="AA1224" s="142">
        <f t="shared" si="192"/>
        <v>-1.7879999999999998</v>
      </c>
      <c r="AB1224" s="166">
        <f t="shared" si="193"/>
        <v>8.0668224217007062E-2</v>
      </c>
      <c r="AC1224" s="166">
        <f t="shared" si="194"/>
        <v>3.6888003913869559E-2</v>
      </c>
      <c r="AD1224" s="142">
        <f t="shared" si="195"/>
        <v>8.0668224217007062E-2</v>
      </c>
      <c r="AE1224" s="142" t="str">
        <f t="shared" si="200"/>
        <v/>
      </c>
      <c r="AF1224" s="142" t="str">
        <f t="shared" si="196"/>
        <v/>
      </c>
      <c r="AG1224" s="167">
        <f t="shared" si="197"/>
        <v>0</v>
      </c>
      <c r="AH1224" s="167" t="str">
        <f t="shared" si="198"/>
        <v/>
      </c>
      <c r="AI1224" s="167" t="str">
        <f t="shared" si="199"/>
        <v/>
      </c>
      <c r="AJ1224" s="167"/>
      <c r="AK1224" s="167"/>
      <c r="AL1224" s="167"/>
      <c r="AN1224" s="146"/>
      <c r="AO1224" s="158">
        <f t="shared" si="188"/>
        <v>3.6195531187278345</v>
      </c>
      <c r="AP1224" s="159">
        <f t="shared" si="189"/>
        <v>0.82240511538788008</v>
      </c>
      <c r="AQ1224" s="160">
        <f t="shared" si="190"/>
        <v>6.9435730895983649E-4</v>
      </c>
      <c r="AR1224" s="161" t="str">
        <f t="shared" si="191"/>
        <v/>
      </c>
      <c r="AS1224" s="161" t="str">
        <f t="shared" si="187"/>
        <v/>
      </c>
    </row>
    <row r="1225" spans="26:45" ht="20.100000000000001" customHeight="1" x14ac:dyDescent="0.25">
      <c r="Z1225" s="146">
        <v>554</v>
      </c>
      <c r="AA1225" s="142">
        <f t="shared" si="192"/>
        <v>-1.7839999999999998</v>
      </c>
      <c r="AB1225" s="166">
        <f t="shared" si="193"/>
        <v>8.1246581443038091E-2</v>
      </c>
      <c r="AC1225" s="166">
        <f t="shared" si="194"/>
        <v>3.7211832579700434E-2</v>
      </c>
      <c r="AD1225" s="142">
        <f t="shared" si="195"/>
        <v>8.1246581443038091E-2</v>
      </c>
      <c r="AE1225" s="142" t="str">
        <f t="shared" si="200"/>
        <v/>
      </c>
      <c r="AF1225" s="142" t="str">
        <f t="shared" si="196"/>
        <v/>
      </c>
      <c r="AG1225" s="167">
        <f t="shared" si="197"/>
        <v>0</v>
      </c>
      <c r="AH1225" s="167" t="str">
        <f t="shared" si="198"/>
        <v/>
      </c>
      <c r="AI1225" s="167" t="str">
        <f t="shared" si="199"/>
        <v/>
      </c>
      <c r="AJ1225" s="167"/>
      <c r="AK1225" s="167"/>
      <c r="AL1225" s="167"/>
      <c r="AN1225" s="146"/>
      <c r="AO1225" s="158">
        <f t="shared" si="188"/>
        <v>3.6259480889022653</v>
      </c>
      <c r="AP1225" s="159">
        <f t="shared" si="189"/>
        <v>0.82171075807892024</v>
      </c>
      <c r="AQ1225" s="160">
        <f t="shared" si="190"/>
        <v>6.9519916295313067E-4</v>
      </c>
      <c r="AR1225" s="161" t="str">
        <f t="shared" si="191"/>
        <v/>
      </c>
      <c r="AS1225" s="161" t="str">
        <f t="shared" si="187"/>
        <v/>
      </c>
    </row>
    <row r="1226" spans="26:45" ht="20.100000000000001" customHeight="1" x14ac:dyDescent="0.25">
      <c r="Z1226" s="146">
        <v>555</v>
      </c>
      <c r="AA1226" s="142">
        <f t="shared" si="192"/>
        <v>-1.7799999999999998</v>
      </c>
      <c r="AB1226" s="166">
        <f t="shared" si="193"/>
        <v>8.1827775992142845E-2</v>
      </c>
      <c r="AC1226" s="166">
        <f t="shared" si="194"/>
        <v>3.7537980348516818E-2</v>
      </c>
      <c r="AD1226" s="142">
        <f t="shared" si="195"/>
        <v>8.1827775992142845E-2</v>
      </c>
      <c r="AE1226" s="142" t="str">
        <f t="shared" si="200"/>
        <v/>
      </c>
      <c r="AF1226" s="142" t="str">
        <f t="shared" si="196"/>
        <v/>
      </c>
      <c r="AG1226" s="167">
        <f t="shared" si="197"/>
        <v>0</v>
      </c>
      <c r="AH1226" s="167" t="str">
        <f t="shared" si="198"/>
        <v/>
      </c>
      <c r="AI1226" s="167" t="str">
        <f t="shared" si="199"/>
        <v/>
      </c>
      <c r="AJ1226" s="167"/>
      <c r="AK1226" s="167"/>
      <c r="AL1226" s="167"/>
      <c r="AN1226" s="146"/>
      <c r="AO1226" s="158">
        <f t="shared" si="188"/>
        <v>3.6323430590766961</v>
      </c>
      <c r="AP1226" s="159">
        <f t="shared" si="189"/>
        <v>0.82101555891596711</v>
      </c>
      <c r="AQ1226" s="160">
        <f t="shared" si="190"/>
        <v>6.9603663453343678E-4</v>
      </c>
      <c r="AR1226" s="161" t="str">
        <f t="shared" si="191"/>
        <v/>
      </c>
      <c r="AS1226" s="161" t="str">
        <f t="shared" si="187"/>
        <v/>
      </c>
    </row>
    <row r="1227" spans="26:45" ht="20.100000000000001" customHeight="1" x14ac:dyDescent="0.25">
      <c r="Z1227" s="146">
        <v>556</v>
      </c>
      <c r="AA1227" s="142">
        <f t="shared" si="192"/>
        <v>-1.7759999999999998</v>
      </c>
      <c r="AB1227" s="166">
        <f t="shared" si="193"/>
        <v>8.2411809496414523E-2</v>
      </c>
      <c r="AC1227" s="166">
        <f t="shared" si="194"/>
        <v>3.7866458572916685E-2</v>
      </c>
      <c r="AD1227" s="142">
        <f t="shared" si="195"/>
        <v>8.2411809496414523E-2</v>
      </c>
      <c r="AE1227" s="142" t="str">
        <f t="shared" si="200"/>
        <v/>
      </c>
      <c r="AF1227" s="142" t="str">
        <f t="shared" si="196"/>
        <v/>
      </c>
      <c r="AG1227" s="167">
        <f t="shared" si="197"/>
        <v>0</v>
      </c>
      <c r="AH1227" s="167" t="str">
        <f t="shared" si="198"/>
        <v/>
      </c>
      <c r="AI1227" s="167" t="str">
        <f t="shared" si="199"/>
        <v/>
      </c>
      <c r="AJ1227" s="167"/>
      <c r="AK1227" s="167"/>
      <c r="AL1227" s="167"/>
      <c r="AN1227" s="146"/>
      <c r="AO1227" s="158">
        <f t="shared" si="188"/>
        <v>3.6387380292511269</v>
      </c>
      <c r="AP1227" s="159">
        <f t="shared" si="189"/>
        <v>0.82031952228143368</v>
      </c>
      <c r="AQ1227" s="160">
        <f t="shared" si="190"/>
        <v>6.9686972442517536E-4</v>
      </c>
      <c r="AR1227" s="161" t="str">
        <f t="shared" si="191"/>
        <v/>
      </c>
      <c r="AS1227" s="161" t="str">
        <f t="shared" si="187"/>
        <v/>
      </c>
    </row>
    <row r="1228" spans="26:45" ht="20.100000000000001" customHeight="1" x14ac:dyDescent="0.25">
      <c r="Z1228" s="146">
        <v>557</v>
      </c>
      <c r="AA1228" s="142">
        <f t="shared" si="192"/>
        <v>-1.7719999999999998</v>
      </c>
      <c r="AB1228" s="166">
        <f t="shared" si="193"/>
        <v>8.299868346285344E-2</v>
      </c>
      <c r="AC1228" s="166">
        <f t="shared" si="194"/>
        <v>3.8197278611776603E-2</v>
      </c>
      <c r="AD1228" s="142">
        <f t="shared" si="195"/>
        <v>8.299868346285344E-2</v>
      </c>
      <c r="AE1228" s="142" t="str">
        <f t="shared" si="200"/>
        <v/>
      </c>
      <c r="AF1228" s="142" t="str">
        <f t="shared" si="196"/>
        <v/>
      </c>
      <c r="AG1228" s="167">
        <f t="shared" si="197"/>
        <v>0</v>
      </c>
      <c r="AH1228" s="167" t="str">
        <f t="shared" si="198"/>
        <v/>
      </c>
      <c r="AI1228" s="167" t="str">
        <f t="shared" si="199"/>
        <v/>
      </c>
      <c r="AJ1228" s="167"/>
      <c r="AK1228" s="167"/>
      <c r="AL1228" s="167"/>
      <c r="AN1228" s="146"/>
      <c r="AO1228" s="158">
        <f t="shared" si="188"/>
        <v>3.6451329994255577</v>
      </c>
      <c r="AP1228" s="159">
        <f t="shared" si="189"/>
        <v>0.8196226525570085</v>
      </c>
      <c r="AQ1228" s="160">
        <f t="shared" si="190"/>
        <v>6.9769843342548654E-4</v>
      </c>
      <c r="AR1228" s="161" t="str">
        <f t="shared" si="191"/>
        <v/>
      </c>
      <c r="AS1228" s="161" t="str">
        <f t="shared" si="187"/>
        <v/>
      </c>
    </row>
    <row r="1229" spans="26:45" ht="20.100000000000001" customHeight="1" x14ac:dyDescent="0.25">
      <c r="Z1229" s="146">
        <v>558</v>
      </c>
      <c r="AA1229" s="142">
        <f t="shared" si="192"/>
        <v>-1.7679999999999998</v>
      </c>
      <c r="AB1229" s="166">
        <f t="shared" si="193"/>
        <v>8.3588399272377337E-2</v>
      </c>
      <c r="AC1229" s="166">
        <f t="shared" si="194"/>
        <v>3.8530451829749263E-2</v>
      </c>
      <c r="AD1229" s="142">
        <f t="shared" si="195"/>
        <v>8.3588399272377337E-2</v>
      </c>
      <c r="AE1229" s="142" t="str">
        <f t="shared" si="200"/>
        <v/>
      </c>
      <c r="AF1229" s="142" t="str">
        <f t="shared" si="196"/>
        <v/>
      </c>
      <c r="AG1229" s="167">
        <f t="shared" si="197"/>
        <v>0</v>
      </c>
      <c r="AH1229" s="167" t="str">
        <f t="shared" si="198"/>
        <v/>
      </c>
      <c r="AI1229" s="167" t="str">
        <f t="shared" si="199"/>
        <v/>
      </c>
      <c r="AJ1229" s="167"/>
      <c r="AK1229" s="167"/>
      <c r="AL1229" s="167"/>
      <c r="AN1229" s="146"/>
      <c r="AO1229" s="158">
        <f t="shared" si="188"/>
        <v>3.6515279695999885</v>
      </c>
      <c r="AP1229" s="159">
        <f t="shared" si="189"/>
        <v>0.81892495412358302</v>
      </c>
      <c r="AQ1229" s="160">
        <f t="shared" si="190"/>
        <v>6.9852276239978917E-4</v>
      </c>
      <c r="AR1229" s="161" t="str">
        <f t="shared" si="191"/>
        <v/>
      </c>
      <c r="AS1229" s="161" t="str">
        <f t="shared" si="187"/>
        <v/>
      </c>
    </row>
    <row r="1230" spans="26:45" ht="20.100000000000001" customHeight="1" x14ac:dyDescent="0.25">
      <c r="Z1230" s="146">
        <v>559</v>
      </c>
      <c r="AA1230" s="142">
        <f t="shared" si="192"/>
        <v>-1.7639999999999998</v>
      </c>
      <c r="AB1230" s="166">
        <f t="shared" si="193"/>
        <v>8.4180958178834878E-2</v>
      </c>
      <c r="AC1230" s="166">
        <f t="shared" si="194"/>
        <v>3.8865989596757237E-2</v>
      </c>
      <c r="AD1230" s="142">
        <f t="shared" si="195"/>
        <v>8.4180958178834878E-2</v>
      </c>
      <c r="AE1230" s="142" t="str">
        <f t="shared" si="200"/>
        <v/>
      </c>
      <c r="AF1230" s="142" t="str">
        <f t="shared" si="196"/>
        <v/>
      </c>
      <c r="AG1230" s="167">
        <f t="shared" si="197"/>
        <v>0</v>
      </c>
      <c r="AH1230" s="167" t="str">
        <f t="shared" si="198"/>
        <v/>
      </c>
      <c r="AI1230" s="167" t="str">
        <f t="shared" si="199"/>
        <v/>
      </c>
      <c r="AJ1230" s="167"/>
      <c r="AK1230" s="167"/>
      <c r="AL1230" s="167"/>
      <c r="AN1230" s="146"/>
      <c r="AO1230" s="158">
        <f t="shared" si="188"/>
        <v>3.6579229397744193</v>
      </c>
      <c r="AP1230" s="159">
        <f t="shared" si="189"/>
        <v>0.81822643136118323</v>
      </c>
      <c r="AQ1230" s="160">
        <f t="shared" si="190"/>
        <v>6.9934271228500045E-4</v>
      </c>
      <c r="AR1230" s="161" t="str">
        <f t="shared" si="191"/>
        <v/>
      </c>
      <c r="AS1230" s="161" t="str">
        <f t="shared" si="187"/>
        <v/>
      </c>
    </row>
    <row r="1231" spans="26:45" ht="20.100000000000001" customHeight="1" x14ac:dyDescent="0.25">
      <c r="Z1231" s="146">
        <v>560</v>
      </c>
      <c r="AA1231" s="142">
        <f t="shared" si="192"/>
        <v>-1.7599999999999998</v>
      </c>
      <c r="AB1231" s="166">
        <f t="shared" si="193"/>
        <v>8.4776361308022255E-2</v>
      </c>
      <c r="AC1231" s="166">
        <f t="shared" si="194"/>
        <v>3.9203903287482647E-2</v>
      </c>
      <c r="AD1231" s="142">
        <f t="shared" si="195"/>
        <v>8.4776361308022255E-2</v>
      </c>
      <c r="AE1231" s="142" t="str">
        <f t="shared" si="200"/>
        <v/>
      </c>
      <c r="AF1231" s="142" t="str">
        <f t="shared" si="196"/>
        <v/>
      </c>
      <c r="AG1231" s="167">
        <f t="shared" si="197"/>
        <v>0</v>
      </c>
      <c r="AH1231" s="167" t="str">
        <f t="shared" si="198"/>
        <v/>
      </c>
      <c r="AI1231" s="167" t="str">
        <f t="shared" si="199"/>
        <v/>
      </c>
      <c r="AJ1231" s="167"/>
      <c r="AK1231" s="167"/>
      <c r="AL1231" s="167"/>
      <c r="AN1231" s="146"/>
      <c r="AO1231" s="158">
        <f t="shared" si="188"/>
        <v>3.6643179099488501</v>
      </c>
      <c r="AP1231" s="159">
        <f t="shared" si="189"/>
        <v>0.81752708864889823</v>
      </c>
      <c r="AQ1231" s="160">
        <f t="shared" si="190"/>
        <v>7.0015828408698244E-4</v>
      </c>
      <c r="AR1231" s="161" t="str">
        <f t="shared" si="191"/>
        <v/>
      </c>
      <c r="AS1231" s="161" t="str">
        <f t="shared" si="187"/>
        <v/>
      </c>
    </row>
    <row r="1232" spans="26:45" ht="20.100000000000001" customHeight="1" x14ac:dyDescent="0.25">
      <c r="Z1232" s="146">
        <v>561</v>
      </c>
      <c r="AA1232" s="142">
        <f t="shared" si="192"/>
        <v>-1.7559999999999998</v>
      </c>
      <c r="AB1232" s="166">
        <f t="shared" si="193"/>
        <v>8.5374609656703196E-2</v>
      </c>
      <c r="AC1232" s="166">
        <f t="shared" si="194"/>
        <v>3.9544204280853187E-2</v>
      </c>
      <c r="AD1232" s="142">
        <f t="shared" si="195"/>
        <v>8.5374609656703196E-2</v>
      </c>
      <c r="AE1232" s="142" t="str">
        <f t="shared" si="200"/>
        <v/>
      </c>
      <c r="AF1232" s="142" t="str">
        <f t="shared" si="196"/>
        <v/>
      </c>
      <c r="AG1232" s="167">
        <f t="shared" si="197"/>
        <v>0</v>
      </c>
      <c r="AH1232" s="167" t="str">
        <f t="shared" si="198"/>
        <v/>
      </c>
      <c r="AI1232" s="167" t="str">
        <f t="shared" si="199"/>
        <v/>
      </c>
      <c r="AJ1232" s="167"/>
      <c r="AK1232" s="167"/>
      <c r="AL1232" s="167"/>
      <c r="AN1232" s="146"/>
      <c r="AO1232" s="158">
        <f t="shared" si="188"/>
        <v>3.6707128801232809</v>
      </c>
      <c r="AP1232" s="159">
        <f t="shared" si="189"/>
        <v>0.81682693036481124</v>
      </c>
      <c r="AQ1232" s="160">
        <f t="shared" si="190"/>
        <v>7.0096947888109717E-4</v>
      </c>
      <c r="AR1232" s="161" t="str">
        <f t="shared" si="191"/>
        <v/>
      </c>
      <c r="AS1232" s="161" t="str">
        <f t="shared" si="187"/>
        <v/>
      </c>
    </row>
    <row r="1233" spans="26:45" ht="20.100000000000001" customHeight="1" x14ac:dyDescent="0.25">
      <c r="Z1233" s="146">
        <v>562</v>
      </c>
      <c r="AA1233" s="142">
        <f t="shared" si="192"/>
        <v>-1.7519999999999998</v>
      </c>
      <c r="AB1233" s="166">
        <f t="shared" si="193"/>
        <v>8.5975704091632174E-2</v>
      </c>
      <c r="AC1233" s="166">
        <f t="shared" si="194"/>
        <v>3.9886903959523781E-2</v>
      </c>
      <c r="AD1233" s="142">
        <f t="shared" si="195"/>
        <v>8.5975704091632174E-2</v>
      </c>
      <c r="AE1233" s="142" t="str">
        <f t="shared" si="200"/>
        <v/>
      </c>
      <c r="AF1233" s="142" t="str">
        <f t="shared" si="196"/>
        <v/>
      </c>
      <c r="AG1233" s="167">
        <f t="shared" si="197"/>
        <v>0</v>
      </c>
      <c r="AH1233" s="167" t="str">
        <f t="shared" si="198"/>
        <v/>
      </c>
      <c r="AI1233" s="167" t="str">
        <f t="shared" si="199"/>
        <v/>
      </c>
      <c r="AJ1233" s="167"/>
      <c r="AK1233" s="167"/>
      <c r="AL1233" s="167"/>
      <c r="AN1233" s="146"/>
      <c r="AO1233" s="158">
        <f t="shared" si="188"/>
        <v>3.6771078502977117</v>
      </c>
      <c r="AP1233" s="159">
        <f t="shared" si="189"/>
        <v>0.81612596088593015</v>
      </c>
      <c r="AQ1233" s="160">
        <f t="shared" si="190"/>
        <v>7.0177629781020823E-4</v>
      </c>
      <c r="AR1233" s="161" t="str">
        <f t="shared" si="191"/>
        <v/>
      </c>
      <c r="AS1233" s="161" t="str">
        <f t="shared" si="187"/>
        <v/>
      </c>
    </row>
    <row r="1234" spans="26:45" ht="20.100000000000001" customHeight="1" x14ac:dyDescent="0.25">
      <c r="Z1234" s="146">
        <v>563</v>
      </c>
      <c r="AA1234" s="142">
        <f t="shared" si="192"/>
        <v>-1.7479999999999998</v>
      </c>
      <c r="AB1234" s="166">
        <f t="shared" si="193"/>
        <v>8.657964534858148E-2</v>
      </c>
      <c r="AC1234" s="166">
        <f t="shared" si="194"/>
        <v>4.0232013709354801E-2</v>
      </c>
      <c r="AD1234" s="142">
        <f t="shared" si="195"/>
        <v>8.657964534858148E-2</v>
      </c>
      <c r="AE1234" s="142" t="str">
        <f t="shared" si="200"/>
        <v/>
      </c>
      <c r="AF1234" s="142" t="str">
        <f t="shared" si="196"/>
        <v/>
      </c>
      <c r="AG1234" s="167">
        <f t="shared" si="197"/>
        <v>0</v>
      </c>
      <c r="AH1234" s="167" t="str">
        <f t="shared" si="198"/>
        <v/>
      </c>
      <c r="AI1234" s="167" t="str">
        <f t="shared" si="199"/>
        <v/>
      </c>
      <c r="AJ1234" s="167"/>
      <c r="AK1234" s="167"/>
      <c r="AL1234" s="167"/>
      <c r="AN1234" s="146"/>
      <c r="AO1234" s="158">
        <f t="shared" si="188"/>
        <v>3.6835028204721425</v>
      </c>
      <c r="AP1234" s="159">
        <f t="shared" si="189"/>
        <v>0.81542418458811994</v>
      </c>
      <c r="AQ1234" s="160">
        <f t="shared" si="190"/>
        <v>7.0257874208734528E-4</v>
      </c>
      <c r="AR1234" s="161" t="str">
        <f t="shared" si="191"/>
        <v/>
      </c>
      <c r="AS1234" s="161" t="str">
        <f t="shared" ref="AS1234:AS1297" si="201">IF($AP1234&lt;(1-$AN$670),$AQ1234,"")</f>
        <v/>
      </c>
    </row>
    <row r="1235" spans="26:45" ht="20.100000000000001" customHeight="1" x14ac:dyDescent="0.25">
      <c r="Z1235" s="146">
        <v>564</v>
      </c>
      <c r="AA1235" s="142">
        <f t="shared" si="192"/>
        <v>-1.7439999999999998</v>
      </c>
      <c r="AB1235" s="166">
        <f t="shared" si="193"/>
        <v>8.7186434031371593E-2</v>
      </c>
      <c r="AC1235" s="166">
        <f t="shared" si="194"/>
        <v>4.0579544918886129E-2</v>
      </c>
      <c r="AD1235" s="142">
        <f t="shared" si="195"/>
        <v>8.7186434031371593E-2</v>
      </c>
      <c r="AE1235" s="142" t="str">
        <f t="shared" si="200"/>
        <v/>
      </c>
      <c r="AF1235" s="142" t="str">
        <f t="shared" si="196"/>
        <v/>
      </c>
      <c r="AG1235" s="167">
        <f t="shared" si="197"/>
        <v>0</v>
      </c>
      <c r="AH1235" s="167" t="str">
        <f t="shared" si="198"/>
        <v/>
      </c>
      <c r="AI1235" s="167" t="str">
        <f t="shared" si="199"/>
        <v/>
      </c>
      <c r="AJ1235" s="167"/>
      <c r="AK1235" s="167"/>
      <c r="AL1235" s="167"/>
      <c r="AN1235" s="146"/>
      <c r="AO1235" s="158">
        <f t="shared" ref="AO1235:AO1298" si="202">AO1234+$AR$655</f>
        <v>3.6898977906465733</v>
      </c>
      <c r="AP1235" s="159">
        <f t="shared" ref="AP1235:AP1298" si="203">_xlfn.CHISQ.DIST.RT(AO1235,7)</f>
        <v>0.81472160584603259</v>
      </c>
      <c r="AQ1235" s="160">
        <f t="shared" ref="AQ1235:AQ1298" si="204">AP1235-AP1236</f>
        <v>7.0337681299204036E-4</v>
      </c>
      <c r="AR1235" s="161" t="str">
        <f t="shared" ref="AR1235:AR1298" si="205">IF(AP1235&lt;(1-$AN$662),AQ1235,"")</f>
        <v/>
      </c>
      <c r="AS1235" s="161" t="str">
        <f t="shared" si="201"/>
        <v/>
      </c>
    </row>
    <row r="1236" spans="26:45" ht="20.100000000000001" customHeight="1" x14ac:dyDescent="0.25">
      <c r="Z1236" s="146">
        <v>565</v>
      </c>
      <c r="AA1236" s="142">
        <f t="shared" si="192"/>
        <v>-1.7399999999999998</v>
      </c>
      <c r="AB1236" s="166">
        <f t="shared" si="193"/>
        <v>8.7796070610905663E-2</v>
      </c>
      <c r="AC1236" s="166">
        <f t="shared" si="194"/>
        <v>4.0929508978807365E-2</v>
      </c>
      <c r="AD1236" s="142">
        <f t="shared" si="195"/>
        <v>8.7796070610905663E-2</v>
      </c>
      <c r="AE1236" s="142" t="str">
        <f t="shared" si="200"/>
        <v/>
      </c>
      <c r="AF1236" s="142" t="str">
        <f t="shared" si="196"/>
        <v/>
      </c>
      <c r="AG1236" s="167">
        <f t="shared" si="197"/>
        <v>0</v>
      </c>
      <c r="AH1236" s="167" t="str">
        <f t="shared" si="198"/>
        <v/>
      </c>
      <c r="AI1236" s="167" t="str">
        <f t="shared" si="199"/>
        <v/>
      </c>
      <c r="AJ1236" s="167"/>
      <c r="AK1236" s="167"/>
      <c r="AL1236" s="167"/>
      <c r="AN1236" s="146"/>
      <c r="AO1236" s="158">
        <f t="shared" si="202"/>
        <v>3.6962927608210041</v>
      </c>
      <c r="AP1236" s="159">
        <f t="shared" si="203"/>
        <v>0.81401822903304055</v>
      </c>
      <c r="AQ1236" s="160">
        <f t="shared" si="204"/>
        <v>7.0417051187110502E-4</v>
      </c>
      <c r="AR1236" s="161" t="str">
        <f t="shared" si="205"/>
        <v/>
      </c>
      <c r="AS1236" s="161" t="str">
        <f t="shared" si="201"/>
        <v/>
      </c>
    </row>
    <row r="1237" spans="26:45" ht="20.100000000000001" customHeight="1" x14ac:dyDescent="0.25">
      <c r="Z1237" s="146">
        <v>566</v>
      </c>
      <c r="AA1237" s="142">
        <f t="shared" si="192"/>
        <v>-1.7359999999999998</v>
      </c>
      <c r="AB1237" s="166">
        <f t="shared" si="193"/>
        <v>8.8408555424207613E-2</v>
      </c>
      <c r="AC1237" s="166">
        <f t="shared" si="194"/>
        <v>4.1281917281424371E-2</v>
      </c>
      <c r="AD1237" s="142">
        <f t="shared" si="195"/>
        <v>8.8408555424207613E-2</v>
      </c>
      <c r="AE1237" s="142" t="str">
        <f t="shared" si="200"/>
        <v/>
      </c>
      <c r="AF1237" s="142" t="str">
        <f t="shared" si="196"/>
        <v/>
      </c>
      <c r="AG1237" s="167">
        <f t="shared" si="197"/>
        <v>0</v>
      </c>
      <c r="AH1237" s="167" t="str">
        <f t="shared" si="198"/>
        <v/>
      </c>
      <c r="AI1237" s="167" t="str">
        <f t="shared" si="199"/>
        <v/>
      </c>
      <c r="AJ1237" s="167"/>
      <c r="AK1237" s="167"/>
      <c r="AL1237" s="167"/>
      <c r="AN1237" s="146"/>
      <c r="AO1237" s="158">
        <f t="shared" si="202"/>
        <v>3.7026877309954349</v>
      </c>
      <c r="AP1237" s="159">
        <f t="shared" si="203"/>
        <v>0.81331405852116945</v>
      </c>
      <c r="AQ1237" s="160">
        <f t="shared" si="204"/>
        <v>7.049598401399626E-4</v>
      </c>
      <c r="AR1237" s="161" t="str">
        <f t="shared" si="205"/>
        <v/>
      </c>
      <c r="AS1237" s="161" t="str">
        <f t="shared" si="201"/>
        <v/>
      </c>
    </row>
    <row r="1238" spans="26:45" ht="20.100000000000001" customHeight="1" x14ac:dyDescent="0.25">
      <c r="Z1238" s="146">
        <v>567</v>
      </c>
      <c r="AA1238" s="142">
        <f t="shared" si="192"/>
        <v>-1.7319999999999998</v>
      </c>
      <c r="AB1238" s="166">
        <f t="shared" si="193"/>
        <v>8.9023888673464391E-2</v>
      </c>
      <c r="AC1238" s="166">
        <f t="shared" si="194"/>
        <v>4.1636781220121676E-2</v>
      </c>
      <c r="AD1238" s="142">
        <f t="shared" si="195"/>
        <v>8.9023888673464391E-2</v>
      </c>
      <c r="AE1238" s="142" t="str">
        <f t="shared" si="200"/>
        <v/>
      </c>
      <c r="AF1238" s="142" t="str">
        <f t="shared" si="196"/>
        <v/>
      </c>
      <c r="AG1238" s="167">
        <f t="shared" si="197"/>
        <v>0</v>
      </c>
      <c r="AH1238" s="167" t="str">
        <f t="shared" si="198"/>
        <v/>
      </c>
      <c r="AI1238" s="167" t="str">
        <f t="shared" si="199"/>
        <v/>
      </c>
      <c r="AJ1238" s="167"/>
      <c r="AK1238" s="167"/>
      <c r="AL1238" s="167"/>
      <c r="AN1238" s="146"/>
      <c r="AO1238" s="158">
        <f t="shared" si="202"/>
        <v>3.7090827011698657</v>
      </c>
      <c r="AP1238" s="159">
        <f t="shared" si="203"/>
        <v>0.81260909868102948</v>
      </c>
      <c r="AQ1238" s="160">
        <f t="shared" si="204"/>
        <v>7.0574479927820732E-4</v>
      </c>
      <c r="AR1238" s="161" t="str">
        <f t="shared" si="205"/>
        <v/>
      </c>
      <c r="AS1238" s="161" t="str">
        <f t="shared" si="201"/>
        <v/>
      </c>
    </row>
    <row r="1239" spans="26:45" ht="20.100000000000001" customHeight="1" x14ac:dyDescent="0.25">
      <c r="Z1239" s="146">
        <v>568</v>
      </c>
      <c r="AA1239" s="142">
        <f t="shared" si="192"/>
        <v>-1.7279999999999998</v>
      </c>
      <c r="AB1239" s="166">
        <f t="shared" si="193"/>
        <v>8.9642070425072398E-2</v>
      </c>
      <c r="AC1239" s="166">
        <f t="shared" si="194"/>
        <v>4.1994112188821313E-2</v>
      </c>
      <c r="AD1239" s="142">
        <f t="shared" si="195"/>
        <v>8.9642070425072398E-2</v>
      </c>
      <c r="AE1239" s="142" t="str">
        <f t="shared" si="200"/>
        <v/>
      </c>
      <c r="AF1239" s="142" t="str">
        <f t="shared" si="196"/>
        <v/>
      </c>
      <c r="AG1239" s="167">
        <f t="shared" si="197"/>
        <v>0</v>
      </c>
      <c r="AH1239" s="167" t="str">
        <f t="shared" si="198"/>
        <v/>
      </c>
      <c r="AI1239" s="167" t="str">
        <f t="shared" si="199"/>
        <v/>
      </c>
      <c r="AJ1239" s="167"/>
      <c r="AK1239" s="167"/>
      <c r="AL1239" s="167"/>
      <c r="AN1239" s="146"/>
      <c r="AO1239" s="158">
        <f t="shared" si="202"/>
        <v>3.7154776713442965</v>
      </c>
      <c r="AP1239" s="159">
        <f t="shared" si="203"/>
        <v>0.81190335388175128</v>
      </c>
      <c r="AQ1239" s="160">
        <f t="shared" si="204"/>
        <v>7.0652539083393417E-4</v>
      </c>
      <c r="AR1239" s="161" t="str">
        <f t="shared" si="205"/>
        <v/>
      </c>
      <c r="AS1239" s="161" t="str">
        <f t="shared" si="201"/>
        <v/>
      </c>
    </row>
    <row r="1240" spans="26:45" ht="20.100000000000001" customHeight="1" x14ac:dyDescent="0.25">
      <c r="Z1240" s="146">
        <v>569</v>
      </c>
      <c r="AA1240" s="142">
        <f t="shared" si="192"/>
        <v>-1.7239999999999998</v>
      </c>
      <c r="AB1240" s="166">
        <f t="shared" si="193"/>
        <v>9.0263100608688085E-2</v>
      </c>
      <c r="AC1240" s="166">
        <f t="shared" si="194"/>
        <v>4.2353921581437699E-2</v>
      </c>
      <c r="AD1240" s="142">
        <f t="shared" si="195"/>
        <v>9.0263100608688085E-2</v>
      </c>
      <c r="AE1240" s="142" t="str">
        <f t="shared" si="200"/>
        <v/>
      </c>
      <c r="AF1240" s="142" t="str">
        <f t="shared" si="196"/>
        <v/>
      </c>
      <c r="AG1240" s="167">
        <f t="shared" si="197"/>
        <v>0</v>
      </c>
      <c r="AH1240" s="167" t="str">
        <f t="shared" si="198"/>
        <v/>
      </c>
      <c r="AI1240" s="167" t="str">
        <f t="shared" si="199"/>
        <v/>
      </c>
      <c r="AJ1240" s="167"/>
      <c r="AK1240" s="167"/>
      <c r="AL1240" s="167"/>
      <c r="AN1240" s="146"/>
      <c r="AO1240" s="158">
        <f t="shared" si="202"/>
        <v>3.7218726415187273</v>
      </c>
      <c r="AP1240" s="159">
        <f t="shared" si="203"/>
        <v>0.81119682849091734</v>
      </c>
      <c r="AQ1240" s="160">
        <f t="shared" si="204"/>
        <v>7.0730161641963107E-4</v>
      </c>
      <c r="AR1240" s="161" t="str">
        <f t="shared" si="205"/>
        <v/>
      </c>
      <c r="AS1240" s="161" t="str">
        <f t="shared" si="201"/>
        <v/>
      </c>
    </row>
    <row r="1241" spans="26:45" ht="20.100000000000001" customHeight="1" x14ac:dyDescent="0.25">
      <c r="Z1241" s="146">
        <v>570</v>
      </c>
      <c r="AA1241" s="142">
        <f t="shared" si="192"/>
        <v>-1.7199999999999998</v>
      </c>
      <c r="AB1241" s="166">
        <f t="shared" si="193"/>
        <v>9.0886979016282898E-2</v>
      </c>
      <c r="AC1241" s="166">
        <f t="shared" si="194"/>
        <v>4.2716220791328946E-2</v>
      </c>
      <c r="AD1241" s="142">
        <f t="shared" si="195"/>
        <v>9.0886979016282898E-2</v>
      </c>
      <c r="AE1241" s="142" t="str">
        <f t="shared" si="200"/>
        <v/>
      </c>
      <c r="AF1241" s="142" t="str">
        <f t="shared" si="196"/>
        <v/>
      </c>
      <c r="AG1241" s="167">
        <f t="shared" si="197"/>
        <v>0</v>
      </c>
      <c r="AH1241" s="167" t="str">
        <f t="shared" si="198"/>
        <v/>
      </c>
      <c r="AI1241" s="167" t="str">
        <f t="shared" si="199"/>
        <v/>
      </c>
      <c r="AJ1241" s="167"/>
      <c r="AK1241" s="167"/>
      <c r="AL1241" s="167"/>
      <c r="AN1241" s="146"/>
      <c r="AO1241" s="158">
        <f t="shared" si="202"/>
        <v>3.7282676116931581</v>
      </c>
      <c r="AP1241" s="159">
        <f t="shared" si="203"/>
        <v>0.81048952687449771</v>
      </c>
      <c r="AQ1241" s="160">
        <f t="shared" si="204"/>
        <v>7.0807347771351115E-4</v>
      </c>
      <c r="AR1241" s="161" t="str">
        <f t="shared" si="205"/>
        <v/>
      </c>
      <c r="AS1241" s="161" t="str">
        <f t="shared" si="201"/>
        <v/>
      </c>
    </row>
    <row r="1242" spans="26:45" ht="20.100000000000001" customHeight="1" x14ac:dyDescent="0.25">
      <c r="Z1242" s="146">
        <v>571</v>
      </c>
      <c r="AA1242" s="142">
        <f t="shared" si="192"/>
        <v>-1.7159999999999997</v>
      </c>
      <c r="AB1242" s="166">
        <f t="shared" si="193"/>
        <v>9.1513705301202827E-2</v>
      </c>
      <c r="AC1242" s="166">
        <f t="shared" si="194"/>
        <v>4.3081021210743968E-2</v>
      </c>
      <c r="AD1242" s="142">
        <f t="shared" si="195"/>
        <v>9.1513705301202827E-2</v>
      </c>
      <c r="AE1242" s="142" t="str">
        <f t="shared" si="200"/>
        <v/>
      </c>
      <c r="AF1242" s="142" t="str">
        <f t="shared" si="196"/>
        <v/>
      </c>
      <c r="AG1242" s="167">
        <f t="shared" si="197"/>
        <v>0</v>
      </c>
      <c r="AH1242" s="167" t="str">
        <f t="shared" si="198"/>
        <v/>
      </c>
      <c r="AI1242" s="167" t="str">
        <f t="shared" si="199"/>
        <v/>
      </c>
      <c r="AJ1242" s="167"/>
      <c r="AK1242" s="167"/>
      <c r="AL1242" s="167"/>
      <c r="AN1242" s="146"/>
      <c r="AO1242" s="158">
        <f t="shared" si="202"/>
        <v>3.7346625818675889</v>
      </c>
      <c r="AP1242" s="159">
        <f t="shared" si="203"/>
        <v>0.8097814533967842</v>
      </c>
      <c r="AQ1242" s="160">
        <f t="shared" si="204"/>
        <v>7.0884097645862454E-4</v>
      </c>
      <c r="AR1242" s="161" t="str">
        <f t="shared" si="205"/>
        <v/>
      </c>
      <c r="AS1242" s="161" t="str">
        <f t="shared" si="201"/>
        <v/>
      </c>
    </row>
    <row r="1243" spans="26:45" ht="20.100000000000001" customHeight="1" x14ac:dyDescent="0.25">
      <c r="Z1243" s="146">
        <v>572</v>
      </c>
      <c r="AA1243" s="142">
        <f t="shared" si="192"/>
        <v>-1.7119999999999997</v>
      </c>
      <c r="AB1243" s="166">
        <f t="shared" si="193"/>
        <v>9.2143278977232526E-2</v>
      </c>
      <c r="AC1243" s="166">
        <f t="shared" si="194"/>
        <v>4.344833423026629E-2</v>
      </c>
      <c r="AD1243" s="142">
        <f t="shared" si="195"/>
        <v>9.2143278977232526E-2</v>
      </c>
      <c r="AE1243" s="142" t="str">
        <f t="shared" si="200"/>
        <v/>
      </c>
      <c r="AF1243" s="142" t="str">
        <f t="shared" si="196"/>
        <v/>
      </c>
      <c r="AG1243" s="167">
        <f t="shared" si="197"/>
        <v>0</v>
      </c>
      <c r="AH1243" s="167" t="str">
        <f t="shared" si="198"/>
        <v/>
      </c>
      <c r="AI1243" s="167" t="str">
        <f t="shared" si="199"/>
        <v/>
      </c>
      <c r="AJ1243" s="167"/>
      <c r="AK1243" s="167"/>
      <c r="AL1243" s="167"/>
      <c r="AN1243" s="146"/>
      <c r="AO1243" s="158">
        <f t="shared" si="202"/>
        <v>3.7410575520420197</v>
      </c>
      <c r="AP1243" s="159">
        <f t="shared" si="203"/>
        <v>0.80907261242032558</v>
      </c>
      <c r="AQ1243" s="160">
        <f t="shared" si="204"/>
        <v>7.096041144627474E-4</v>
      </c>
      <c r="AR1243" s="161" t="str">
        <f t="shared" si="205"/>
        <v/>
      </c>
      <c r="AS1243" s="161" t="str">
        <f t="shared" si="201"/>
        <v/>
      </c>
    </row>
    <row r="1244" spans="26:45" ht="20.100000000000001" customHeight="1" x14ac:dyDescent="0.25">
      <c r="Z1244" s="146">
        <v>573</v>
      </c>
      <c r="AA1244" s="142">
        <f t="shared" si="192"/>
        <v>-1.7079999999999997</v>
      </c>
      <c r="AB1244" s="166">
        <f t="shared" si="193"/>
        <v>9.2775699417664198E-2</v>
      </c>
      <c r="AC1244" s="166">
        <f t="shared" si="194"/>
        <v>4.3818171238253989E-2</v>
      </c>
      <c r="AD1244" s="142">
        <f t="shared" si="195"/>
        <v>9.2775699417664198E-2</v>
      </c>
      <c r="AE1244" s="142" t="str">
        <f t="shared" si="200"/>
        <v/>
      </c>
      <c r="AF1244" s="142" t="str">
        <f t="shared" si="196"/>
        <v/>
      </c>
      <c r="AG1244" s="167">
        <f t="shared" si="197"/>
        <v>0</v>
      </c>
      <c r="AH1244" s="167" t="str">
        <f t="shared" si="198"/>
        <v/>
      </c>
      <c r="AI1244" s="167" t="str">
        <f t="shared" si="199"/>
        <v/>
      </c>
      <c r="AJ1244" s="167"/>
      <c r="AK1244" s="167"/>
      <c r="AL1244" s="167"/>
      <c r="AN1244" s="146"/>
      <c r="AO1244" s="158">
        <f t="shared" si="202"/>
        <v>3.7474525222164505</v>
      </c>
      <c r="AP1244" s="159">
        <f t="shared" si="203"/>
        <v>0.80836300830586283</v>
      </c>
      <c r="AQ1244" s="160">
        <f t="shared" si="204"/>
        <v>7.1036289359771576E-4</v>
      </c>
      <c r="AR1244" s="161" t="str">
        <f t="shared" si="205"/>
        <v/>
      </c>
      <c r="AS1244" s="161" t="str">
        <f t="shared" si="201"/>
        <v/>
      </c>
    </row>
    <row r="1245" spans="26:45" ht="20.100000000000001" customHeight="1" x14ac:dyDescent="0.25">
      <c r="Z1245" s="146">
        <v>574</v>
      </c>
      <c r="AA1245" s="142">
        <f t="shared" si="192"/>
        <v>-1.7039999999999997</v>
      </c>
      <c r="AB1245" s="166">
        <f t="shared" si="193"/>
        <v>9.3410965854371211E-2</v>
      </c>
      <c r="AC1245" s="166">
        <f t="shared" si="194"/>
        <v>4.4190543620275628E-2</v>
      </c>
      <c r="AD1245" s="142">
        <f t="shared" si="195"/>
        <v>9.3410965854371211E-2</v>
      </c>
      <c r="AE1245" s="142" t="str">
        <f t="shared" si="200"/>
        <v/>
      </c>
      <c r="AF1245" s="142" t="str">
        <f t="shared" si="196"/>
        <v/>
      </c>
      <c r="AG1245" s="167">
        <f t="shared" si="197"/>
        <v>0</v>
      </c>
      <c r="AH1245" s="167" t="str">
        <f t="shared" si="198"/>
        <v/>
      </c>
      <c r="AI1245" s="167" t="str">
        <f t="shared" si="199"/>
        <v/>
      </c>
      <c r="AJ1245" s="167"/>
      <c r="AK1245" s="167"/>
      <c r="AL1245" s="167"/>
      <c r="AN1245" s="146"/>
      <c r="AO1245" s="158">
        <f t="shared" si="202"/>
        <v>3.7538474923908813</v>
      </c>
      <c r="AP1245" s="159">
        <f t="shared" si="203"/>
        <v>0.80765264541226511</v>
      </c>
      <c r="AQ1245" s="160">
        <f t="shared" si="204"/>
        <v>7.1111731579853732E-4</v>
      </c>
      <c r="AR1245" s="161" t="str">
        <f t="shared" si="205"/>
        <v/>
      </c>
      <c r="AS1245" s="161" t="str">
        <f t="shared" si="201"/>
        <v/>
      </c>
    </row>
    <row r="1246" spans="26:45" ht="20.100000000000001" customHeight="1" x14ac:dyDescent="0.25">
      <c r="Z1246" s="146">
        <v>575</v>
      </c>
      <c r="AA1246" s="142">
        <f t="shared" si="192"/>
        <v>-1.6999999999999997</v>
      </c>
      <c r="AB1246" s="166">
        <f t="shared" si="193"/>
        <v>9.4049077376886975E-2</v>
      </c>
      <c r="AC1246" s="166">
        <f t="shared" si="194"/>
        <v>4.4565462758543076E-2</v>
      </c>
      <c r="AD1246" s="142">
        <f t="shared" si="195"/>
        <v>9.4049077376886975E-2</v>
      </c>
      <c r="AE1246" s="142" t="str">
        <f t="shared" si="200"/>
        <v/>
      </c>
      <c r="AF1246" s="142" t="str">
        <f t="shared" si="196"/>
        <v/>
      </c>
      <c r="AG1246" s="167">
        <f t="shared" si="197"/>
        <v>0</v>
      </c>
      <c r="AH1246" s="167" t="str">
        <f t="shared" si="198"/>
        <v/>
      </c>
      <c r="AI1246" s="167" t="str">
        <f t="shared" si="199"/>
        <v/>
      </c>
      <c r="AJ1246" s="167"/>
      <c r="AK1246" s="167"/>
      <c r="AL1246" s="167"/>
      <c r="AN1246" s="146"/>
      <c r="AO1246" s="158">
        <f t="shared" si="202"/>
        <v>3.7602424625653121</v>
      </c>
      <c r="AP1246" s="159">
        <f t="shared" si="203"/>
        <v>0.80694152809646658</v>
      </c>
      <c r="AQ1246" s="160">
        <f t="shared" si="204"/>
        <v>7.1186738306461272E-4</v>
      </c>
      <c r="AR1246" s="161" t="str">
        <f t="shared" si="205"/>
        <v/>
      </c>
      <c r="AS1246" s="161" t="str">
        <f t="shared" si="201"/>
        <v/>
      </c>
    </row>
    <row r="1247" spans="26:45" ht="20.100000000000001" customHeight="1" x14ac:dyDescent="0.25">
      <c r="Z1247" s="146">
        <v>576</v>
      </c>
      <c r="AA1247" s="142">
        <f t="shared" ref="AA1247:AA1310" si="206">AA$665+(Z1247*AA$668)</f>
        <v>-1.6959999999999997</v>
      </c>
      <c r="AB1247" s="166">
        <f t="shared" ref="AB1247:AB1310" si="207">_xlfn.NORM.DIST(AA1247,AA$662,AA$663,0)</f>
        <v>9.4690032931488616E-2</v>
      </c>
      <c r="AC1247" s="166">
        <f t="shared" ref="AC1247:AC1310" si="208">_xlfn.NORM.DIST(AA1247,AA$662,AA$663,1)</f>
        <v>4.4942940031339911E-2</v>
      </c>
      <c r="AD1247" s="142">
        <f t="shared" ref="AD1247:AD1310" si="209">IF(OR(AC1247&lt;CN$43,AC1247&gt;CN$44),AB1247,"")</f>
        <v>9.4690032931488616E-2</v>
      </c>
      <c r="AE1247" s="142" t="str">
        <f t="shared" si="200"/>
        <v/>
      </c>
      <c r="AF1247" s="142" t="str">
        <f t="shared" ref="AF1247:AF1310" si="210">IF(AB1247=MAX(AB$671:AB$2671),AB1247,"")</f>
        <v/>
      </c>
      <c r="AG1247" s="167">
        <f t="shared" ref="AG1247:AG1310" si="211">_xlfn.NORM.DIST(Z1247,AE$663,AE$664,0)</f>
        <v>0</v>
      </c>
      <c r="AH1247" s="167" t="str">
        <f t="shared" ref="AH1247:AH1310" si="212">IF(AG1247=MAX(AG$671:AG$2671),AB1247,"")</f>
        <v/>
      </c>
      <c r="AI1247" s="167" t="str">
        <f t="shared" ref="AI1247:AI1310" si="213">IF(AH1247=MIN(AH$671:AH$2671),AH1247,"")</f>
        <v/>
      </c>
      <c r="AJ1247" s="167"/>
      <c r="AK1247" s="167"/>
      <c r="AL1247" s="167"/>
      <c r="AN1247" s="146"/>
      <c r="AO1247" s="158">
        <f t="shared" si="202"/>
        <v>3.7666374327397429</v>
      </c>
      <c r="AP1247" s="159">
        <f t="shared" si="203"/>
        <v>0.80622966071340196</v>
      </c>
      <c r="AQ1247" s="160">
        <f t="shared" si="204"/>
        <v>7.1261309745718204E-4</v>
      </c>
      <c r="AR1247" s="161" t="str">
        <f t="shared" si="205"/>
        <v/>
      </c>
      <c r="AS1247" s="161" t="str">
        <f t="shared" si="201"/>
        <v/>
      </c>
    </row>
    <row r="1248" spans="26:45" ht="20.100000000000001" customHeight="1" x14ac:dyDescent="0.25">
      <c r="Z1248" s="146">
        <v>577</v>
      </c>
      <c r="AA1248" s="142">
        <f t="shared" si="206"/>
        <v>-1.6920000000000002</v>
      </c>
      <c r="AB1248" s="166">
        <f t="shared" si="207"/>
        <v>9.5333831320286069E-2</v>
      </c>
      <c r="AC1248" s="166">
        <f t="shared" si="208"/>
        <v>4.532298681244696E-2</v>
      </c>
      <c r="AD1248" s="142">
        <f t="shared" si="209"/>
        <v>9.5333831320286069E-2</v>
      </c>
      <c r="AE1248" s="142" t="str">
        <f t="shared" ref="AE1248:AE1311" si="214">IF(AND(AC1248&gt;$AE$667,AC1248&lt;$AE$668),AB1248,"")</f>
        <v/>
      </c>
      <c r="AF1248" s="142" t="str">
        <f t="shared" si="210"/>
        <v/>
      </c>
      <c r="AG1248" s="167">
        <f t="shared" si="211"/>
        <v>0</v>
      </c>
      <c r="AH1248" s="167" t="str">
        <f t="shared" si="212"/>
        <v/>
      </c>
      <c r="AI1248" s="167" t="str">
        <f t="shared" si="213"/>
        <v/>
      </c>
      <c r="AJ1248" s="167"/>
      <c r="AK1248" s="167"/>
      <c r="AL1248" s="167"/>
      <c r="AN1248" s="146"/>
      <c r="AO1248" s="158">
        <f t="shared" si="202"/>
        <v>3.7730324029141737</v>
      </c>
      <c r="AP1248" s="159">
        <f t="shared" si="203"/>
        <v>0.80551704761594478</v>
      </c>
      <c r="AQ1248" s="160">
        <f t="shared" si="204"/>
        <v>7.1335446109987988E-4</v>
      </c>
      <c r="AR1248" s="161" t="str">
        <f t="shared" si="205"/>
        <v/>
      </c>
      <c r="AS1248" s="161" t="str">
        <f t="shared" si="201"/>
        <v/>
      </c>
    </row>
    <row r="1249" spans="26:45" ht="20.100000000000001" customHeight="1" x14ac:dyDescent="0.25">
      <c r="Z1249" s="146">
        <v>578</v>
      </c>
      <c r="AA1249" s="142">
        <f t="shared" si="206"/>
        <v>-1.6880000000000002</v>
      </c>
      <c r="AB1249" s="166">
        <f t="shared" si="207"/>
        <v>9.5980471200316692E-2</v>
      </c>
      <c r="AC1249" s="166">
        <f t="shared" si="208"/>
        <v>4.5705614470563628E-2</v>
      </c>
      <c r="AD1249" s="142">
        <f t="shared" si="209"/>
        <v>9.5980471200316692E-2</v>
      </c>
      <c r="AE1249" s="142" t="str">
        <f t="shared" si="214"/>
        <v/>
      </c>
      <c r="AF1249" s="142" t="str">
        <f t="shared" si="210"/>
        <v/>
      </c>
      <c r="AG1249" s="167">
        <f t="shared" si="211"/>
        <v>0</v>
      </c>
      <c r="AH1249" s="167" t="str">
        <f t="shared" si="212"/>
        <v/>
      </c>
      <c r="AI1249" s="167" t="str">
        <f t="shared" si="213"/>
        <v/>
      </c>
      <c r="AJ1249" s="167"/>
      <c r="AK1249" s="167"/>
      <c r="AL1249" s="167"/>
      <c r="AN1249" s="146"/>
      <c r="AO1249" s="158">
        <f t="shared" si="202"/>
        <v>3.7794273730886045</v>
      </c>
      <c r="AP1249" s="159">
        <f t="shared" si="203"/>
        <v>0.8048036931548449</v>
      </c>
      <c r="AQ1249" s="160">
        <f t="shared" si="204"/>
        <v>7.1409147618006763E-4</v>
      </c>
      <c r="AR1249" s="161" t="str">
        <f t="shared" si="205"/>
        <v/>
      </c>
      <c r="AS1249" s="161" t="str">
        <f t="shared" si="201"/>
        <v/>
      </c>
    </row>
    <row r="1250" spans="26:45" ht="20.100000000000001" customHeight="1" x14ac:dyDescent="0.25">
      <c r="Z1250" s="146">
        <v>579</v>
      </c>
      <c r="AA1250" s="142">
        <f t="shared" si="206"/>
        <v>-1.6840000000000002</v>
      </c>
      <c r="AB1250" s="166">
        <f t="shared" si="207"/>
        <v>9.6629951082644813E-2</v>
      </c>
      <c r="AC1250" s="166">
        <f t="shared" si="208"/>
        <v>4.6090834368725755E-2</v>
      </c>
      <c r="AD1250" s="142">
        <f t="shared" si="209"/>
        <v>9.6629951082644813E-2</v>
      </c>
      <c r="AE1250" s="142" t="str">
        <f t="shared" si="214"/>
        <v/>
      </c>
      <c r="AF1250" s="142" t="str">
        <f t="shared" si="210"/>
        <v/>
      </c>
      <c r="AG1250" s="167">
        <f t="shared" si="211"/>
        <v>0</v>
      </c>
      <c r="AH1250" s="167" t="str">
        <f t="shared" si="212"/>
        <v/>
      </c>
      <c r="AI1250" s="167" t="str">
        <f t="shared" si="213"/>
        <v/>
      </c>
      <c r="AJ1250" s="167"/>
      <c r="AK1250" s="167"/>
      <c r="AL1250" s="167"/>
      <c r="AN1250" s="146"/>
      <c r="AO1250" s="158">
        <f t="shared" si="202"/>
        <v>3.7858223432630353</v>
      </c>
      <c r="AP1250" s="159">
        <f t="shared" si="203"/>
        <v>0.80408960167866483</v>
      </c>
      <c r="AQ1250" s="160">
        <f t="shared" si="204"/>
        <v>7.1482414494494773E-4</v>
      </c>
      <c r="AR1250" s="161" t="str">
        <f t="shared" si="205"/>
        <v/>
      </c>
      <c r="AS1250" s="161" t="str">
        <f t="shared" si="201"/>
        <v/>
      </c>
    </row>
    <row r="1251" spans="26:45" ht="20.100000000000001" customHeight="1" x14ac:dyDescent="0.25">
      <c r="Z1251" s="146">
        <v>580</v>
      </c>
      <c r="AA1251" s="142">
        <f t="shared" si="206"/>
        <v>-1.6800000000000002</v>
      </c>
      <c r="AB1251" s="166">
        <f t="shared" si="207"/>
        <v>9.7282269331467469E-2</v>
      </c>
      <c r="AC1251" s="166">
        <f t="shared" si="208"/>
        <v>4.6478657863720019E-2</v>
      </c>
      <c r="AD1251" s="142">
        <f t="shared" si="209"/>
        <v>9.7282269331467469E-2</v>
      </c>
      <c r="AE1251" s="142" t="str">
        <f t="shared" si="214"/>
        <v/>
      </c>
      <c r="AF1251" s="142" t="str">
        <f t="shared" si="210"/>
        <v/>
      </c>
      <c r="AG1251" s="167">
        <f t="shared" si="211"/>
        <v>0</v>
      </c>
      <c r="AH1251" s="167" t="str">
        <f t="shared" si="212"/>
        <v/>
      </c>
      <c r="AI1251" s="167" t="str">
        <f t="shared" si="213"/>
        <v/>
      </c>
      <c r="AJ1251" s="167"/>
      <c r="AK1251" s="167"/>
      <c r="AL1251" s="167"/>
      <c r="AN1251" s="146"/>
      <c r="AO1251" s="158">
        <f t="shared" si="202"/>
        <v>3.7922173134374662</v>
      </c>
      <c r="AP1251" s="159">
        <f t="shared" si="203"/>
        <v>0.80337477753371989</v>
      </c>
      <c r="AQ1251" s="160">
        <f t="shared" si="204"/>
        <v>7.1555246970345099E-4</v>
      </c>
      <c r="AR1251" s="161" t="str">
        <f t="shared" si="205"/>
        <v/>
      </c>
      <c r="AS1251" s="161" t="str">
        <f t="shared" si="201"/>
        <v/>
      </c>
    </row>
    <row r="1252" spans="26:45" ht="20.100000000000001" customHeight="1" x14ac:dyDescent="0.25">
      <c r="Z1252" s="146">
        <v>581</v>
      </c>
      <c r="AA1252" s="142">
        <f t="shared" si="206"/>
        <v>-1.6760000000000002</v>
      </c>
      <c r="AB1252" s="166">
        <f t="shared" si="207"/>
        <v>9.7937424163225553E-2</v>
      </c>
      <c r="AC1252" s="166">
        <f t="shared" si="208"/>
        <v>4.6869096305494684E-2</v>
      </c>
      <c r="AD1252" s="142">
        <f t="shared" si="209"/>
        <v>9.7937424163225553E-2</v>
      </c>
      <c r="AE1252" s="142" t="str">
        <f t="shared" si="214"/>
        <v/>
      </c>
      <c r="AF1252" s="142" t="str">
        <f t="shared" si="210"/>
        <v/>
      </c>
      <c r="AG1252" s="167">
        <f t="shared" si="211"/>
        <v>0</v>
      </c>
      <c r="AH1252" s="167" t="str">
        <f t="shared" si="212"/>
        <v/>
      </c>
      <c r="AI1252" s="167" t="str">
        <f t="shared" si="213"/>
        <v/>
      </c>
      <c r="AJ1252" s="167"/>
      <c r="AK1252" s="167"/>
      <c r="AL1252" s="167"/>
      <c r="AN1252" s="146"/>
      <c r="AO1252" s="158">
        <f t="shared" si="202"/>
        <v>3.798612283611897</v>
      </c>
      <c r="AP1252" s="159">
        <f t="shared" si="203"/>
        <v>0.80265922506401643</v>
      </c>
      <c r="AQ1252" s="160">
        <f t="shared" si="204"/>
        <v>7.1627645282568153E-4</v>
      </c>
      <c r="AR1252" s="161" t="str">
        <f t="shared" si="205"/>
        <v/>
      </c>
      <c r="AS1252" s="161" t="str">
        <f t="shared" si="201"/>
        <v/>
      </c>
    </row>
    <row r="1253" spans="26:45" ht="20.100000000000001" customHeight="1" x14ac:dyDescent="0.25">
      <c r="Z1253" s="146">
        <v>582</v>
      </c>
      <c r="AA1253" s="142">
        <f t="shared" si="206"/>
        <v>-1.6720000000000002</v>
      </c>
      <c r="AB1253" s="166">
        <f t="shared" si="207"/>
        <v>9.85954136457209E-2</v>
      </c>
      <c r="AC1253" s="166">
        <f t="shared" si="208"/>
        <v>4.7262161036566781E-2</v>
      </c>
      <c r="AD1253" s="142">
        <f t="shared" si="209"/>
        <v>9.85954136457209E-2</v>
      </c>
      <c r="AE1253" s="142" t="str">
        <f t="shared" si="214"/>
        <v/>
      </c>
      <c r="AF1253" s="142" t="str">
        <f t="shared" si="210"/>
        <v/>
      </c>
      <c r="AG1253" s="167">
        <f t="shared" si="211"/>
        <v>0</v>
      </c>
      <c r="AH1253" s="167" t="str">
        <f t="shared" si="212"/>
        <v/>
      </c>
      <c r="AI1253" s="167" t="str">
        <f t="shared" si="213"/>
        <v/>
      </c>
      <c r="AJ1253" s="167"/>
      <c r="AK1253" s="167"/>
      <c r="AL1253" s="167"/>
      <c r="AN1253" s="146"/>
      <c r="AO1253" s="158">
        <f t="shared" si="202"/>
        <v>3.8050072537863278</v>
      </c>
      <c r="AP1253" s="159">
        <f t="shared" si="203"/>
        <v>0.80194294861119075</v>
      </c>
      <c r="AQ1253" s="160">
        <f t="shared" si="204"/>
        <v>7.1699609674269471E-4</v>
      </c>
      <c r="AR1253" s="161" t="str">
        <f t="shared" si="205"/>
        <v/>
      </c>
      <c r="AS1253" s="161" t="str">
        <f t="shared" si="201"/>
        <v/>
      </c>
    </row>
    <row r="1254" spans="26:45" ht="20.100000000000001" customHeight="1" x14ac:dyDescent="0.25">
      <c r="Z1254" s="146">
        <v>583</v>
      </c>
      <c r="AA1254" s="142">
        <f t="shared" si="206"/>
        <v>-1.6680000000000001</v>
      </c>
      <c r="AB1254" s="166">
        <f t="shared" si="207"/>
        <v>9.9256235697239362E-2</v>
      </c>
      <c r="AC1254" s="166">
        <f t="shared" si="208"/>
        <v>4.7657863391425838E-2</v>
      </c>
      <c r="AD1254" s="142">
        <f t="shared" si="209"/>
        <v>9.9256235697239362E-2</v>
      </c>
      <c r="AE1254" s="142" t="str">
        <f t="shared" si="214"/>
        <v/>
      </c>
      <c r="AF1254" s="142" t="str">
        <f t="shared" si="210"/>
        <v/>
      </c>
      <c r="AG1254" s="167">
        <f t="shared" si="211"/>
        <v>0</v>
      </c>
      <c r="AH1254" s="167" t="str">
        <f t="shared" si="212"/>
        <v/>
      </c>
      <c r="AI1254" s="167" t="str">
        <f t="shared" si="213"/>
        <v/>
      </c>
      <c r="AJ1254" s="167"/>
      <c r="AK1254" s="167"/>
      <c r="AL1254" s="167"/>
      <c r="AN1254" s="146"/>
      <c r="AO1254" s="158">
        <f t="shared" si="202"/>
        <v>3.8114022239607586</v>
      </c>
      <c r="AP1254" s="159">
        <f t="shared" si="203"/>
        <v>0.80122595251444806</v>
      </c>
      <c r="AQ1254" s="160">
        <f t="shared" si="204"/>
        <v>7.1771140394427668E-4</v>
      </c>
      <c r="AR1254" s="161" t="str">
        <f t="shared" si="205"/>
        <v/>
      </c>
      <c r="AS1254" s="161" t="str">
        <f t="shared" si="201"/>
        <v/>
      </c>
    </row>
    <row r="1255" spans="26:45" ht="20.100000000000001" customHeight="1" x14ac:dyDescent="0.25">
      <c r="Z1255" s="146">
        <v>584</v>
      </c>
      <c r="AA1255" s="142">
        <f t="shared" si="206"/>
        <v>-1.6640000000000001</v>
      </c>
      <c r="AB1255" s="166">
        <f t="shared" si="207"/>
        <v>9.9919888085680031E-2</v>
      </c>
      <c r="AC1255" s="166">
        <f t="shared" si="208"/>
        <v>4.8056214695933984E-2</v>
      </c>
      <c r="AD1255" s="142">
        <f t="shared" si="209"/>
        <v>9.9919888085680031E-2</v>
      </c>
      <c r="AE1255" s="142" t="str">
        <f t="shared" si="214"/>
        <v/>
      </c>
      <c r="AF1255" s="142" t="str">
        <f t="shared" si="210"/>
        <v/>
      </c>
      <c r="AG1255" s="167">
        <f t="shared" si="211"/>
        <v>0</v>
      </c>
      <c r="AH1255" s="167" t="str">
        <f t="shared" si="212"/>
        <v/>
      </c>
      <c r="AI1255" s="167" t="str">
        <f t="shared" si="213"/>
        <v/>
      </c>
      <c r="AJ1255" s="167"/>
      <c r="AK1255" s="167"/>
      <c r="AL1255" s="167"/>
      <c r="AN1255" s="146"/>
      <c r="AO1255" s="158">
        <f t="shared" si="202"/>
        <v>3.8177971941351894</v>
      </c>
      <c r="AP1255" s="159">
        <f t="shared" si="203"/>
        <v>0.80050824111050378</v>
      </c>
      <c r="AQ1255" s="160">
        <f t="shared" si="204"/>
        <v>7.1842237698138689E-4</v>
      </c>
      <c r="AR1255" s="161" t="str">
        <f t="shared" si="205"/>
        <v/>
      </c>
      <c r="AS1255" s="161" t="str">
        <f t="shared" si="201"/>
        <v/>
      </c>
    </row>
    <row r="1256" spans="26:45" ht="20.100000000000001" customHeight="1" x14ac:dyDescent="0.25">
      <c r="Z1256" s="146">
        <v>585</v>
      </c>
      <c r="AA1256" s="142">
        <f t="shared" si="206"/>
        <v>-1.6600000000000001</v>
      </c>
      <c r="AB1256" s="166">
        <f t="shared" si="207"/>
        <v>0.10058636842769055</v>
      </c>
      <c r="AC1256" s="166">
        <f t="shared" si="208"/>
        <v>4.845722626672281E-2</v>
      </c>
      <c r="AD1256" s="142">
        <f t="shared" si="209"/>
        <v>0.10058636842769055</v>
      </c>
      <c r="AE1256" s="142" t="str">
        <f t="shared" si="214"/>
        <v/>
      </c>
      <c r="AF1256" s="142" t="str">
        <f t="shared" si="210"/>
        <v/>
      </c>
      <c r="AG1256" s="167">
        <f t="shared" si="211"/>
        <v>0</v>
      </c>
      <c r="AH1256" s="167" t="str">
        <f t="shared" si="212"/>
        <v/>
      </c>
      <c r="AI1256" s="167" t="str">
        <f t="shared" si="213"/>
        <v/>
      </c>
      <c r="AJ1256" s="167"/>
      <c r="AK1256" s="167"/>
      <c r="AL1256" s="167"/>
      <c r="AN1256" s="146"/>
      <c r="AO1256" s="158">
        <f t="shared" si="202"/>
        <v>3.8241921643096202</v>
      </c>
      <c r="AP1256" s="159">
        <f t="shared" si="203"/>
        <v>0.7997898187335224</v>
      </c>
      <c r="AQ1256" s="160">
        <f t="shared" si="204"/>
        <v>7.191290184628274E-4</v>
      </c>
      <c r="AR1256" s="161" t="str">
        <f t="shared" si="205"/>
        <v/>
      </c>
      <c r="AS1256" s="161" t="str">
        <f t="shared" si="201"/>
        <v/>
      </c>
    </row>
    <row r="1257" spans="26:45" ht="20.100000000000001" customHeight="1" x14ac:dyDescent="0.25">
      <c r="Z1257" s="146">
        <v>586</v>
      </c>
      <c r="AA1257" s="142">
        <f t="shared" si="206"/>
        <v>-1.6560000000000001</v>
      </c>
      <c r="AB1257" s="166">
        <f t="shared" si="207"/>
        <v>0.10125567418780876</v>
      </c>
      <c r="AC1257" s="166">
        <f t="shared" si="208"/>
        <v>4.8860909410586482E-2</v>
      </c>
      <c r="AD1257" s="142">
        <f t="shared" si="209"/>
        <v>0.10125567418780876</v>
      </c>
      <c r="AE1257" s="142" t="str">
        <f t="shared" si="214"/>
        <v/>
      </c>
      <c r="AF1257" s="142" t="str">
        <f t="shared" si="210"/>
        <v/>
      </c>
      <c r="AG1257" s="167">
        <f t="shared" si="211"/>
        <v>0</v>
      </c>
      <c r="AH1257" s="167" t="str">
        <f t="shared" si="212"/>
        <v/>
      </c>
      <c r="AI1257" s="167" t="str">
        <f t="shared" si="213"/>
        <v/>
      </c>
      <c r="AJ1257" s="167"/>
      <c r="AK1257" s="167"/>
      <c r="AL1257" s="167"/>
      <c r="AN1257" s="146"/>
      <c r="AO1257" s="158">
        <f t="shared" si="202"/>
        <v>3.830587134484051</v>
      </c>
      <c r="AP1257" s="159">
        <f t="shared" si="203"/>
        <v>0.79907068971505957</v>
      </c>
      <c r="AQ1257" s="160">
        <f t="shared" si="204"/>
        <v>7.1983133105757435E-4</v>
      </c>
      <c r="AR1257" s="161" t="str">
        <f t="shared" si="205"/>
        <v/>
      </c>
      <c r="AS1257" s="161" t="str">
        <f t="shared" si="201"/>
        <v/>
      </c>
    </row>
    <row r="1258" spans="26:45" ht="20.100000000000001" customHeight="1" x14ac:dyDescent="0.25">
      <c r="Z1258" s="146">
        <v>587</v>
      </c>
      <c r="AA1258" s="142">
        <f t="shared" si="206"/>
        <v>-1.6520000000000001</v>
      </c>
      <c r="AB1258" s="166">
        <f t="shared" si="207"/>
        <v>0.10192780267761112</v>
      </c>
      <c r="AC1258" s="166">
        <f t="shared" si="208"/>
        <v>4.926727542387168E-2</v>
      </c>
      <c r="AD1258" s="142">
        <f t="shared" si="209"/>
        <v>0.10192780267761112</v>
      </c>
      <c r="AE1258" s="142" t="str">
        <f t="shared" si="214"/>
        <v/>
      </c>
      <c r="AF1258" s="142" t="str">
        <f t="shared" si="210"/>
        <v/>
      </c>
      <c r="AG1258" s="167">
        <f t="shared" si="211"/>
        <v>0</v>
      </c>
      <c r="AH1258" s="167" t="str">
        <f t="shared" si="212"/>
        <v/>
      </c>
      <c r="AI1258" s="167" t="str">
        <f t="shared" si="213"/>
        <v/>
      </c>
      <c r="AJ1258" s="167"/>
      <c r="AK1258" s="167"/>
      <c r="AL1258" s="167"/>
      <c r="AN1258" s="146"/>
      <c r="AO1258" s="158">
        <f t="shared" si="202"/>
        <v>3.8369821046584818</v>
      </c>
      <c r="AP1258" s="159">
        <f t="shared" si="203"/>
        <v>0.79835085838400199</v>
      </c>
      <c r="AQ1258" s="160">
        <f t="shared" si="204"/>
        <v>7.2052931749266858E-4</v>
      </c>
      <c r="AR1258" s="161" t="str">
        <f t="shared" si="205"/>
        <v/>
      </c>
      <c r="AS1258" s="161" t="str">
        <f t="shared" si="201"/>
        <v/>
      </c>
    </row>
    <row r="1259" spans="26:45" ht="20.100000000000001" customHeight="1" x14ac:dyDescent="0.25">
      <c r="Z1259" s="146">
        <v>588</v>
      </c>
      <c r="AA1259" s="142">
        <f t="shared" si="206"/>
        <v>-1.6480000000000001</v>
      </c>
      <c r="AB1259" s="166">
        <f t="shared" si="207"/>
        <v>0.10260275105486748</v>
      </c>
      <c r="AC1259" s="166">
        <f t="shared" si="208"/>
        <v>4.9676335591864164E-2</v>
      </c>
      <c r="AD1259" s="142">
        <f t="shared" si="209"/>
        <v>0.10260275105486748</v>
      </c>
      <c r="AE1259" s="142" t="str">
        <f t="shared" si="214"/>
        <v/>
      </c>
      <c r="AF1259" s="142" t="str">
        <f t="shared" si="210"/>
        <v/>
      </c>
      <c r="AG1259" s="167">
        <f t="shared" si="211"/>
        <v>0</v>
      </c>
      <c r="AH1259" s="167" t="str">
        <f t="shared" si="212"/>
        <v/>
      </c>
      <c r="AI1259" s="167" t="str">
        <f t="shared" si="213"/>
        <v/>
      </c>
      <c r="AJ1259" s="167"/>
      <c r="AK1259" s="167"/>
      <c r="AL1259" s="167"/>
      <c r="AN1259" s="146"/>
      <c r="AO1259" s="158">
        <f t="shared" si="202"/>
        <v>3.8433770748329126</v>
      </c>
      <c r="AP1259" s="159">
        <f t="shared" si="203"/>
        <v>0.79763032906650932</v>
      </c>
      <c r="AQ1259" s="160">
        <f t="shared" si="204"/>
        <v>7.2122298055243839E-4</v>
      </c>
      <c r="AR1259" s="161" t="str">
        <f t="shared" si="205"/>
        <v/>
      </c>
      <c r="AS1259" s="161" t="str">
        <f t="shared" si="201"/>
        <v/>
      </c>
    </row>
    <row r="1260" spans="26:45" ht="20.100000000000001" customHeight="1" x14ac:dyDescent="0.25">
      <c r="Z1260" s="146">
        <v>589</v>
      </c>
      <c r="AA1260" s="142">
        <f t="shared" si="206"/>
        <v>-1.6440000000000001</v>
      </c>
      <c r="AB1260" s="166">
        <f t="shared" si="207"/>
        <v>0.10328051632270249</v>
      </c>
      <c r="AC1260" s="166">
        <f t="shared" si="208"/>
        <v>5.0088101188171627E-2</v>
      </c>
      <c r="AD1260" s="142">
        <f t="shared" si="209"/>
        <v>0.10328051632270249</v>
      </c>
      <c r="AE1260" s="142" t="str">
        <f t="shared" si="214"/>
        <v/>
      </c>
      <c r="AF1260" s="142" t="str">
        <f t="shared" si="210"/>
        <v/>
      </c>
      <c r="AG1260" s="167">
        <f t="shared" si="211"/>
        <v>0</v>
      </c>
      <c r="AH1260" s="167" t="str">
        <f t="shared" si="212"/>
        <v/>
      </c>
      <c r="AI1260" s="167" t="str">
        <f t="shared" si="213"/>
        <v/>
      </c>
      <c r="AJ1260" s="167"/>
      <c r="AK1260" s="167"/>
      <c r="AL1260" s="167"/>
      <c r="AN1260" s="146"/>
      <c r="AO1260" s="158">
        <f t="shared" si="202"/>
        <v>3.8497720450073434</v>
      </c>
      <c r="AP1260" s="159">
        <f t="shared" si="203"/>
        <v>0.79690910608595689</v>
      </c>
      <c r="AQ1260" s="160">
        <f t="shared" si="204"/>
        <v>7.2191232308027597E-4</v>
      </c>
      <c r="AR1260" s="161" t="str">
        <f t="shared" si="205"/>
        <v/>
      </c>
      <c r="AS1260" s="161" t="str">
        <f t="shared" si="201"/>
        <v/>
      </c>
    </row>
    <row r="1261" spans="26:45" ht="20.100000000000001" customHeight="1" x14ac:dyDescent="0.25">
      <c r="Z1261" s="146">
        <v>590</v>
      </c>
      <c r="AA1261" s="142">
        <f t="shared" si="206"/>
        <v>-1.6400000000000001</v>
      </c>
      <c r="AB1261" s="166">
        <f t="shared" si="207"/>
        <v>0.10396109532876419</v>
      </c>
      <c r="AC1261" s="166">
        <f t="shared" si="208"/>
        <v>5.0502583474103704E-2</v>
      </c>
      <c r="AD1261" s="142">
        <f t="shared" si="209"/>
        <v>0.10396109532876419</v>
      </c>
      <c r="AE1261" s="142" t="str">
        <f t="shared" si="214"/>
        <v/>
      </c>
      <c r="AF1261" s="142" t="str">
        <f t="shared" si="210"/>
        <v/>
      </c>
      <c r="AG1261" s="167">
        <f t="shared" si="211"/>
        <v>0</v>
      </c>
      <c r="AH1261" s="167" t="str">
        <f t="shared" si="212"/>
        <v/>
      </c>
      <c r="AI1261" s="167" t="str">
        <f t="shared" si="213"/>
        <v/>
      </c>
      <c r="AJ1261" s="167"/>
      <c r="AK1261" s="167"/>
      <c r="AL1261" s="167"/>
      <c r="AN1261" s="146"/>
      <c r="AO1261" s="158">
        <f t="shared" si="202"/>
        <v>3.8561670151817742</v>
      </c>
      <c r="AP1261" s="159">
        <f t="shared" si="203"/>
        <v>0.79618719376287661</v>
      </c>
      <c r="AQ1261" s="160">
        <f t="shared" si="204"/>
        <v>7.225973479761949E-4</v>
      </c>
      <c r="AR1261" s="161" t="str">
        <f t="shared" si="205"/>
        <v/>
      </c>
      <c r="AS1261" s="161" t="str">
        <f t="shared" si="201"/>
        <v/>
      </c>
    </row>
    <row r="1262" spans="26:45" ht="20.100000000000001" customHeight="1" x14ac:dyDescent="0.25">
      <c r="Z1262" s="146">
        <v>591</v>
      </c>
      <c r="AA1262" s="142">
        <f t="shared" si="206"/>
        <v>-1.6360000000000001</v>
      </c>
      <c r="AB1262" s="166">
        <f t="shared" si="207"/>
        <v>0.10464448476439925</v>
      </c>
      <c r="AC1262" s="166">
        <f t="shared" si="208"/>
        <v>5.0919793698048145E-2</v>
      </c>
      <c r="AD1262" s="142">
        <f t="shared" si="209"/>
        <v>0.10464448476439925</v>
      </c>
      <c r="AE1262" s="142" t="str">
        <f t="shared" si="214"/>
        <v/>
      </c>
      <c r="AF1262" s="142" t="str">
        <f t="shared" si="210"/>
        <v/>
      </c>
      <c r="AG1262" s="167">
        <f t="shared" si="211"/>
        <v>0</v>
      </c>
      <c r="AH1262" s="167" t="str">
        <f t="shared" si="212"/>
        <v/>
      </c>
      <c r="AI1262" s="167" t="str">
        <f t="shared" si="213"/>
        <v/>
      </c>
      <c r="AJ1262" s="167"/>
      <c r="AK1262" s="167"/>
      <c r="AL1262" s="167"/>
      <c r="AN1262" s="146"/>
      <c r="AO1262" s="158">
        <f t="shared" si="202"/>
        <v>3.862561985356205</v>
      </c>
      <c r="AP1262" s="159">
        <f t="shared" si="203"/>
        <v>0.79546459641490042</v>
      </c>
      <c r="AQ1262" s="160">
        <f t="shared" si="204"/>
        <v>7.2327805819683011E-4</v>
      </c>
      <c r="AR1262" s="161" t="str">
        <f t="shared" si="205"/>
        <v/>
      </c>
      <c r="AS1262" s="161" t="str">
        <f t="shared" si="201"/>
        <v/>
      </c>
    </row>
    <row r="1263" spans="26:45" ht="20.100000000000001" customHeight="1" x14ac:dyDescent="0.25">
      <c r="Z1263" s="146">
        <v>592</v>
      </c>
      <c r="AA1263" s="142">
        <f t="shared" si="206"/>
        <v>-1.6320000000000001</v>
      </c>
      <c r="AB1263" s="166">
        <f t="shared" si="207"/>
        <v>0.10533068116383551</v>
      </c>
      <c r="AC1263" s="166">
        <f t="shared" si="208"/>
        <v>5.1339743094844313E-2</v>
      </c>
      <c r="AD1263" s="142">
        <f t="shared" si="209"/>
        <v>0.10533068116383551</v>
      </c>
      <c r="AE1263" s="142" t="str">
        <f t="shared" si="214"/>
        <v/>
      </c>
      <c r="AF1263" s="142" t="str">
        <f t="shared" si="210"/>
        <v/>
      </c>
      <c r="AG1263" s="167">
        <f t="shared" si="211"/>
        <v>0</v>
      </c>
      <c r="AH1263" s="167" t="str">
        <f t="shared" si="212"/>
        <v/>
      </c>
      <c r="AI1263" s="167" t="str">
        <f t="shared" si="213"/>
        <v/>
      </c>
      <c r="AJ1263" s="167"/>
      <c r="AK1263" s="167"/>
      <c r="AL1263" s="167"/>
      <c r="AN1263" s="146"/>
      <c r="AO1263" s="158">
        <f t="shared" si="202"/>
        <v>3.8689569555306358</v>
      </c>
      <c r="AP1263" s="159">
        <f t="shared" si="203"/>
        <v>0.79474131835670359</v>
      </c>
      <c r="AQ1263" s="160">
        <f t="shared" si="204"/>
        <v>7.2395445675654813E-4</v>
      </c>
      <c r="AR1263" s="161" t="str">
        <f t="shared" si="205"/>
        <v/>
      </c>
      <c r="AS1263" s="161" t="str">
        <f t="shared" si="201"/>
        <v/>
      </c>
    </row>
    <row r="1264" spans="26:45" ht="20.100000000000001" customHeight="1" x14ac:dyDescent="0.25">
      <c r="Z1264" s="146">
        <v>593</v>
      </c>
      <c r="AA1264" s="142">
        <f t="shared" si="206"/>
        <v>-1.6280000000000001</v>
      </c>
      <c r="AB1264" s="166">
        <f t="shared" si="207"/>
        <v>0.10601968090337181</v>
      </c>
      <c r="AC1264" s="166">
        <f t="shared" si="208"/>
        <v>5.1762442885152686E-2</v>
      </c>
      <c r="AD1264" s="142">
        <f t="shared" si="209"/>
        <v>0.10601968090337181</v>
      </c>
      <c r="AE1264" s="142" t="str">
        <f t="shared" si="214"/>
        <v/>
      </c>
      <c r="AF1264" s="142" t="str">
        <f t="shared" si="210"/>
        <v/>
      </c>
      <c r="AG1264" s="167">
        <f t="shared" si="211"/>
        <v>0</v>
      </c>
      <c r="AH1264" s="167" t="str">
        <f t="shared" si="212"/>
        <v/>
      </c>
      <c r="AI1264" s="167" t="str">
        <f t="shared" si="213"/>
        <v/>
      </c>
      <c r="AJ1264" s="167"/>
      <c r="AK1264" s="167"/>
      <c r="AL1264" s="167"/>
      <c r="AN1264" s="146"/>
      <c r="AO1264" s="158">
        <f t="shared" si="202"/>
        <v>3.8753519257050666</v>
      </c>
      <c r="AP1264" s="159">
        <f t="shared" si="203"/>
        <v>0.79401736389994704</v>
      </c>
      <c r="AQ1264" s="160">
        <f t="shared" si="204"/>
        <v>7.2462654672411642E-4</v>
      </c>
      <c r="AR1264" s="161" t="str">
        <f t="shared" si="205"/>
        <v/>
      </c>
      <c r="AS1264" s="161" t="str">
        <f t="shared" si="201"/>
        <v/>
      </c>
    </row>
    <row r="1265" spans="26:45" ht="20.100000000000001" customHeight="1" x14ac:dyDescent="0.25">
      <c r="Z1265" s="146">
        <v>594</v>
      </c>
      <c r="AA1265" s="142">
        <f t="shared" si="206"/>
        <v>-1.6240000000000001</v>
      </c>
      <c r="AB1265" s="166">
        <f t="shared" si="207"/>
        <v>0.10671148020057482</v>
      </c>
      <c r="AC1265" s="166">
        <f t="shared" si="208"/>
        <v>5.2187904274821929E-2</v>
      </c>
      <c r="AD1265" s="142">
        <f t="shared" si="209"/>
        <v>0.10671148020057482</v>
      </c>
      <c r="AE1265" s="142" t="str">
        <f t="shared" si="214"/>
        <v/>
      </c>
      <c r="AF1265" s="142" t="str">
        <f t="shared" si="210"/>
        <v/>
      </c>
      <c r="AG1265" s="167">
        <f t="shared" si="211"/>
        <v>0</v>
      </c>
      <c r="AH1265" s="167" t="str">
        <f t="shared" si="212"/>
        <v/>
      </c>
      <c r="AI1265" s="167" t="str">
        <f t="shared" si="213"/>
        <v/>
      </c>
      <c r="AJ1265" s="167"/>
      <c r="AK1265" s="167"/>
      <c r="AL1265" s="167"/>
      <c r="AN1265" s="146"/>
      <c r="AO1265" s="158">
        <f t="shared" si="202"/>
        <v>3.8817468958794974</v>
      </c>
      <c r="AP1265" s="159">
        <f t="shared" si="203"/>
        <v>0.79329273735322292</v>
      </c>
      <c r="AQ1265" s="160">
        <f t="shared" si="204"/>
        <v>7.2529433122614506E-4</v>
      </c>
      <c r="AR1265" s="161" t="str">
        <f t="shared" si="205"/>
        <v/>
      </c>
      <c r="AS1265" s="161" t="str">
        <f t="shared" si="201"/>
        <v/>
      </c>
    </row>
    <row r="1266" spans="26:45" ht="20.100000000000001" customHeight="1" x14ac:dyDescent="0.25">
      <c r="Z1266" s="146">
        <v>595</v>
      </c>
      <c r="AA1266" s="142">
        <f t="shared" si="206"/>
        <v>-1.62</v>
      </c>
      <c r="AB1266" s="166">
        <f t="shared" si="207"/>
        <v>0.1074060751134838</v>
      </c>
      <c r="AC1266" s="166">
        <f t="shared" si="208"/>
        <v>5.2616138454252052E-2</v>
      </c>
      <c r="AD1266" s="142">
        <f t="shared" si="209"/>
        <v>0.1074060751134838</v>
      </c>
      <c r="AE1266" s="142" t="str">
        <f t="shared" si="214"/>
        <v/>
      </c>
      <c r="AF1266" s="142" t="str">
        <f t="shared" si="210"/>
        <v/>
      </c>
      <c r="AG1266" s="167">
        <f t="shared" si="211"/>
        <v>0</v>
      </c>
      <c r="AH1266" s="167" t="str">
        <f t="shared" si="212"/>
        <v/>
      </c>
      <c r="AI1266" s="167" t="str">
        <f t="shared" si="213"/>
        <v/>
      </c>
      <c r="AJ1266" s="167"/>
      <c r="AK1266" s="167"/>
      <c r="AL1266" s="167"/>
      <c r="AN1266" s="146"/>
      <c r="AO1266" s="158">
        <f t="shared" si="202"/>
        <v>3.8881418660539282</v>
      </c>
      <c r="AP1266" s="159">
        <f t="shared" si="203"/>
        <v>0.79256744302199678</v>
      </c>
      <c r="AQ1266" s="160">
        <f t="shared" si="204"/>
        <v>7.2595781344275689E-4</v>
      </c>
      <c r="AR1266" s="161" t="str">
        <f t="shared" si="205"/>
        <v/>
      </c>
      <c r="AS1266" s="161" t="str">
        <f t="shared" si="201"/>
        <v/>
      </c>
    </row>
    <row r="1267" spans="26:45" ht="20.100000000000001" customHeight="1" x14ac:dyDescent="0.25">
      <c r="Z1267" s="146">
        <v>596</v>
      </c>
      <c r="AA1267" s="142">
        <f t="shared" si="206"/>
        <v>-1.6160000000000001</v>
      </c>
      <c r="AB1267" s="166">
        <f t="shared" si="207"/>
        <v>0.10810346153982271</v>
      </c>
      <c r="AC1267" s="166">
        <f t="shared" si="208"/>
        <v>5.3047156597754865E-2</v>
      </c>
      <c r="AD1267" s="142">
        <f t="shared" si="209"/>
        <v>0.10810346153982271</v>
      </c>
      <c r="AE1267" s="142" t="str">
        <f t="shared" si="214"/>
        <v/>
      </c>
      <c r="AF1267" s="142" t="str">
        <f t="shared" si="210"/>
        <v/>
      </c>
      <c r="AG1267" s="167">
        <f t="shared" si="211"/>
        <v>0</v>
      </c>
      <c r="AH1267" s="167" t="str">
        <f t="shared" si="212"/>
        <v/>
      </c>
      <c r="AI1267" s="167" t="str">
        <f t="shared" si="213"/>
        <v/>
      </c>
      <c r="AJ1267" s="167"/>
      <c r="AK1267" s="167"/>
      <c r="AL1267" s="167"/>
      <c r="AN1267" s="146"/>
      <c r="AO1267" s="158">
        <f t="shared" si="202"/>
        <v>3.894536836228359</v>
      </c>
      <c r="AP1267" s="159">
        <f t="shared" si="203"/>
        <v>0.79184148520855402</v>
      </c>
      <c r="AQ1267" s="160">
        <f t="shared" si="204"/>
        <v>7.2661699661047408E-4</v>
      </c>
      <c r="AR1267" s="161" t="str">
        <f t="shared" si="205"/>
        <v/>
      </c>
      <c r="AS1267" s="161" t="str">
        <f t="shared" si="201"/>
        <v/>
      </c>
    </row>
    <row r="1268" spans="26:45" ht="20.100000000000001" customHeight="1" x14ac:dyDescent="0.25">
      <c r="Z1268" s="146">
        <v>597</v>
      </c>
      <c r="AA1268" s="142">
        <f t="shared" si="206"/>
        <v>-1.6120000000000001</v>
      </c>
      <c r="AB1268" s="166">
        <f t="shared" si="207"/>
        <v>0.10880363521622008</v>
      </c>
      <c r="AC1268" s="166">
        <f t="shared" si="208"/>
        <v>5.3480969862911225E-2</v>
      </c>
      <c r="AD1268" s="142">
        <f t="shared" si="209"/>
        <v>0.10880363521622008</v>
      </c>
      <c r="AE1268" s="142" t="str">
        <f t="shared" si="214"/>
        <v/>
      </c>
      <c r="AF1268" s="142" t="str">
        <f t="shared" si="210"/>
        <v/>
      </c>
      <c r="AG1268" s="167">
        <f t="shared" si="211"/>
        <v>0</v>
      </c>
      <c r="AH1268" s="167" t="str">
        <f t="shared" si="212"/>
        <v/>
      </c>
      <c r="AI1268" s="167" t="str">
        <f t="shared" si="213"/>
        <v/>
      </c>
      <c r="AJ1268" s="167"/>
      <c r="AK1268" s="167"/>
      <c r="AL1268" s="167"/>
      <c r="AN1268" s="146"/>
      <c r="AO1268" s="158">
        <f t="shared" si="202"/>
        <v>3.9009318064027898</v>
      </c>
      <c r="AP1268" s="159">
        <f t="shared" si="203"/>
        <v>0.79111486821194354</v>
      </c>
      <c r="AQ1268" s="160">
        <f t="shared" si="204"/>
        <v>7.2727188402010867E-4</v>
      </c>
      <c r="AR1268" s="161" t="str">
        <f t="shared" si="205"/>
        <v/>
      </c>
      <c r="AS1268" s="161" t="str">
        <f t="shared" si="201"/>
        <v/>
      </c>
    </row>
    <row r="1269" spans="26:45" ht="20.100000000000001" customHeight="1" x14ac:dyDescent="0.25">
      <c r="Z1269" s="146">
        <v>598</v>
      </c>
      <c r="AA1269" s="142">
        <f t="shared" si="206"/>
        <v>-1.6080000000000001</v>
      </c>
      <c r="AB1269" s="166">
        <f t="shared" si="207"/>
        <v>0.10950659171743674</v>
      </c>
      <c r="AC1269" s="166">
        <f t="shared" si="208"/>
        <v>5.3917589389924941E-2</v>
      </c>
      <c r="AD1269" s="142">
        <f t="shared" si="209"/>
        <v>0.10950659171743674</v>
      </c>
      <c r="AE1269" s="142" t="str">
        <f t="shared" si="214"/>
        <v/>
      </c>
      <c r="AF1269" s="142" t="str">
        <f t="shared" si="210"/>
        <v/>
      </c>
      <c r="AG1269" s="167">
        <f t="shared" si="211"/>
        <v>0</v>
      </c>
      <c r="AH1269" s="167" t="str">
        <f t="shared" si="212"/>
        <v/>
      </c>
      <c r="AI1269" s="167" t="str">
        <f t="shared" si="213"/>
        <v/>
      </c>
      <c r="AJ1269" s="167"/>
      <c r="AK1269" s="167"/>
      <c r="AL1269" s="167"/>
      <c r="AN1269" s="146"/>
      <c r="AO1269" s="158">
        <f t="shared" si="202"/>
        <v>3.9073267765772206</v>
      </c>
      <c r="AP1269" s="159">
        <f t="shared" si="203"/>
        <v>0.79038759632792344</v>
      </c>
      <c r="AQ1269" s="160">
        <f t="shared" si="204"/>
        <v>7.279224790159855E-4</v>
      </c>
      <c r="AR1269" s="161" t="str">
        <f t="shared" si="205"/>
        <v/>
      </c>
      <c r="AS1269" s="161" t="str">
        <f t="shared" si="201"/>
        <v/>
      </c>
    </row>
    <row r="1270" spans="26:45" ht="20.100000000000001" customHeight="1" x14ac:dyDescent="0.25">
      <c r="Z1270" s="146">
        <v>599</v>
      </c>
      <c r="AA1270" s="142">
        <f t="shared" si="206"/>
        <v>-1.6040000000000001</v>
      </c>
      <c r="AB1270" s="166">
        <f t="shared" si="207"/>
        <v>0.11021232645560161</v>
      </c>
      <c r="AC1270" s="166">
        <f t="shared" si="208"/>
        <v>5.4357026300973915E-2</v>
      </c>
      <c r="AD1270" s="142">
        <f t="shared" si="209"/>
        <v>0.11021232645560161</v>
      </c>
      <c r="AE1270" s="142" t="str">
        <f t="shared" si="214"/>
        <v/>
      </c>
      <c r="AF1270" s="142" t="str">
        <f t="shared" si="210"/>
        <v/>
      </c>
      <c r="AG1270" s="167">
        <f t="shared" si="211"/>
        <v>0</v>
      </c>
      <c r="AH1270" s="167" t="str">
        <f t="shared" si="212"/>
        <v/>
      </c>
      <c r="AI1270" s="167" t="str">
        <f t="shared" si="213"/>
        <v/>
      </c>
      <c r="AJ1270" s="167"/>
      <c r="AK1270" s="167"/>
      <c r="AL1270" s="167"/>
      <c r="AN1270" s="146"/>
      <c r="AO1270" s="158">
        <f t="shared" si="202"/>
        <v>3.9137217467516514</v>
      </c>
      <c r="AP1270" s="159">
        <f t="shared" si="203"/>
        <v>0.78965967384890745</v>
      </c>
      <c r="AQ1270" s="160">
        <f t="shared" si="204"/>
        <v>7.2856878499760747E-4</v>
      </c>
      <c r="AR1270" s="161" t="str">
        <f t="shared" si="205"/>
        <v/>
      </c>
      <c r="AS1270" s="161" t="str">
        <f t="shared" si="201"/>
        <v/>
      </c>
    </row>
    <row r="1271" spans="26:45" ht="20.100000000000001" customHeight="1" x14ac:dyDescent="0.25">
      <c r="Z1271" s="146">
        <v>600</v>
      </c>
      <c r="AA1271" s="142">
        <f t="shared" si="206"/>
        <v>-1.6</v>
      </c>
      <c r="AB1271" s="166">
        <f t="shared" si="207"/>
        <v>0.11092083467945554</v>
      </c>
      <c r="AC1271" s="166">
        <f t="shared" si="208"/>
        <v>5.4799291699557967E-2</v>
      </c>
      <c r="AD1271" s="142">
        <f t="shared" si="209"/>
        <v>0.11092083467945554</v>
      </c>
      <c r="AE1271" s="142" t="str">
        <f t="shared" si="214"/>
        <v/>
      </c>
      <c r="AF1271" s="142" t="str">
        <f t="shared" si="210"/>
        <v/>
      </c>
      <c r="AG1271" s="167">
        <f t="shared" si="211"/>
        <v>0</v>
      </c>
      <c r="AH1271" s="167" t="str">
        <f t="shared" si="212"/>
        <v/>
      </c>
      <c r="AI1271" s="167" t="str">
        <f t="shared" si="213"/>
        <v/>
      </c>
      <c r="AJ1271" s="167"/>
      <c r="AK1271" s="167"/>
      <c r="AL1271" s="167"/>
      <c r="AN1271" s="146"/>
      <c r="AO1271" s="158">
        <f t="shared" si="202"/>
        <v>3.9201167169260822</v>
      </c>
      <c r="AP1271" s="159">
        <f t="shared" si="203"/>
        <v>0.78893110506390984</v>
      </c>
      <c r="AQ1271" s="160">
        <f t="shared" si="204"/>
        <v>7.2921080541732408E-4</v>
      </c>
      <c r="AR1271" s="161" t="str">
        <f t="shared" si="205"/>
        <v/>
      </c>
      <c r="AS1271" s="161" t="str">
        <f t="shared" si="201"/>
        <v/>
      </c>
    </row>
    <row r="1272" spans="26:45" ht="20.100000000000001" customHeight="1" x14ac:dyDescent="0.25">
      <c r="Z1272" s="146">
        <v>601</v>
      </c>
      <c r="AA1272" s="142">
        <f t="shared" si="206"/>
        <v>-1.5960000000000001</v>
      </c>
      <c r="AB1272" s="166">
        <f t="shared" si="207"/>
        <v>0.11163211147360337</v>
      </c>
      <c r="AC1272" s="166">
        <f t="shared" si="208"/>
        <v>5.5244396669843952E-2</v>
      </c>
      <c r="AD1272" s="142">
        <f t="shared" si="209"/>
        <v>0.11163211147360337</v>
      </c>
      <c r="AE1272" s="142" t="str">
        <f t="shared" si="214"/>
        <v/>
      </c>
      <c r="AF1272" s="142" t="str">
        <f t="shared" si="210"/>
        <v/>
      </c>
      <c r="AG1272" s="167">
        <f t="shared" si="211"/>
        <v>0</v>
      </c>
      <c r="AH1272" s="167" t="str">
        <f t="shared" si="212"/>
        <v/>
      </c>
      <c r="AI1272" s="167" t="str">
        <f t="shared" si="213"/>
        <v/>
      </c>
      <c r="AJ1272" s="167"/>
      <c r="AK1272" s="167"/>
      <c r="AL1272" s="167"/>
      <c r="AN1272" s="146"/>
      <c r="AO1272" s="158">
        <f t="shared" si="202"/>
        <v>3.926511687100513</v>
      </c>
      <c r="AP1272" s="159">
        <f t="shared" si="203"/>
        <v>0.78820189425849252</v>
      </c>
      <c r="AQ1272" s="160">
        <f t="shared" si="204"/>
        <v>7.2984854377988739E-4</v>
      </c>
      <c r="AR1272" s="161" t="str">
        <f t="shared" si="205"/>
        <v/>
      </c>
      <c r="AS1272" s="161" t="str">
        <f t="shared" si="201"/>
        <v/>
      </c>
    </row>
    <row r="1273" spans="26:45" ht="20.100000000000001" customHeight="1" x14ac:dyDescent="0.25">
      <c r="Z1273" s="146">
        <v>602</v>
      </c>
      <c r="AA1273" s="142">
        <f t="shared" si="206"/>
        <v>-1.5920000000000001</v>
      </c>
      <c r="AB1273" s="166">
        <f t="shared" si="207"/>
        <v>0.11234615175777428</v>
      </c>
      <c r="AC1273" s="166">
        <f t="shared" si="208"/>
        <v>5.5692352276007509E-2</v>
      </c>
      <c r="AD1273" s="142">
        <f t="shared" si="209"/>
        <v>0.11234615175777428</v>
      </c>
      <c r="AE1273" s="142" t="str">
        <f t="shared" si="214"/>
        <v/>
      </c>
      <c r="AF1273" s="142" t="str">
        <f t="shared" si="210"/>
        <v/>
      </c>
      <c r="AG1273" s="167">
        <f t="shared" si="211"/>
        <v>0</v>
      </c>
      <c r="AH1273" s="167" t="str">
        <f t="shared" si="212"/>
        <v/>
      </c>
      <c r="AI1273" s="167" t="str">
        <f t="shared" si="213"/>
        <v/>
      </c>
      <c r="AJ1273" s="167"/>
      <c r="AK1273" s="167"/>
      <c r="AL1273" s="167"/>
      <c r="AN1273" s="146"/>
      <c r="AO1273" s="158">
        <f t="shared" si="202"/>
        <v>3.9329066572749438</v>
      </c>
      <c r="AP1273" s="159">
        <f t="shared" si="203"/>
        <v>0.78747204571471263</v>
      </c>
      <c r="AQ1273" s="160">
        <f t="shared" si="204"/>
        <v>7.3048200364422833E-4</v>
      </c>
      <c r="AR1273" s="161" t="str">
        <f t="shared" si="205"/>
        <v/>
      </c>
      <c r="AS1273" s="161" t="str">
        <f t="shared" si="201"/>
        <v/>
      </c>
    </row>
    <row r="1274" spans="26:45" ht="20.100000000000001" customHeight="1" x14ac:dyDescent="0.25">
      <c r="Z1274" s="146">
        <v>603</v>
      </c>
      <c r="AA1274" s="142">
        <f t="shared" si="206"/>
        <v>-1.5880000000000001</v>
      </c>
      <c r="AB1274" s="166">
        <f t="shared" si="207"/>
        <v>0.1130629502860909</v>
      </c>
      <c r="AC1274" s="166">
        <f t="shared" si="208"/>
        <v>5.6143169561572386E-2</v>
      </c>
      <c r="AD1274" s="142">
        <f t="shared" si="209"/>
        <v>0.1130629502860909</v>
      </c>
      <c r="AE1274" s="142" t="str">
        <f t="shared" si="214"/>
        <v/>
      </c>
      <c r="AF1274" s="142" t="str">
        <f t="shared" si="210"/>
        <v/>
      </c>
      <c r="AG1274" s="167">
        <f t="shared" si="211"/>
        <v>0</v>
      </c>
      <c r="AH1274" s="167" t="str">
        <f t="shared" si="212"/>
        <v/>
      </c>
      <c r="AI1274" s="167" t="str">
        <f t="shared" si="213"/>
        <v/>
      </c>
      <c r="AJ1274" s="167"/>
      <c r="AK1274" s="167"/>
      <c r="AL1274" s="167"/>
      <c r="AN1274" s="146"/>
      <c r="AO1274" s="158">
        <f t="shared" si="202"/>
        <v>3.9393016274493746</v>
      </c>
      <c r="AP1274" s="159">
        <f t="shared" si="203"/>
        <v>0.7867415637110684</v>
      </c>
      <c r="AQ1274" s="160">
        <f t="shared" si="204"/>
        <v>7.311111886214583E-4</v>
      </c>
      <c r="AR1274" s="161" t="str">
        <f t="shared" si="205"/>
        <v/>
      </c>
      <c r="AS1274" s="161" t="str">
        <f t="shared" si="201"/>
        <v/>
      </c>
    </row>
    <row r="1275" spans="26:45" ht="20.100000000000001" customHeight="1" x14ac:dyDescent="0.25">
      <c r="Z1275" s="146">
        <v>604</v>
      </c>
      <c r="AA1275" s="142">
        <f t="shared" si="206"/>
        <v>-1.5840000000000001</v>
      </c>
      <c r="AB1275" s="166">
        <f t="shared" si="207"/>
        <v>0.11378250164634675</v>
      </c>
      <c r="AC1275" s="166">
        <f t="shared" si="208"/>
        <v>5.659685954874627E-2</v>
      </c>
      <c r="AD1275" s="142">
        <f t="shared" si="209"/>
        <v>0.11378250164634675</v>
      </c>
      <c r="AE1275" s="142" t="str">
        <f t="shared" si="214"/>
        <v/>
      </c>
      <c r="AF1275" s="142" t="str">
        <f t="shared" si="210"/>
        <v/>
      </c>
      <c r="AG1275" s="167">
        <f t="shared" si="211"/>
        <v>0</v>
      </c>
      <c r="AH1275" s="167" t="str">
        <f t="shared" si="212"/>
        <v/>
      </c>
      <c r="AI1275" s="167" t="str">
        <f t="shared" si="213"/>
        <v/>
      </c>
      <c r="AJ1275" s="167"/>
      <c r="AK1275" s="167"/>
      <c r="AL1275" s="167"/>
      <c r="AN1275" s="146"/>
      <c r="AO1275" s="158">
        <f t="shared" si="202"/>
        <v>3.9456965976238054</v>
      </c>
      <c r="AP1275" s="159">
        <f t="shared" si="203"/>
        <v>0.78601045252244695</v>
      </c>
      <c r="AQ1275" s="160">
        <f t="shared" si="204"/>
        <v>7.3173610237364795E-4</v>
      </c>
      <c r="AR1275" s="161" t="str">
        <f t="shared" si="205"/>
        <v/>
      </c>
      <c r="AS1275" s="161" t="str">
        <f t="shared" si="201"/>
        <v/>
      </c>
    </row>
    <row r="1276" spans="26:45" ht="20.100000000000001" customHeight="1" x14ac:dyDescent="0.25">
      <c r="Z1276" s="146">
        <v>605</v>
      </c>
      <c r="AA1276" s="142">
        <f t="shared" si="206"/>
        <v>-1.58</v>
      </c>
      <c r="AB1276" s="166">
        <f t="shared" si="207"/>
        <v>0.11450480025929236</v>
      </c>
      <c r="AC1276" s="166">
        <f t="shared" si="208"/>
        <v>5.7053433237754192E-2</v>
      </c>
      <c r="AD1276" s="142">
        <f t="shared" si="209"/>
        <v>0.11450480025929236</v>
      </c>
      <c r="AE1276" s="142" t="str">
        <f t="shared" si="214"/>
        <v/>
      </c>
      <c r="AF1276" s="142" t="str">
        <f t="shared" si="210"/>
        <v/>
      </c>
      <c r="AG1276" s="167">
        <f t="shared" si="211"/>
        <v>0</v>
      </c>
      <c r="AH1276" s="167" t="str">
        <f t="shared" si="212"/>
        <v/>
      </c>
      <c r="AI1276" s="167" t="str">
        <f t="shared" si="213"/>
        <v/>
      </c>
      <c r="AJ1276" s="167"/>
      <c r="AK1276" s="167"/>
      <c r="AL1276" s="167"/>
      <c r="AN1276" s="146"/>
      <c r="AO1276" s="158">
        <f t="shared" si="202"/>
        <v>3.9520915677982362</v>
      </c>
      <c r="AP1276" s="159">
        <f t="shared" si="203"/>
        <v>0.7852787164200733</v>
      </c>
      <c r="AQ1276" s="160">
        <f t="shared" si="204"/>
        <v>7.3235674861538147E-4</v>
      </c>
      <c r="AR1276" s="161" t="str">
        <f t="shared" si="205"/>
        <v/>
      </c>
      <c r="AS1276" s="161" t="str">
        <f t="shared" si="201"/>
        <v/>
      </c>
    </row>
    <row r="1277" spans="26:45" ht="20.100000000000001" customHeight="1" x14ac:dyDescent="0.25">
      <c r="Z1277" s="146">
        <v>606</v>
      </c>
      <c r="AA1277" s="142">
        <f t="shared" si="206"/>
        <v>-1.5760000000000001</v>
      </c>
      <c r="AB1277" s="166">
        <f t="shared" si="207"/>
        <v>0.11522984037793065</v>
      </c>
      <c r="AC1277" s="166">
        <f t="shared" si="208"/>
        <v>5.7512901606169016E-2</v>
      </c>
      <c r="AD1277" s="142">
        <f t="shared" si="209"/>
        <v>0.11522984037793065</v>
      </c>
      <c r="AE1277" s="142" t="str">
        <f t="shared" si="214"/>
        <v/>
      </c>
      <c r="AF1277" s="142" t="str">
        <f t="shared" si="210"/>
        <v/>
      </c>
      <c r="AG1277" s="167">
        <f t="shared" si="211"/>
        <v>0</v>
      </c>
      <c r="AH1277" s="167" t="str">
        <f t="shared" si="212"/>
        <v/>
      </c>
      <c r="AI1277" s="167" t="str">
        <f t="shared" si="213"/>
        <v/>
      </c>
      <c r="AJ1277" s="167"/>
      <c r="AK1277" s="167"/>
      <c r="AL1277" s="167"/>
      <c r="AN1277" s="146"/>
      <c r="AO1277" s="158">
        <f t="shared" si="202"/>
        <v>3.958486537972667</v>
      </c>
      <c r="AP1277" s="159">
        <f t="shared" si="203"/>
        <v>0.78454635967145792</v>
      </c>
      <c r="AQ1277" s="160">
        <f t="shared" si="204"/>
        <v>7.3297313111264639E-4</v>
      </c>
      <c r="AR1277" s="161" t="str">
        <f t="shared" si="205"/>
        <v/>
      </c>
      <c r="AS1277" s="161" t="str">
        <f t="shared" si="201"/>
        <v/>
      </c>
    </row>
    <row r="1278" spans="26:45" ht="20.100000000000001" customHeight="1" x14ac:dyDescent="0.25">
      <c r="Z1278" s="146">
        <v>607</v>
      </c>
      <c r="AA1278" s="142">
        <f t="shared" si="206"/>
        <v>-1.5720000000000001</v>
      </c>
      <c r="AB1278" s="166">
        <f t="shared" si="207"/>
        <v>0.1159576160868208</v>
      </c>
      <c r="AC1278" s="166">
        <f t="shared" si="208"/>
        <v>5.7975275608238813E-2</v>
      </c>
      <c r="AD1278" s="142">
        <f t="shared" si="209"/>
        <v>0.1159576160868208</v>
      </c>
      <c r="AE1278" s="142" t="str">
        <f t="shared" si="214"/>
        <v/>
      </c>
      <c r="AF1278" s="142" t="str">
        <f t="shared" si="210"/>
        <v/>
      </c>
      <c r="AG1278" s="167">
        <f t="shared" si="211"/>
        <v>0</v>
      </c>
      <c r="AH1278" s="167" t="str">
        <f t="shared" si="212"/>
        <v/>
      </c>
      <c r="AI1278" s="167" t="str">
        <f t="shared" si="213"/>
        <v/>
      </c>
      <c r="AJ1278" s="167"/>
      <c r="AK1278" s="167"/>
      <c r="AL1278" s="167"/>
      <c r="AN1278" s="146"/>
      <c r="AO1278" s="158">
        <f t="shared" si="202"/>
        <v>3.9648815081470978</v>
      </c>
      <c r="AP1278" s="159">
        <f t="shared" si="203"/>
        <v>0.78381338654034527</v>
      </c>
      <c r="AQ1278" s="160">
        <f t="shared" si="204"/>
        <v>7.335852536820564E-4</v>
      </c>
      <c r="AR1278" s="161" t="str">
        <f t="shared" si="205"/>
        <v/>
      </c>
      <c r="AS1278" s="161" t="str">
        <f t="shared" si="201"/>
        <v/>
      </c>
    </row>
    <row r="1279" spans="26:45" ht="20.100000000000001" customHeight="1" x14ac:dyDescent="0.25">
      <c r="Z1279" s="146">
        <v>608</v>
      </c>
      <c r="AA1279" s="142">
        <f t="shared" si="206"/>
        <v>-1.5680000000000001</v>
      </c>
      <c r="AB1279" s="166">
        <f t="shared" si="207"/>
        <v>0.11668812130139163</v>
      </c>
      <c r="AC1279" s="166">
        <f t="shared" si="208"/>
        <v>5.8440566174212026E-2</v>
      </c>
      <c r="AD1279" s="142">
        <f t="shared" si="209"/>
        <v>0.11668812130139163</v>
      </c>
      <c r="AE1279" s="142" t="str">
        <f t="shared" si="214"/>
        <v/>
      </c>
      <c r="AF1279" s="142" t="str">
        <f t="shared" si="210"/>
        <v/>
      </c>
      <c r="AG1279" s="167">
        <f t="shared" si="211"/>
        <v>0</v>
      </c>
      <c r="AH1279" s="167" t="str">
        <f t="shared" si="212"/>
        <v/>
      </c>
      <c r="AI1279" s="167" t="str">
        <f t="shared" si="213"/>
        <v/>
      </c>
      <c r="AJ1279" s="167"/>
      <c r="AK1279" s="167"/>
      <c r="AL1279" s="167"/>
      <c r="AN1279" s="146"/>
      <c r="AO1279" s="158">
        <f t="shared" si="202"/>
        <v>3.9712764783215286</v>
      </c>
      <c r="AP1279" s="159">
        <f t="shared" si="203"/>
        <v>0.78307980128666321</v>
      </c>
      <c r="AQ1279" s="160">
        <f t="shared" si="204"/>
        <v>7.3419312019074034E-4</v>
      </c>
      <c r="AR1279" s="161" t="str">
        <f t="shared" si="205"/>
        <v/>
      </c>
      <c r="AS1279" s="161" t="str">
        <f t="shared" si="201"/>
        <v/>
      </c>
    </row>
    <row r="1280" spans="26:45" ht="20.100000000000001" customHeight="1" x14ac:dyDescent="0.25">
      <c r="Z1280" s="146">
        <v>609</v>
      </c>
      <c r="AA1280" s="142">
        <f t="shared" si="206"/>
        <v>-1.5640000000000001</v>
      </c>
      <c r="AB1280" s="166">
        <f t="shared" si="207"/>
        <v>0.11742134976726393</v>
      </c>
      <c r="AC1280" s="166">
        <f t="shared" si="208"/>
        <v>5.8908784209659282E-2</v>
      </c>
      <c r="AD1280" s="142">
        <f t="shared" si="209"/>
        <v>0.11742134976726393</v>
      </c>
      <c r="AE1280" s="142" t="str">
        <f t="shared" si="214"/>
        <v/>
      </c>
      <c r="AF1280" s="142" t="str">
        <f t="shared" si="210"/>
        <v/>
      </c>
      <c r="AG1280" s="167">
        <f t="shared" si="211"/>
        <v>0</v>
      </c>
      <c r="AH1280" s="167" t="str">
        <f t="shared" si="212"/>
        <v/>
      </c>
      <c r="AI1280" s="167" t="str">
        <f t="shared" si="213"/>
        <v/>
      </c>
      <c r="AJ1280" s="167"/>
      <c r="AK1280" s="167"/>
      <c r="AL1280" s="167"/>
      <c r="AN1280" s="146"/>
      <c r="AO1280" s="158">
        <f t="shared" si="202"/>
        <v>3.9776714484959594</v>
      </c>
      <c r="AP1280" s="159">
        <f t="shared" si="203"/>
        <v>0.78234560816647247</v>
      </c>
      <c r="AQ1280" s="160">
        <f t="shared" si="204"/>
        <v>7.3479673455600913E-4</v>
      </c>
      <c r="AR1280" s="161" t="str">
        <f t="shared" si="205"/>
        <v/>
      </c>
      <c r="AS1280" s="161" t="str">
        <f t="shared" si="201"/>
        <v/>
      </c>
    </row>
    <row r="1281" spans="26:45" ht="20.100000000000001" customHeight="1" x14ac:dyDescent="0.25">
      <c r="Z1281" s="146">
        <v>610</v>
      </c>
      <c r="AA1281" s="142">
        <f t="shared" si="206"/>
        <v>-1.56</v>
      </c>
      <c r="AB1281" s="166">
        <f t="shared" si="207"/>
        <v>0.11815729505958227</v>
      </c>
      <c r="AC1281" s="166">
        <f t="shared" si="208"/>
        <v>5.9379940594793013E-2</v>
      </c>
      <c r="AD1281" s="142">
        <f t="shared" si="209"/>
        <v>0.11815729505958227</v>
      </c>
      <c r="AE1281" s="142" t="str">
        <f t="shared" si="214"/>
        <v/>
      </c>
      <c r="AF1281" s="142" t="str">
        <f t="shared" si="210"/>
        <v/>
      </c>
      <c r="AG1281" s="167">
        <f t="shared" si="211"/>
        <v>0</v>
      </c>
      <c r="AH1281" s="167" t="str">
        <f t="shared" si="212"/>
        <v/>
      </c>
      <c r="AI1281" s="167" t="str">
        <f t="shared" si="213"/>
        <v/>
      </c>
      <c r="AJ1281" s="167"/>
      <c r="AK1281" s="167"/>
      <c r="AL1281" s="167"/>
      <c r="AN1281" s="146"/>
      <c r="AO1281" s="158">
        <f t="shared" si="202"/>
        <v>3.9840664186703902</v>
      </c>
      <c r="AP1281" s="159">
        <f t="shared" si="203"/>
        <v>0.78161081143191646</v>
      </c>
      <c r="AQ1281" s="160">
        <f t="shared" si="204"/>
        <v>7.3539610074579986E-4</v>
      </c>
      <c r="AR1281" s="161" t="str">
        <f t="shared" si="205"/>
        <v/>
      </c>
      <c r="AS1281" s="161" t="str">
        <f t="shared" si="201"/>
        <v/>
      </c>
    </row>
    <row r="1282" spans="26:45" ht="20.100000000000001" customHeight="1" x14ac:dyDescent="0.25">
      <c r="Z1282" s="146">
        <v>611</v>
      </c>
      <c r="AA1282" s="142">
        <f t="shared" si="206"/>
        <v>-1.556</v>
      </c>
      <c r="AB1282" s="166">
        <f t="shared" si="207"/>
        <v>0.11889595058235634</v>
      </c>
      <c r="AC1282" s="166">
        <f t="shared" si="208"/>
        <v>5.9854046183784156E-2</v>
      </c>
      <c r="AD1282" s="142">
        <f t="shared" si="209"/>
        <v>0.11889595058235634</v>
      </c>
      <c r="AE1282" s="142" t="str">
        <f t="shared" si="214"/>
        <v/>
      </c>
      <c r="AF1282" s="142" t="str">
        <f t="shared" si="210"/>
        <v/>
      </c>
      <c r="AG1282" s="167">
        <f t="shared" si="211"/>
        <v>0</v>
      </c>
      <c r="AH1282" s="167" t="str">
        <f t="shared" si="212"/>
        <v/>
      </c>
      <c r="AI1282" s="167" t="str">
        <f t="shared" si="213"/>
        <v/>
      </c>
      <c r="AJ1282" s="167"/>
      <c r="AK1282" s="167"/>
      <c r="AL1282" s="167"/>
      <c r="AN1282" s="146"/>
      <c r="AO1282" s="158">
        <f t="shared" si="202"/>
        <v>3.990461388844821</v>
      </c>
      <c r="AP1282" s="159">
        <f t="shared" si="203"/>
        <v>0.78087541533117066</v>
      </c>
      <c r="AQ1282" s="160">
        <f t="shared" si="204"/>
        <v>7.359912227762333E-4</v>
      </c>
      <c r="AR1282" s="161" t="str">
        <f t="shared" si="205"/>
        <v/>
      </c>
      <c r="AS1282" s="161" t="str">
        <f t="shared" si="201"/>
        <v/>
      </c>
    </row>
    <row r="1283" spans="26:45" ht="20.100000000000001" customHeight="1" x14ac:dyDescent="0.25">
      <c r="Z1283" s="146">
        <v>612</v>
      </c>
      <c r="AA1283" s="142">
        <f t="shared" si="206"/>
        <v>-1.552</v>
      </c>
      <c r="AB1283" s="166">
        <f t="shared" si="207"/>
        <v>0.1196373095678117</v>
      </c>
      <c r="AC1283" s="166">
        <f t="shared" si="208"/>
        <v>6.0331111804076423E-2</v>
      </c>
      <c r="AD1283" s="142">
        <f t="shared" si="209"/>
        <v>0.1196373095678117</v>
      </c>
      <c r="AE1283" s="142" t="str">
        <f t="shared" si="214"/>
        <v/>
      </c>
      <c r="AF1283" s="142" t="str">
        <f t="shared" si="210"/>
        <v/>
      </c>
      <c r="AG1283" s="167">
        <f t="shared" si="211"/>
        <v>0</v>
      </c>
      <c r="AH1283" s="167" t="str">
        <f t="shared" si="212"/>
        <v/>
      </c>
      <c r="AI1283" s="167" t="str">
        <f t="shared" si="213"/>
        <v/>
      </c>
      <c r="AJ1283" s="167"/>
      <c r="AK1283" s="167"/>
      <c r="AL1283" s="167"/>
      <c r="AN1283" s="146"/>
      <c r="AO1283" s="158">
        <f t="shared" si="202"/>
        <v>3.9968563590192518</v>
      </c>
      <c r="AP1283" s="159">
        <f t="shared" si="203"/>
        <v>0.78013942410839443</v>
      </c>
      <c r="AQ1283" s="160">
        <f t="shared" si="204"/>
        <v>7.3658210471372332E-4</v>
      </c>
      <c r="AR1283" s="161" t="str">
        <f t="shared" si="205"/>
        <v/>
      </c>
      <c r="AS1283" s="161" t="str">
        <f t="shared" si="201"/>
        <v/>
      </c>
    </row>
    <row r="1284" spans="26:45" ht="20.100000000000001" customHeight="1" x14ac:dyDescent="0.25">
      <c r="Z1284" s="146">
        <v>613</v>
      </c>
      <c r="AA1284" s="142">
        <f t="shared" si="206"/>
        <v>-1.548</v>
      </c>
      <c r="AB1284" s="166">
        <f t="shared" si="207"/>
        <v>0.12038136507575044</v>
      </c>
      <c r="AC1284" s="166">
        <f t="shared" si="208"/>
        <v>6.0811148255697681E-2</v>
      </c>
      <c r="AD1284" s="142">
        <f t="shared" si="209"/>
        <v>0.12038136507575044</v>
      </c>
      <c r="AE1284" s="142" t="str">
        <f t="shared" si="214"/>
        <v/>
      </c>
      <c r="AF1284" s="142" t="str">
        <f t="shared" si="210"/>
        <v/>
      </c>
      <c r="AG1284" s="167">
        <f t="shared" si="211"/>
        <v>0</v>
      </c>
      <c r="AH1284" s="167" t="str">
        <f t="shared" si="212"/>
        <v/>
      </c>
      <c r="AI1284" s="167" t="str">
        <f t="shared" si="213"/>
        <v/>
      </c>
      <c r="AJ1284" s="167"/>
      <c r="AK1284" s="167"/>
      <c r="AL1284" s="167"/>
      <c r="AN1284" s="146"/>
      <c r="AO1284" s="158">
        <f t="shared" si="202"/>
        <v>4.0032513291936827</v>
      </c>
      <c r="AP1284" s="159">
        <f t="shared" si="203"/>
        <v>0.77940284200368071</v>
      </c>
      <c r="AQ1284" s="160">
        <f t="shared" si="204"/>
        <v>7.3716875067297849E-4</v>
      </c>
      <c r="AR1284" s="161" t="str">
        <f t="shared" si="205"/>
        <v/>
      </c>
      <c r="AS1284" s="161" t="str">
        <f t="shared" si="201"/>
        <v/>
      </c>
    </row>
    <row r="1285" spans="26:45" ht="20.100000000000001" customHeight="1" x14ac:dyDescent="0.25">
      <c r="Z1285" s="146">
        <v>614</v>
      </c>
      <c r="AA1285" s="142">
        <f t="shared" si="206"/>
        <v>-1.544</v>
      </c>
      <c r="AB1285" s="166">
        <f t="shared" si="207"/>
        <v>0.12112810999292166</v>
      </c>
      <c r="AC1285" s="166">
        <f t="shared" si="208"/>
        <v>6.1294166310569116E-2</v>
      </c>
      <c r="AD1285" s="142">
        <f t="shared" si="209"/>
        <v>0.12112810999292166</v>
      </c>
      <c r="AE1285" s="142" t="str">
        <f t="shared" si="214"/>
        <v/>
      </c>
      <c r="AF1285" s="142" t="str">
        <f t="shared" si="210"/>
        <v/>
      </c>
      <c r="AG1285" s="167">
        <f t="shared" si="211"/>
        <v>0</v>
      </c>
      <c r="AH1285" s="167" t="str">
        <f t="shared" si="212"/>
        <v/>
      </c>
      <c r="AI1285" s="167" t="str">
        <f t="shared" si="213"/>
        <v/>
      </c>
      <c r="AJ1285" s="167"/>
      <c r="AK1285" s="167"/>
      <c r="AL1285" s="167"/>
      <c r="AN1285" s="146"/>
      <c r="AO1285" s="158">
        <f t="shared" si="202"/>
        <v>4.0096462993681135</v>
      </c>
      <c r="AP1285" s="159">
        <f t="shared" si="203"/>
        <v>0.77866567325300773</v>
      </c>
      <c r="AQ1285" s="160">
        <f t="shared" si="204"/>
        <v>7.3775116481678005E-4</v>
      </c>
      <c r="AR1285" s="161" t="str">
        <f t="shared" si="205"/>
        <v/>
      </c>
      <c r="AS1285" s="161" t="str">
        <f t="shared" si="201"/>
        <v/>
      </c>
    </row>
    <row r="1286" spans="26:45" ht="20.100000000000001" customHeight="1" x14ac:dyDescent="0.25">
      <c r="Z1286" s="146">
        <v>615</v>
      </c>
      <c r="AA1286" s="142">
        <f t="shared" si="206"/>
        <v>-1.54</v>
      </c>
      <c r="AB1286" s="166">
        <f t="shared" si="207"/>
        <v>0.12187753703240178</v>
      </c>
      <c r="AC1286" s="166">
        <f t="shared" si="208"/>
        <v>6.1780176711811879E-2</v>
      </c>
      <c r="AD1286" s="142">
        <f t="shared" si="209"/>
        <v>0.12187753703240178</v>
      </c>
      <c r="AE1286" s="142" t="str">
        <f t="shared" si="214"/>
        <v/>
      </c>
      <c r="AF1286" s="142" t="str">
        <f t="shared" si="210"/>
        <v/>
      </c>
      <c r="AG1286" s="167">
        <f t="shared" si="211"/>
        <v>0</v>
      </c>
      <c r="AH1286" s="167" t="str">
        <f t="shared" si="212"/>
        <v/>
      </c>
      <c r="AI1286" s="167" t="str">
        <f t="shared" si="213"/>
        <v/>
      </c>
      <c r="AJ1286" s="167"/>
      <c r="AK1286" s="167"/>
      <c r="AL1286" s="167"/>
      <c r="AN1286" s="146"/>
      <c r="AO1286" s="158">
        <f t="shared" si="202"/>
        <v>4.0160412695425443</v>
      </c>
      <c r="AP1286" s="159">
        <f t="shared" si="203"/>
        <v>0.77792792208819095</v>
      </c>
      <c r="AQ1286" s="160">
        <f t="shared" si="204"/>
        <v>7.3832935135675903E-4</v>
      </c>
      <c r="AR1286" s="161" t="str">
        <f t="shared" si="205"/>
        <v/>
      </c>
      <c r="AS1286" s="161" t="str">
        <f t="shared" si="201"/>
        <v/>
      </c>
    </row>
    <row r="1287" spans="26:45" ht="20.100000000000001" customHeight="1" x14ac:dyDescent="0.25">
      <c r="Z1287" s="146">
        <v>616</v>
      </c>
      <c r="AA1287" s="142">
        <f t="shared" si="206"/>
        <v>-1.536</v>
      </c>
      <c r="AB1287" s="166">
        <f t="shared" si="207"/>
        <v>0.12262963873298499</v>
      </c>
      <c r="AC1287" s="166">
        <f t="shared" si="208"/>
        <v>6.226919017305093E-2</v>
      </c>
      <c r="AD1287" s="142">
        <f t="shared" si="209"/>
        <v>0.12262963873298499</v>
      </c>
      <c r="AE1287" s="142" t="str">
        <f t="shared" si="214"/>
        <v/>
      </c>
      <c r="AF1287" s="142" t="str">
        <f t="shared" si="210"/>
        <v/>
      </c>
      <c r="AG1287" s="167">
        <f t="shared" si="211"/>
        <v>0</v>
      </c>
      <c r="AH1287" s="167" t="str">
        <f t="shared" si="212"/>
        <v/>
      </c>
      <c r="AI1287" s="167" t="str">
        <f t="shared" si="213"/>
        <v/>
      </c>
      <c r="AJ1287" s="167"/>
      <c r="AK1287" s="167"/>
      <c r="AL1287" s="167"/>
      <c r="AN1287" s="146"/>
      <c r="AO1287" s="158">
        <f t="shared" si="202"/>
        <v>4.0224362397169751</v>
      </c>
      <c r="AP1287" s="159">
        <f t="shared" si="203"/>
        <v>0.77718959273683419</v>
      </c>
      <c r="AQ1287" s="160">
        <f t="shared" si="204"/>
        <v>7.3890331455161995E-4</v>
      </c>
      <c r="AR1287" s="161" t="str">
        <f t="shared" si="205"/>
        <v/>
      </c>
      <c r="AS1287" s="161" t="str">
        <f t="shared" si="201"/>
        <v/>
      </c>
    </row>
    <row r="1288" spans="26:45" ht="20.100000000000001" customHeight="1" x14ac:dyDescent="0.25">
      <c r="Z1288" s="146">
        <v>617</v>
      </c>
      <c r="AA1288" s="142">
        <f t="shared" si="206"/>
        <v>-1.532</v>
      </c>
      <c r="AB1288" s="166">
        <f t="shared" si="207"/>
        <v>0.12338440745858412</v>
      </c>
      <c r="AC1288" s="166">
        <f t="shared" si="208"/>
        <v>6.2761217377716921E-2</v>
      </c>
      <c r="AD1288" s="142">
        <f t="shared" si="209"/>
        <v>0.12338440745858412</v>
      </c>
      <c r="AE1288" s="142" t="str">
        <f t="shared" si="214"/>
        <v/>
      </c>
      <c r="AF1288" s="142" t="str">
        <f t="shared" si="210"/>
        <v/>
      </c>
      <c r="AG1288" s="167">
        <f t="shared" si="211"/>
        <v>0</v>
      </c>
      <c r="AH1288" s="167" t="str">
        <f t="shared" si="212"/>
        <v/>
      </c>
      <c r="AI1288" s="167" t="str">
        <f t="shared" si="213"/>
        <v/>
      </c>
      <c r="AJ1288" s="167"/>
      <c r="AK1288" s="167"/>
      <c r="AL1288" s="167"/>
      <c r="AN1288" s="146"/>
      <c r="AO1288" s="158">
        <f t="shared" si="202"/>
        <v>4.0288312098914059</v>
      </c>
      <c r="AP1288" s="159">
        <f t="shared" si="203"/>
        <v>0.77645068942228257</v>
      </c>
      <c r="AQ1288" s="160">
        <f t="shared" si="204"/>
        <v>7.3947305870725177E-4</v>
      </c>
      <c r="AR1288" s="161" t="str">
        <f t="shared" si="205"/>
        <v/>
      </c>
      <c r="AS1288" s="161" t="str">
        <f t="shared" si="201"/>
        <v/>
      </c>
    </row>
    <row r="1289" spans="26:45" ht="20.100000000000001" customHeight="1" x14ac:dyDescent="0.25">
      <c r="Z1289" s="146">
        <v>618</v>
      </c>
      <c r="AA1289" s="142">
        <f t="shared" si="206"/>
        <v>-1.528</v>
      </c>
      <c r="AB1289" s="166">
        <f t="shared" si="207"/>
        <v>0.12414183539764158</v>
      </c>
      <c r="AC1289" s="166">
        <f t="shared" si="208"/>
        <v>6.3256268978345354E-2</v>
      </c>
      <c r="AD1289" s="142">
        <f t="shared" si="209"/>
        <v>0.12414183539764158</v>
      </c>
      <c r="AE1289" s="142" t="str">
        <f t="shared" si="214"/>
        <v/>
      </c>
      <c r="AF1289" s="142" t="str">
        <f t="shared" si="210"/>
        <v/>
      </c>
      <c r="AG1289" s="167">
        <f t="shared" si="211"/>
        <v>0</v>
      </c>
      <c r="AH1289" s="167" t="str">
        <f t="shared" si="212"/>
        <v/>
      </c>
      <c r="AI1289" s="167" t="str">
        <f t="shared" si="213"/>
        <v/>
      </c>
      <c r="AJ1289" s="167"/>
      <c r="AK1289" s="167"/>
      <c r="AL1289" s="167"/>
      <c r="AN1289" s="146"/>
      <c r="AO1289" s="158">
        <f t="shared" si="202"/>
        <v>4.0352261800658367</v>
      </c>
      <c r="AP1289" s="159">
        <f t="shared" si="203"/>
        <v>0.77571121636357532</v>
      </c>
      <c r="AQ1289" s="160">
        <f t="shared" si="204"/>
        <v>7.4003858817806023E-4</v>
      </c>
      <c r="AR1289" s="161" t="str">
        <f t="shared" si="205"/>
        <v/>
      </c>
      <c r="AS1289" s="161" t="str">
        <f t="shared" si="201"/>
        <v/>
      </c>
    </row>
    <row r="1290" spans="26:45" ht="20.100000000000001" customHeight="1" x14ac:dyDescent="0.25">
      <c r="Z1290" s="146">
        <v>619</v>
      </c>
      <c r="AA1290" s="142">
        <f t="shared" si="206"/>
        <v>-1.524</v>
      </c>
      <c r="AB1290" s="166">
        <f t="shared" si="207"/>
        <v>0.12490191456255072</v>
      </c>
      <c r="AC1290" s="166">
        <f t="shared" si="208"/>
        <v>6.375435559587371E-2</v>
      </c>
      <c r="AD1290" s="142">
        <f t="shared" si="209"/>
        <v>0.12490191456255072</v>
      </c>
      <c r="AE1290" s="142" t="str">
        <f t="shared" si="214"/>
        <v/>
      </c>
      <c r="AF1290" s="142" t="str">
        <f t="shared" si="210"/>
        <v/>
      </c>
      <c r="AG1290" s="167">
        <f t="shared" si="211"/>
        <v>0</v>
      </c>
      <c r="AH1290" s="167" t="str">
        <f t="shared" si="212"/>
        <v/>
      </c>
      <c r="AI1290" s="167" t="str">
        <f t="shared" si="213"/>
        <v/>
      </c>
      <c r="AJ1290" s="167"/>
      <c r="AK1290" s="167"/>
      <c r="AL1290" s="167"/>
      <c r="AN1290" s="146"/>
      <c r="AO1290" s="158">
        <f t="shared" si="202"/>
        <v>4.0416211502402675</v>
      </c>
      <c r="AP1290" s="159">
        <f t="shared" si="203"/>
        <v>0.77497117777539726</v>
      </c>
      <c r="AQ1290" s="160">
        <f t="shared" si="204"/>
        <v>7.4059990736263792E-4</v>
      </c>
      <c r="AR1290" s="161" t="str">
        <f t="shared" si="205"/>
        <v/>
      </c>
      <c r="AS1290" s="161" t="str">
        <f t="shared" si="201"/>
        <v/>
      </c>
    </row>
    <row r="1291" spans="26:45" ht="20.100000000000001" customHeight="1" x14ac:dyDescent="0.25">
      <c r="Z1291" s="146">
        <v>620</v>
      </c>
      <c r="AA1291" s="142">
        <f t="shared" si="206"/>
        <v>-1.52</v>
      </c>
      <c r="AB1291" s="166">
        <f t="shared" si="207"/>
        <v>0.12566463678908815</v>
      </c>
      <c r="AC1291" s="166">
        <f t="shared" si="208"/>
        <v>6.4255487818935766E-2</v>
      </c>
      <c r="AD1291" s="142">
        <f t="shared" si="209"/>
        <v>0.12566463678908815</v>
      </c>
      <c r="AE1291" s="142" t="str">
        <f t="shared" si="214"/>
        <v/>
      </c>
      <c r="AF1291" s="142" t="str">
        <f t="shared" si="210"/>
        <v/>
      </c>
      <c r="AG1291" s="167">
        <f t="shared" si="211"/>
        <v>0</v>
      </c>
      <c r="AH1291" s="167" t="str">
        <f t="shared" si="212"/>
        <v/>
      </c>
      <c r="AI1291" s="167" t="str">
        <f t="shared" si="213"/>
        <v/>
      </c>
      <c r="AJ1291" s="167"/>
      <c r="AK1291" s="167"/>
      <c r="AL1291" s="167"/>
      <c r="AN1291" s="146"/>
      <c r="AO1291" s="158">
        <f t="shared" si="202"/>
        <v>4.0480161204146983</v>
      </c>
      <c r="AP1291" s="159">
        <f t="shared" si="203"/>
        <v>0.77423057786803462</v>
      </c>
      <c r="AQ1291" s="160">
        <f t="shared" si="204"/>
        <v>7.4115702070831624E-4</v>
      </c>
      <c r="AR1291" s="161" t="str">
        <f t="shared" si="205"/>
        <v/>
      </c>
      <c r="AS1291" s="161" t="str">
        <f t="shared" si="201"/>
        <v/>
      </c>
    </row>
    <row r="1292" spans="26:45" ht="20.100000000000001" customHeight="1" x14ac:dyDescent="0.25">
      <c r="Z1292" s="146">
        <v>621</v>
      </c>
      <c r="AA1292" s="142">
        <f t="shared" si="206"/>
        <v>-1.516</v>
      </c>
      <c r="AB1292" s="166">
        <f t="shared" si="207"/>
        <v>0.12642999373585614</v>
      </c>
      <c r="AC1292" s="166">
        <f t="shared" si="208"/>
        <v>6.4759676203154592E-2</v>
      </c>
      <c r="AD1292" s="142">
        <f t="shared" si="209"/>
        <v>0.12642999373585614</v>
      </c>
      <c r="AE1292" s="142" t="str">
        <f t="shared" si="214"/>
        <v/>
      </c>
      <c r="AF1292" s="142" t="str">
        <f t="shared" si="210"/>
        <v/>
      </c>
      <c r="AG1292" s="167">
        <f t="shared" si="211"/>
        <v>0</v>
      </c>
      <c r="AH1292" s="167" t="str">
        <f t="shared" si="212"/>
        <v/>
      </c>
      <c r="AI1292" s="167" t="str">
        <f t="shared" si="213"/>
        <v/>
      </c>
      <c r="AJ1292" s="167"/>
      <c r="AK1292" s="167"/>
      <c r="AL1292" s="167"/>
      <c r="AN1292" s="146"/>
      <c r="AO1292" s="158">
        <f t="shared" si="202"/>
        <v>4.0544110905891291</v>
      </c>
      <c r="AP1292" s="159">
        <f t="shared" si="203"/>
        <v>0.7734894208473263</v>
      </c>
      <c r="AQ1292" s="160">
        <f t="shared" si="204"/>
        <v>7.4170993270650243E-4</v>
      </c>
      <c r="AR1292" s="161" t="str">
        <f t="shared" si="205"/>
        <v/>
      </c>
      <c r="AS1292" s="161" t="str">
        <f t="shared" si="201"/>
        <v/>
      </c>
    </row>
    <row r="1293" spans="26:45" ht="20.100000000000001" customHeight="1" x14ac:dyDescent="0.25">
      <c r="Z1293" s="146">
        <v>622</v>
      </c>
      <c r="AA1293" s="142">
        <f t="shared" si="206"/>
        <v>-1.512</v>
      </c>
      <c r="AB1293" s="166">
        <f t="shared" si="207"/>
        <v>0.12719797688373649</v>
      </c>
      <c r="AC1293" s="166">
        <f t="shared" si="208"/>
        <v>6.5266931270432108E-2</v>
      </c>
      <c r="AD1293" s="142">
        <f t="shared" si="209"/>
        <v>0.12719797688373649</v>
      </c>
      <c r="AE1293" s="142" t="str">
        <f t="shared" si="214"/>
        <v/>
      </c>
      <c r="AF1293" s="142" t="str">
        <f t="shared" si="210"/>
        <v/>
      </c>
      <c r="AG1293" s="167">
        <f t="shared" si="211"/>
        <v>0</v>
      </c>
      <c r="AH1293" s="167" t="str">
        <f t="shared" si="212"/>
        <v/>
      </c>
      <c r="AI1293" s="167" t="str">
        <f t="shared" si="213"/>
        <v/>
      </c>
      <c r="AJ1293" s="167"/>
      <c r="AK1293" s="167"/>
      <c r="AL1293" s="167"/>
      <c r="AN1293" s="146"/>
      <c r="AO1293" s="158">
        <f t="shared" si="202"/>
        <v>4.0608060607635599</v>
      </c>
      <c r="AP1293" s="159">
        <f t="shared" si="203"/>
        <v>0.7727477109146198</v>
      </c>
      <c r="AQ1293" s="160">
        <f t="shared" si="204"/>
        <v>7.4225864789578822E-4</v>
      </c>
      <c r="AR1293" s="161" t="str">
        <f t="shared" si="205"/>
        <v/>
      </c>
      <c r="AS1293" s="161" t="str">
        <f t="shared" si="201"/>
        <v/>
      </c>
    </row>
    <row r="1294" spans="26:45" ht="20.100000000000001" customHeight="1" x14ac:dyDescent="0.25">
      <c r="Z1294" s="146">
        <v>623</v>
      </c>
      <c r="AA1294" s="142">
        <f t="shared" si="206"/>
        <v>-1.508</v>
      </c>
      <c r="AB1294" s="166">
        <f t="shared" si="207"/>
        <v>0.12796857753535484</v>
      </c>
      <c r="AC1294" s="166">
        <f t="shared" si="208"/>
        <v>6.5777263508237441E-2</v>
      </c>
      <c r="AD1294" s="142">
        <f t="shared" si="209"/>
        <v>0.12796857753535484</v>
      </c>
      <c r="AE1294" s="142" t="str">
        <f t="shared" si="214"/>
        <v/>
      </c>
      <c r="AF1294" s="142" t="str">
        <f t="shared" si="210"/>
        <v/>
      </c>
      <c r="AG1294" s="167">
        <f t="shared" si="211"/>
        <v>0</v>
      </c>
      <c r="AH1294" s="167" t="str">
        <f t="shared" si="212"/>
        <v/>
      </c>
      <c r="AI1294" s="167" t="str">
        <f t="shared" si="213"/>
        <v/>
      </c>
      <c r="AJ1294" s="167"/>
      <c r="AK1294" s="167"/>
      <c r="AL1294" s="167"/>
      <c r="AN1294" s="146"/>
      <c r="AO1294" s="158">
        <f t="shared" si="202"/>
        <v>4.0672010309379907</v>
      </c>
      <c r="AP1294" s="159">
        <f t="shared" si="203"/>
        <v>0.77200545226672401</v>
      </c>
      <c r="AQ1294" s="160">
        <f t="shared" si="204"/>
        <v>7.4280317085828607E-4</v>
      </c>
      <c r="AR1294" s="161" t="str">
        <f t="shared" si="205"/>
        <v/>
      </c>
      <c r="AS1294" s="161" t="str">
        <f t="shared" si="201"/>
        <v/>
      </c>
    </row>
    <row r="1295" spans="26:45" ht="20.100000000000001" customHeight="1" x14ac:dyDescent="0.25">
      <c r="Z1295" s="146">
        <v>624</v>
      </c>
      <c r="AA1295" s="142">
        <f t="shared" si="206"/>
        <v>-1.504</v>
      </c>
      <c r="AB1295" s="166">
        <f t="shared" si="207"/>
        <v>0.12874178681455622</v>
      </c>
      <c r="AC1295" s="166">
        <f t="shared" si="208"/>
        <v>6.6290683368892989E-2</v>
      </c>
      <c r="AD1295" s="142">
        <f t="shared" si="209"/>
        <v>0.12874178681455622</v>
      </c>
      <c r="AE1295" s="142" t="str">
        <f t="shared" si="214"/>
        <v/>
      </c>
      <c r="AF1295" s="142" t="str">
        <f t="shared" si="210"/>
        <v/>
      </c>
      <c r="AG1295" s="167">
        <f t="shared" si="211"/>
        <v>0</v>
      </c>
      <c r="AH1295" s="167" t="str">
        <f t="shared" si="212"/>
        <v/>
      </c>
      <c r="AI1295" s="167" t="str">
        <f t="shared" si="213"/>
        <v/>
      </c>
      <c r="AJ1295" s="167"/>
      <c r="AK1295" s="167"/>
      <c r="AL1295" s="167"/>
      <c r="AN1295" s="146"/>
      <c r="AO1295" s="158">
        <f t="shared" si="202"/>
        <v>4.0735960011124215</v>
      </c>
      <c r="AP1295" s="159">
        <f t="shared" si="203"/>
        <v>0.77126264909586573</v>
      </c>
      <c r="AQ1295" s="160">
        <f t="shared" si="204"/>
        <v>7.4334350622307088E-4</v>
      </c>
      <c r="AR1295" s="161" t="str">
        <f t="shared" si="205"/>
        <v/>
      </c>
      <c r="AS1295" s="161" t="str">
        <f t="shared" si="201"/>
        <v/>
      </c>
    </row>
    <row r="1296" spans="26:45" ht="20.100000000000001" customHeight="1" x14ac:dyDescent="0.25">
      <c r="Z1296" s="146">
        <v>625</v>
      </c>
      <c r="AA1296" s="142">
        <f t="shared" si="206"/>
        <v>-1.5</v>
      </c>
      <c r="AB1296" s="166">
        <f t="shared" si="207"/>
        <v>0.12951759566589174</v>
      </c>
      <c r="AC1296" s="166">
        <f t="shared" si="208"/>
        <v>6.6807201268858057E-2</v>
      </c>
      <c r="AD1296" s="142">
        <f t="shared" si="209"/>
        <v>0.12951759566589174</v>
      </c>
      <c r="AE1296" s="142" t="str">
        <f t="shared" si="214"/>
        <v/>
      </c>
      <c r="AF1296" s="142" t="str">
        <f t="shared" si="210"/>
        <v/>
      </c>
      <c r="AG1296" s="167">
        <f t="shared" si="211"/>
        <v>0</v>
      </c>
      <c r="AH1296" s="167" t="str">
        <f t="shared" si="212"/>
        <v/>
      </c>
      <c r="AI1296" s="167" t="str">
        <f t="shared" si="213"/>
        <v/>
      </c>
      <c r="AJ1296" s="167"/>
      <c r="AK1296" s="167"/>
      <c r="AL1296" s="167"/>
      <c r="AN1296" s="146"/>
      <c r="AO1296" s="158">
        <f t="shared" si="202"/>
        <v>4.0799909712868523</v>
      </c>
      <c r="AP1296" s="159">
        <f t="shared" si="203"/>
        <v>0.77051930558964266</v>
      </c>
      <c r="AQ1296" s="160">
        <f t="shared" si="204"/>
        <v>7.4387965866229422E-4</v>
      </c>
      <c r="AR1296" s="161" t="str">
        <f t="shared" si="205"/>
        <v/>
      </c>
      <c r="AS1296" s="161" t="str">
        <f t="shared" si="201"/>
        <v/>
      </c>
    </row>
    <row r="1297" spans="26:45" ht="20.100000000000001" customHeight="1" x14ac:dyDescent="0.25">
      <c r="Z1297" s="146">
        <v>626</v>
      </c>
      <c r="AA1297" s="142">
        <f t="shared" si="206"/>
        <v>-1.496</v>
      </c>
      <c r="AB1297" s="166">
        <f t="shared" si="207"/>
        <v>0.13029599485411655</v>
      </c>
      <c r="AC1297" s="166">
        <f t="shared" si="208"/>
        <v>6.7326827588010688E-2</v>
      </c>
      <c r="AD1297" s="142">
        <f t="shared" si="209"/>
        <v>0.13029599485411655</v>
      </c>
      <c r="AE1297" s="142" t="str">
        <f t="shared" si="214"/>
        <v/>
      </c>
      <c r="AF1297" s="142" t="str">
        <f t="shared" si="210"/>
        <v/>
      </c>
      <c r="AG1297" s="167">
        <f t="shared" si="211"/>
        <v>0</v>
      </c>
      <c r="AH1297" s="167" t="str">
        <f t="shared" si="212"/>
        <v/>
      </c>
      <c r="AI1297" s="167" t="str">
        <f t="shared" si="213"/>
        <v/>
      </c>
      <c r="AJ1297" s="167"/>
      <c r="AK1297" s="167"/>
      <c r="AL1297" s="167"/>
      <c r="AN1297" s="146"/>
      <c r="AO1297" s="158">
        <f t="shared" si="202"/>
        <v>4.0863859414612831</v>
      </c>
      <c r="AP1297" s="159">
        <f t="shared" si="203"/>
        <v>0.76977542593098036</v>
      </c>
      <c r="AQ1297" s="160">
        <f t="shared" si="204"/>
        <v>7.4441163289262757E-4</v>
      </c>
      <c r="AR1297" s="161" t="str">
        <f t="shared" si="205"/>
        <v/>
      </c>
      <c r="AS1297" s="161" t="str">
        <f t="shared" si="201"/>
        <v/>
      </c>
    </row>
    <row r="1298" spans="26:45" ht="20.100000000000001" customHeight="1" x14ac:dyDescent="0.25">
      <c r="Z1298" s="146">
        <v>627</v>
      </c>
      <c r="AA1298" s="142">
        <f t="shared" si="206"/>
        <v>-1.492</v>
      </c>
      <c r="AB1298" s="166">
        <f t="shared" si="207"/>
        <v>0.13107697496369927</v>
      </c>
      <c r="AC1298" s="166">
        <f t="shared" si="208"/>
        <v>6.784957266892748E-2</v>
      </c>
      <c r="AD1298" s="142">
        <f t="shared" si="209"/>
        <v>0.13107697496369927</v>
      </c>
      <c r="AE1298" s="142" t="str">
        <f t="shared" si="214"/>
        <v/>
      </c>
      <c r="AF1298" s="142" t="str">
        <f t="shared" si="210"/>
        <v/>
      </c>
      <c r="AG1298" s="167">
        <f t="shared" si="211"/>
        <v>0</v>
      </c>
      <c r="AH1298" s="167" t="str">
        <f t="shared" si="212"/>
        <v/>
      </c>
      <c r="AI1298" s="167" t="str">
        <f t="shared" si="213"/>
        <v/>
      </c>
      <c r="AJ1298" s="167"/>
      <c r="AK1298" s="167"/>
      <c r="AL1298" s="167"/>
      <c r="AN1298" s="146"/>
      <c r="AO1298" s="158">
        <f t="shared" si="202"/>
        <v>4.0927809116357139</v>
      </c>
      <c r="AP1298" s="159">
        <f t="shared" si="203"/>
        <v>0.76903101429808773</v>
      </c>
      <c r="AQ1298" s="160">
        <f t="shared" si="204"/>
        <v>7.4493943367515136E-4</v>
      </c>
      <c r="AR1298" s="161" t="str">
        <f t="shared" si="205"/>
        <v/>
      </c>
      <c r="AS1298" s="161" t="str">
        <f t="shared" ref="AS1298:AS1361" si="215">IF($AP1298&lt;(1-$AN$670),$AQ1298,"")</f>
        <v/>
      </c>
    </row>
    <row r="1299" spans="26:45" ht="20.100000000000001" customHeight="1" x14ac:dyDescent="0.25">
      <c r="Z1299" s="146">
        <v>628</v>
      </c>
      <c r="AA1299" s="142">
        <f t="shared" si="206"/>
        <v>-1.488</v>
      </c>
      <c r="AB1299" s="166">
        <f t="shared" si="207"/>
        <v>0.13186052639834281</v>
      </c>
      <c r="AC1299" s="166">
        <f t="shared" si="208"/>
        <v>6.8375446816161728E-2</v>
      </c>
      <c r="AD1299" s="142">
        <f t="shared" si="209"/>
        <v>0.13186052639834281</v>
      </c>
      <c r="AE1299" s="142" t="str">
        <f t="shared" si="214"/>
        <v/>
      </c>
      <c r="AF1299" s="142" t="str">
        <f t="shared" si="210"/>
        <v/>
      </c>
      <c r="AG1299" s="167">
        <f t="shared" si="211"/>
        <v>0</v>
      </c>
      <c r="AH1299" s="167" t="str">
        <f t="shared" si="212"/>
        <v/>
      </c>
      <c r="AI1299" s="167" t="str">
        <f t="shared" si="213"/>
        <v/>
      </c>
      <c r="AJ1299" s="167"/>
      <c r="AK1299" s="167"/>
      <c r="AL1299" s="167"/>
      <c r="AN1299" s="146"/>
      <c r="AO1299" s="158">
        <f t="shared" ref="AO1299:AO1362" si="216">AO1298+$AR$655</f>
        <v>4.0991758818101447</v>
      </c>
      <c r="AP1299" s="159">
        <f t="shared" ref="AP1299:AP1362" si="217">_xlfn.CHISQ.DIST.RT(AO1299,7)</f>
        <v>0.76828607486441258</v>
      </c>
      <c r="AQ1299" s="160">
        <f t="shared" ref="AQ1299:AQ1362" si="218">AP1299-AP1300</f>
        <v>7.4546306581391164E-4</v>
      </c>
      <c r="AR1299" s="161" t="str">
        <f t="shared" ref="AR1299:AR1362" si="219">IF(AP1299&lt;(1-$AN$662),AQ1299,"")</f>
        <v/>
      </c>
      <c r="AS1299" s="161" t="str">
        <f t="shared" si="215"/>
        <v/>
      </c>
    </row>
    <row r="1300" spans="26:45" ht="20.100000000000001" customHeight="1" x14ac:dyDescent="0.25">
      <c r="Z1300" s="146">
        <v>629</v>
      </c>
      <c r="AA1300" s="142">
        <f t="shared" si="206"/>
        <v>-1.484</v>
      </c>
      <c r="AB1300" s="166">
        <f t="shared" si="207"/>
        <v>0.13264663938051691</v>
      </c>
      <c r="AC1300" s="166">
        <f t="shared" si="208"/>
        <v>6.8904460295518999E-2</v>
      </c>
      <c r="AD1300" s="142">
        <f t="shared" si="209"/>
        <v>0.13264663938051691</v>
      </c>
      <c r="AE1300" s="142" t="str">
        <f t="shared" si="214"/>
        <v/>
      </c>
      <c r="AF1300" s="142" t="str">
        <f t="shared" si="210"/>
        <v/>
      </c>
      <c r="AG1300" s="167">
        <f t="shared" si="211"/>
        <v>0</v>
      </c>
      <c r="AH1300" s="167" t="str">
        <f t="shared" si="212"/>
        <v/>
      </c>
      <c r="AI1300" s="167" t="str">
        <f t="shared" si="213"/>
        <v/>
      </c>
      <c r="AJ1300" s="167"/>
      <c r="AK1300" s="167"/>
      <c r="AL1300" s="167"/>
      <c r="AN1300" s="146"/>
      <c r="AO1300" s="158">
        <f t="shared" si="216"/>
        <v>4.1055708519845755</v>
      </c>
      <c r="AP1300" s="159">
        <f t="shared" si="217"/>
        <v>0.76754061179859867</v>
      </c>
      <c r="AQ1300" s="160">
        <f t="shared" si="218"/>
        <v>7.4598253415703031E-4</v>
      </c>
      <c r="AR1300" s="161" t="str">
        <f t="shared" si="219"/>
        <v/>
      </c>
      <c r="AS1300" s="161" t="str">
        <f t="shared" si="215"/>
        <v/>
      </c>
    </row>
    <row r="1301" spans="26:45" ht="20.100000000000001" customHeight="1" x14ac:dyDescent="0.25">
      <c r="Z1301" s="146">
        <v>630</v>
      </c>
      <c r="AA1301" s="142">
        <f t="shared" si="206"/>
        <v>-1.48</v>
      </c>
      <c r="AB1301" s="166">
        <f t="shared" si="207"/>
        <v>0.13343530395100231</v>
      </c>
      <c r="AC1301" s="166">
        <f t="shared" si="208"/>
        <v>6.9436623333331698E-2</v>
      </c>
      <c r="AD1301" s="142">
        <f t="shared" si="209"/>
        <v>0.13343530395100231</v>
      </c>
      <c r="AE1301" s="142" t="str">
        <f t="shared" si="214"/>
        <v/>
      </c>
      <c r="AF1301" s="142" t="str">
        <f t="shared" si="210"/>
        <v/>
      </c>
      <c r="AG1301" s="167">
        <f t="shared" si="211"/>
        <v>0</v>
      </c>
      <c r="AH1301" s="167" t="str">
        <f t="shared" si="212"/>
        <v/>
      </c>
      <c r="AI1301" s="167" t="str">
        <f t="shared" si="213"/>
        <v/>
      </c>
      <c r="AJ1301" s="167"/>
      <c r="AK1301" s="167"/>
      <c r="AL1301" s="167"/>
      <c r="AN1301" s="146"/>
      <c r="AO1301" s="158">
        <f t="shared" si="216"/>
        <v>4.1119658221590063</v>
      </c>
      <c r="AP1301" s="159">
        <f t="shared" si="217"/>
        <v>0.76679462926444164</v>
      </c>
      <c r="AQ1301" s="160">
        <f t="shared" si="218"/>
        <v>7.4649784359426263E-4</v>
      </c>
      <c r="AR1301" s="161" t="str">
        <f t="shared" si="219"/>
        <v/>
      </c>
      <c r="AS1301" s="161" t="str">
        <f t="shared" si="215"/>
        <v/>
      </c>
    </row>
    <row r="1302" spans="26:45" ht="20.100000000000001" customHeight="1" x14ac:dyDescent="0.25">
      <c r="Z1302" s="146">
        <v>631</v>
      </c>
      <c r="AA1302" s="142">
        <f t="shared" si="206"/>
        <v>-1.476</v>
      </c>
      <c r="AB1302" s="166">
        <f t="shared" si="207"/>
        <v>0.13422650996844704</v>
      </c>
      <c r="AC1302" s="166">
        <f t="shared" si="208"/>
        <v>6.9971946115731112E-2</v>
      </c>
      <c r="AD1302" s="142">
        <f t="shared" si="209"/>
        <v>0.13422650996844704</v>
      </c>
      <c r="AE1302" s="142" t="str">
        <f t="shared" si="214"/>
        <v/>
      </c>
      <c r="AF1302" s="142" t="str">
        <f t="shared" si="210"/>
        <v/>
      </c>
      <c r="AG1302" s="167">
        <f t="shared" si="211"/>
        <v>0</v>
      </c>
      <c r="AH1302" s="167" t="str">
        <f t="shared" si="212"/>
        <v/>
      </c>
      <c r="AI1302" s="167" t="str">
        <f t="shared" si="213"/>
        <v/>
      </c>
      <c r="AJ1302" s="167"/>
      <c r="AK1302" s="167"/>
      <c r="AL1302" s="167"/>
      <c r="AN1302" s="146"/>
      <c r="AO1302" s="158">
        <f t="shared" si="216"/>
        <v>4.1183607923334371</v>
      </c>
      <c r="AP1302" s="159">
        <f t="shared" si="217"/>
        <v>0.76604813142084738</v>
      </c>
      <c r="AQ1302" s="160">
        <f t="shared" si="218"/>
        <v>7.4700899905910667E-4</v>
      </c>
      <c r="AR1302" s="161" t="str">
        <f t="shared" si="219"/>
        <v/>
      </c>
      <c r="AS1302" s="161" t="str">
        <f t="shared" si="215"/>
        <v/>
      </c>
    </row>
    <row r="1303" spans="26:45" ht="20.100000000000001" customHeight="1" x14ac:dyDescent="0.25">
      <c r="Z1303" s="146">
        <v>632</v>
      </c>
      <c r="AA1303" s="142">
        <f t="shared" si="206"/>
        <v>-1.472</v>
      </c>
      <c r="AB1303" s="166">
        <f t="shared" si="207"/>
        <v>0.13502024710893432</v>
      </c>
      <c r="AC1303" s="166">
        <f t="shared" si="208"/>
        <v>7.0510438787918114E-2</v>
      </c>
      <c r="AD1303" s="142">
        <f t="shared" si="209"/>
        <v>0.13502024710893432</v>
      </c>
      <c r="AE1303" s="142" t="str">
        <f t="shared" si="214"/>
        <v/>
      </c>
      <c r="AF1303" s="142" t="str">
        <f t="shared" si="210"/>
        <v/>
      </c>
      <c r="AG1303" s="167">
        <f t="shared" si="211"/>
        <v>0</v>
      </c>
      <c r="AH1303" s="167" t="str">
        <f t="shared" si="212"/>
        <v/>
      </c>
      <c r="AI1303" s="167" t="str">
        <f t="shared" si="213"/>
        <v/>
      </c>
      <c r="AJ1303" s="167"/>
      <c r="AK1303" s="167"/>
      <c r="AL1303" s="167"/>
      <c r="AN1303" s="146"/>
      <c r="AO1303" s="158">
        <f t="shared" si="216"/>
        <v>4.1247557625078679</v>
      </c>
      <c r="AP1303" s="159">
        <f t="shared" si="217"/>
        <v>0.76530112242178827</v>
      </c>
      <c r="AQ1303" s="160">
        <f t="shared" si="218"/>
        <v>7.4751600552669384E-4</v>
      </c>
      <c r="AR1303" s="161" t="str">
        <f t="shared" si="219"/>
        <v/>
      </c>
      <c r="AS1303" s="161" t="str">
        <f t="shared" si="215"/>
        <v/>
      </c>
    </row>
    <row r="1304" spans="26:45" ht="20.100000000000001" customHeight="1" x14ac:dyDescent="0.25">
      <c r="Z1304" s="146">
        <v>633</v>
      </c>
      <c r="AA1304" s="142">
        <f t="shared" si="206"/>
        <v>-1.468</v>
      </c>
      <c r="AB1304" s="166">
        <f t="shared" si="207"/>
        <v>0.13581650486556279</v>
      </c>
      <c r="AC1304" s="166">
        <f t="shared" si="208"/>
        <v>7.1052111453432251E-2</v>
      </c>
      <c r="AD1304" s="142">
        <f t="shared" si="209"/>
        <v>0.13581650486556279</v>
      </c>
      <c r="AE1304" s="142" t="str">
        <f t="shared" si="214"/>
        <v/>
      </c>
      <c r="AF1304" s="142" t="str">
        <f t="shared" si="210"/>
        <v/>
      </c>
      <c r="AG1304" s="167">
        <f t="shared" si="211"/>
        <v>0</v>
      </c>
      <c r="AH1304" s="167" t="str">
        <f t="shared" si="212"/>
        <v/>
      </c>
      <c r="AI1304" s="167" t="str">
        <f t="shared" si="213"/>
        <v/>
      </c>
      <c r="AJ1304" s="167"/>
      <c r="AK1304" s="167"/>
      <c r="AL1304" s="167"/>
      <c r="AN1304" s="146"/>
      <c r="AO1304" s="158">
        <f t="shared" si="216"/>
        <v>4.1311507326822987</v>
      </c>
      <c r="AP1304" s="159">
        <f t="shared" si="217"/>
        <v>0.76455360641626158</v>
      </c>
      <c r="AQ1304" s="160">
        <f t="shared" si="218"/>
        <v>7.4801886801423301E-4</v>
      </c>
      <c r="AR1304" s="161" t="str">
        <f t="shared" si="219"/>
        <v/>
      </c>
      <c r="AS1304" s="161" t="str">
        <f t="shared" si="215"/>
        <v/>
      </c>
    </row>
    <row r="1305" spans="26:45" ht="20.100000000000001" customHeight="1" x14ac:dyDescent="0.25">
      <c r="Z1305" s="146">
        <v>634</v>
      </c>
      <c r="AA1305" s="142">
        <f t="shared" si="206"/>
        <v>-1.464</v>
      </c>
      <c r="AB1305" s="166">
        <f t="shared" si="207"/>
        <v>0.13661527254803899</v>
      </c>
      <c r="AC1305" s="166">
        <f t="shared" si="208"/>
        <v>7.159697417341862E-2</v>
      </c>
      <c r="AD1305" s="142">
        <f t="shared" si="209"/>
        <v>0.13661527254803899</v>
      </c>
      <c r="AE1305" s="142" t="str">
        <f t="shared" si="214"/>
        <v/>
      </c>
      <c r="AF1305" s="142" t="str">
        <f t="shared" si="210"/>
        <v/>
      </c>
      <c r="AG1305" s="167">
        <f t="shared" si="211"/>
        <v>0</v>
      </c>
      <c r="AH1305" s="167" t="str">
        <f t="shared" si="212"/>
        <v/>
      </c>
      <c r="AI1305" s="167" t="str">
        <f t="shared" si="213"/>
        <v/>
      </c>
      <c r="AJ1305" s="167"/>
      <c r="AK1305" s="167"/>
      <c r="AL1305" s="167"/>
      <c r="AN1305" s="146"/>
      <c r="AO1305" s="158">
        <f t="shared" si="216"/>
        <v>4.1375457028567295</v>
      </c>
      <c r="AP1305" s="159">
        <f t="shared" si="217"/>
        <v>0.76380558754824734</v>
      </c>
      <c r="AQ1305" s="160">
        <f t="shared" si="218"/>
        <v>7.4851759158056641E-4</v>
      </c>
      <c r="AR1305" s="161" t="str">
        <f t="shared" si="219"/>
        <v/>
      </c>
      <c r="AS1305" s="161" t="str">
        <f t="shared" si="215"/>
        <v/>
      </c>
    </row>
    <row r="1306" spans="26:45" ht="20.100000000000001" customHeight="1" x14ac:dyDescent="0.25">
      <c r="Z1306" s="146">
        <v>635</v>
      </c>
      <c r="AA1306" s="142">
        <f t="shared" si="206"/>
        <v>-1.46</v>
      </c>
      <c r="AB1306" s="166">
        <f t="shared" si="207"/>
        <v>0.13741653928228179</v>
      </c>
      <c r="AC1306" s="166">
        <f t="shared" si="208"/>
        <v>7.2145036965893777E-2</v>
      </c>
      <c r="AD1306" s="142">
        <f t="shared" si="209"/>
        <v>0.13741653928228179</v>
      </c>
      <c r="AE1306" s="142" t="str">
        <f t="shared" si="214"/>
        <v/>
      </c>
      <c r="AF1306" s="142" t="str">
        <f t="shared" si="210"/>
        <v/>
      </c>
      <c r="AG1306" s="167">
        <f t="shared" si="211"/>
        <v>0</v>
      </c>
      <c r="AH1306" s="167" t="str">
        <f t="shared" si="212"/>
        <v/>
      </c>
      <c r="AI1306" s="167" t="str">
        <f t="shared" si="213"/>
        <v/>
      </c>
      <c r="AJ1306" s="167"/>
      <c r="AK1306" s="167"/>
      <c r="AL1306" s="167"/>
      <c r="AN1306" s="146"/>
      <c r="AO1306" s="158">
        <f t="shared" si="216"/>
        <v>4.1439406730311603</v>
      </c>
      <c r="AP1306" s="159">
        <f t="shared" si="217"/>
        <v>0.76305706995666678</v>
      </c>
      <c r="AQ1306" s="160">
        <f t="shared" si="218"/>
        <v>7.4901218132550351E-4</v>
      </c>
      <c r="AR1306" s="161" t="str">
        <f t="shared" si="219"/>
        <v/>
      </c>
      <c r="AS1306" s="161" t="str">
        <f t="shared" si="215"/>
        <v/>
      </c>
    </row>
    <row r="1307" spans="26:45" ht="20.100000000000001" customHeight="1" x14ac:dyDescent="0.25">
      <c r="Z1307" s="146">
        <v>636</v>
      </c>
      <c r="AA1307" s="142">
        <f t="shared" si="206"/>
        <v>-1.456</v>
      </c>
      <c r="AB1307" s="166">
        <f t="shared" si="207"/>
        <v>0.13822029401003963</v>
      </c>
      <c r="AC1307" s="166">
        <f t="shared" si="208"/>
        <v>7.269630980500974E-2</v>
      </c>
      <c r="AD1307" s="142">
        <f t="shared" si="209"/>
        <v>0.13822029401003963</v>
      </c>
      <c r="AE1307" s="142" t="str">
        <f t="shared" si="214"/>
        <v/>
      </c>
      <c r="AF1307" s="142" t="str">
        <f t="shared" si="210"/>
        <v/>
      </c>
      <c r="AG1307" s="167">
        <f t="shared" si="211"/>
        <v>0</v>
      </c>
      <c r="AH1307" s="167" t="str">
        <f t="shared" si="212"/>
        <v/>
      </c>
      <c r="AI1307" s="167" t="str">
        <f t="shared" si="213"/>
        <v/>
      </c>
      <c r="AJ1307" s="167"/>
      <c r="AK1307" s="167"/>
      <c r="AL1307" s="167"/>
      <c r="AN1307" s="146"/>
      <c r="AO1307" s="158">
        <f t="shared" si="216"/>
        <v>4.1503356432055911</v>
      </c>
      <c r="AP1307" s="159">
        <f t="shared" si="217"/>
        <v>0.76230805777534127</v>
      </c>
      <c r="AQ1307" s="160">
        <f t="shared" si="218"/>
        <v>7.4950264239004305E-4</v>
      </c>
      <c r="AR1307" s="161" t="str">
        <f t="shared" si="219"/>
        <v/>
      </c>
      <c r="AS1307" s="161" t="str">
        <f t="shared" si="215"/>
        <v/>
      </c>
    </row>
    <row r="1308" spans="26:45" ht="20.100000000000001" customHeight="1" x14ac:dyDescent="0.25">
      <c r="Z1308" s="146">
        <v>637</v>
      </c>
      <c r="AA1308" s="142">
        <f t="shared" si="206"/>
        <v>-1.452</v>
      </c>
      <c r="AB1308" s="166">
        <f t="shared" si="207"/>
        <v>0.13902652548852024</v>
      </c>
      <c r="AC1308" s="166">
        <f t="shared" si="208"/>
        <v>7.3250802620316594E-2</v>
      </c>
      <c r="AD1308" s="142">
        <f t="shared" si="209"/>
        <v>0.13902652548852024</v>
      </c>
      <c r="AE1308" s="142" t="str">
        <f t="shared" si="214"/>
        <v/>
      </c>
      <c r="AF1308" s="142" t="str">
        <f t="shared" si="210"/>
        <v/>
      </c>
      <c r="AG1308" s="167">
        <f t="shared" si="211"/>
        <v>0</v>
      </c>
      <c r="AH1308" s="167" t="str">
        <f t="shared" si="212"/>
        <v/>
      </c>
      <c r="AI1308" s="167" t="str">
        <f t="shared" si="213"/>
        <v/>
      </c>
      <c r="AJ1308" s="167"/>
      <c r="AK1308" s="167"/>
      <c r="AL1308" s="167"/>
      <c r="AN1308" s="146"/>
      <c r="AO1308" s="158">
        <f t="shared" si="216"/>
        <v>4.1567306133800219</v>
      </c>
      <c r="AP1308" s="159">
        <f t="shared" si="217"/>
        <v>0.76155855513295123</v>
      </c>
      <c r="AQ1308" s="160">
        <f t="shared" si="218"/>
        <v>7.4998897995548486E-4</v>
      </c>
      <c r="AR1308" s="161" t="str">
        <f t="shared" si="219"/>
        <v/>
      </c>
      <c r="AS1308" s="161" t="str">
        <f t="shared" si="215"/>
        <v/>
      </c>
    </row>
    <row r="1309" spans="26:45" ht="20.100000000000001" customHeight="1" x14ac:dyDescent="0.25">
      <c r="Z1309" s="146">
        <v>638</v>
      </c>
      <c r="AA1309" s="142">
        <f t="shared" si="206"/>
        <v>-1.448</v>
      </c>
      <c r="AB1309" s="166">
        <f t="shared" si="207"/>
        <v>0.13983522229003265</v>
      </c>
      <c r="AC1309" s="166">
        <f t="shared" si="208"/>
        <v>7.3808525296023483E-2</v>
      </c>
      <c r="AD1309" s="142">
        <f t="shared" si="209"/>
        <v>0.13983522229003265</v>
      </c>
      <c r="AE1309" s="142" t="str">
        <f t="shared" si="214"/>
        <v/>
      </c>
      <c r="AF1309" s="142" t="str">
        <f t="shared" si="210"/>
        <v/>
      </c>
      <c r="AG1309" s="167">
        <f t="shared" si="211"/>
        <v>0</v>
      </c>
      <c r="AH1309" s="167" t="str">
        <f t="shared" si="212"/>
        <v/>
      </c>
      <c r="AI1309" s="167" t="str">
        <f t="shared" si="213"/>
        <v/>
      </c>
      <c r="AJ1309" s="167"/>
      <c r="AK1309" s="167"/>
      <c r="AL1309" s="167"/>
      <c r="AN1309" s="146"/>
      <c r="AO1309" s="158">
        <f t="shared" si="216"/>
        <v>4.1631255835544527</v>
      </c>
      <c r="AP1309" s="159">
        <f t="shared" si="217"/>
        <v>0.76080856615299575</v>
      </c>
      <c r="AQ1309" s="160">
        <f t="shared" si="218"/>
        <v>7.5047119924376293E-4</v>
      </c>
      <c r="AR1309" s="161" t="str">
        <f t="shared" si="219"/>
        <v/>
      </c>
      <c r="AS1309" s="161" t="str">
        <f t="shared" si="215"/>
        <v/>
      </c>
    </row>
    <row r="1310" spans="26:45" ht="20.100000000000001" customHeight="1" x14ac:dyDescent="0.25">
      <c r="Z1310" s="146">
        <v>639</v>
      </c>
      <c r="AA1310" s="142">
        <f t="shared" si="206"/>
        <v>-1.444</v>
      </c>
      <c r="AB1310" s="166">
        <f t="shared" si="207"/>
        <v>0.14064637280164224</v>
      </c>
      <c r="AC1310" s="166">
        <f t="shared" si="208"/>
        <v>7.4369487670258569E-2</v>
      </c>
      <c r="AD1310" s="142">
        <f t="shared" si="209"/>
        <v>0.14064637280164224</v>
      </c>
      <c r="AE1310" s="142" t="str">
        <f t="shared" si="214"/>
        <v/>
      </c>
      <c r="AF1310" s="142" t="str">
        <f t="shared" si="210"/>
        <v/>
      </c>
      <c r="AG1310" s="167">
        <f t="shared" si="211"/>
        <v>0</v>
      </c>
      <c r="AH1310" s="167" t="str">
        <f t="shared" si="212"/>
        <v/>
      </c>
      <c r="AI1310" s="167" t="str">
        <f t="shared" si="213"/>
        <v/>
      </c>
      <c r="AJ1310" s="167"/>
      <c r="AK1310" s="167"/>
      <c r="AL1310" s="167"/>
      <c r="AN1310" s="146"/>
      <c r="AO1310" s="158">
        <f t="shared" si="216"/>
        <v>4.1695205537288835</v>
      </c>
      <c r="AP1310" s="159">
        <f t="shared" si="217"/>
        <v>0.76005809495375198</v>
      </c>
      <c r="AQ1310" s="160">
        <f t="shared" si="218"/>
        <v>7.5094930551655725E-4</v>
      </c>
      <c r="AR1310" s="161" t="str">
        <f t="shared" si="219"/>
        <v/>
      </c>
      <c r="AS1310" s="161" t="str">
        <f t="shared" si="215"/>
        <v/>
      </c>
    </row>
    <row r="1311" spans="26:45" ht="20.100000000000001" customHeight="1" x14ac:dyDescent="0.25">
      <c r="Z1311" s="146">
        <v>640</v>
      </c>
      <c r="AA1311" s="142">
        <f t="shared" ref="AA1311:AA1374" si="220">AA$665+(Z1311*AA$668)</f>
        <v>-1.44</v>
      </c>
      <c r="AB1311" s="166">
        <f t="shared" ref="AB1311:AB1374" si="221">_xlfn.NORM.DIST(AA1311,AA$662,AA$663,0)</f>
        <v>0.14145996522483878</v>
      </c>
      <c r="AC1311" s="166">
        <f t="shared" ref="AC1311:AC1374" si="222">_xlfn.NORM.DIST(AA1311,AA$662,AA$663,1)</f>
        <v>7.4933699534327061E-2</v>
      </c>
      <c r="AD1311" s="142">
        <f t="shared" ref="AD1311:AD1374" si="223">IF(OR(AC1311&lt;CN$43,AC1311&gt;CN$44),AB1311,"")</f>
        <v>0.14145996522483878</v>
      </c>
      <c r="AE1311" s="142" t="str">
        <f t="shared" si="214"/>
        <v/>
      </c>
      <c r="AF1311" s="142" t="str">
        <f t="shared" ref="AF1311:AF1374" si="224">IF(AB1311=MAX(AB$671:AB$2671),AB1311,"")</f>
        <v/>
      </c>
      <c r="AG1311" s="167">
        <f t="shared" ref="AG1311:AG1374" si="225">_xlfn.NORM.DIST(Z1311,AE$663,AE$664,0)</f>
        <v>0</v>
      </c>
      <c r="AH1311" s="167" t="str">
        <f t="shared" ref="AH1311:AH1374" si="226">IF(AG1311=MAX(AG$671:AG$2671),AB1311,"")</f>
        <v/>
      </c>
      <c r="AI1311" s="167" t="str">
        <f t="shared" ref="AI1311:AI1374" si="227">IF(AH1311=MIN(AH$671:AH$2671),AH1311,"")</f>
        <v/>
      </c>
      <c r="AJ1311" s="167"/>
      <c r="AK1311" s="167"/>
      <c r="AL1311" s="167"/>
      <c r="AN1311" s="146"/>
      <c r="AO1311" s="158">
        <f t="shared" si="216"/>
        <v>4.1759155239033143</v>
      </c>
      <c r="AP1311" s="159">
        <f t="shared" si="217"/>
        <v>0.75930714564823543</v>
      </c>
      <c r="AQ1311" s="160">
        <f t="shared" si="218"/>
        <v>7.5142330407507174E-4</v>
      </c>
      <c r="AR1311" s="161" t="str">
        <f t="shared" si="219"/>
        <v/>
      </c>
      <c r="AS1311" s="161" t="str">
        <f t="shared" si="215"/>
        <v/>
      </c>
    </row>
    <row r="1312" spans="26:45" ht="20.100000000000001" customHeight="1" x14ac:dyDescent="0.25">
      <c r="Z1312" s="146">
        <v>641</v>
      </c>
      <c r="AA1312" s="142">
        <f t="shared" si="220"/>
        <v>-1.4359999999999999</v>
      </c>
      <c r="AB1312" s="166">
        <f t="shared" si="221"/>
        <v>0.14227598757521709</v>
      </c>
      <c r="AC1312" s="166">
        <f t="shared" si="222"/>
        <v>7.5501170631968456E-2</v>
      </c>
      <c r="AD1312" s="142">
        <f t="shared" si="223"/>
        <v>0.14227598757521709</v>
      </c>
      <c r="AE1312" s="142" t="str">
        <f t="shared" ref="AE1312:AE1375" si="228">IF(AND(AC1312&gt;$AE$667,AC1312&lt;$AE$668),AB1312,"")</f>
        <v/>
      </c>
      <c r="AF1312" s="142" t="str">
        <f t="shared" si="224"/>
        <v/>
      </c>
      <c r="AG1312" s="167">
        <f t="shared" si="225"/>
        <v>0</v>
      </c>
      <c r="AH1312" s="167" t="str">
        <f t="shared" si="226"/>
        <v/>
      </c>
      <c r="AI1312" s="167" t="str">
        <f t="shared" si="227"/>
        <v/>
      </c>
      <c r="AJ1312" s="167"/>
      <c r="AK1312" s="167"/>
      <c r="AL1312" s="167"/>
      <c r="AN1312" s="146"/>
      <c r="AO1312" s="158">
        <f t="shared" si="216"/>
        <v>4.1823104940777451</v>
      </c>
      <c r="AP1312" s="159">
        <f t="shared" si="217"/>
        <v>0.75855572234416035</v>
      </c>
      <c r="AQ1312" s="160">
        <f t="shared" si="218"/>
        <v>7.5189320026003426E-4</v>
      </c>
      <c r="AR1312" s="161" t="str">
        <f t="shared" si="219"/>
        <v/>
      </c>
      <c r="AS1312" s="161" t="str">
        <f t="shared" si="215"/>
        <v/>
      </c>
    </row>
    <row r="1313" spans="26:45" ht="20.100000000000001" customHeight="1" x14ac:dyDescent="0.25">
      <c r="Z1313" s="146">
        <v>642</v>
      </c>
      <c r="AA1313" s="142">
        <f t="shared" si="220"/>
        <v>-1.4319999999999999</v>
      </c>
      <c r="AB1313" s="166">
        <f t="shared" si="221"/>
        <v>0.1430944276821709</v>
      </c>
      <c r="AC1313" s="166">
        <f t="shared" si="222"/>
        <v>7.6071910658612504E-2</v>
      </c>
      <c r="AD1313" s="142">
        <f t="shared" si="223"/>
        <v>0.1430944276821709</v>
      </c>
      <c r="AE1313" s="142" t="str">
        <f t="shared" si="228"/>
        <v/>
      </c>
      <c r="AF1313" s="142" t="str">
        <f t="shared" si="224"/>
        <v/>
      </c>
      <c r="AG1313" s="167">
        <f t="shared" si="225"/>
        <v>0</v>
      </c>
      <c r="AH1313" s="167" t="str">
        <f t="shared" si="226"/>
        <v/>
      </c>
      <c r="AI1313" s="167" t="str">
        <f t="shared" si="227"/>
        <v/>
      </c>
      <c r="AJ1313" s="167"/>
      <c r="AK1313" s="167"/>
      <c r="AL1313" s="167"/>
      <c r="AN1313" s="146"/>
      <c r="AO1313" s="158">
        <f t="shared" si="216"/>
        <v>4.1887054642521759</v>
      </c>
      <c r="AP1313" s="159">
        <f t="shared" si="217"/>
        <v>0.75780382914390032</v>
      </c>
      <c r="AQ1313" s="160">
        <f t="shared" si="218"/>
        <v>7.5235899945125251E-4</v>
      </c>
      <c r="AR1313" s="161" t="str">
        <f t="shared" si="219"/>
        <v/>
      </c>
      <c r="AS1313" s="161" t="str">
        <f t="shared" si="215"/>
        <v/>
      </c>
    </row>
    <row r="1314" spans="26:45" ht="20.100000000000001" customHeight="1" x14ac:dyDescent="0.25">
      <c r="Z1314" s="146">
        <v>643</v>
      </c>
      <c r="AA1314" s="142">
        <f t="shared" si="220"/>
        <v>-1.4279999999999999</v>
      </c>
      <c r="AB1314" s="166">
        <f t="shared" si="221"/>
        <v>0.1439152731885999</v>
      </c>
      <c r="AC1314" s="166">
        <f t="shared" si="222"/>
        <v>7.6645929260633419E-2</v>
      </c>
      <c r="AD1314" s="142">
        <f t="shared" si="223"/>
        <v>0.1439152731885999</v>
      </c>
      <c r="AE1314" s="142" t="str">
        <f t="shared" si="228"/>
        <v/>
      </c>
      <c r="AF1314" s="142" t="str">
        <f t="shared" si="224"/>
        <v/>
      </c>
      <c r="AG1314" s="167">
        <f t="shared" si="225"/>
        <v>0</v>
      </c>
      <c r="AH1314" s="167" t="str">
        <f t="shared" si="226"/>
        <v/>
      </c>
      <c r="AI1314" s="167" t="str">
        <f t="shared" si="227"/>
        <v/>
      </c>
      <c r="AJ1314" s="167"/>
      <c r="AK1314" s="167"/>
      <c r="AL1314" s="167"/>
      <c r="AN1314" s="146"/>
      <c r="AO1314" s="158">
        <f t="shared" si="216"/>
        <v>4.1951004344266067</v>
      </c>
      <c r="AP1314" s="159">
        <f t="shared" si="217"/>
        <v>0.75705147014444907</v>
      </c>
      <c r="AQ1314" s="160">
        <f t="shared" si="218"/>
        <v>7.5282070706617077E-4</v>
      </c>
      <c r="AR1314" s="161" t="str">
        <f t="shared" si="219"/>
        <v/>
      </c>
      <c r="AS1314" s="161" t="str">
        <f t="shared" si="215"/>
        <v/>
      </c>
    </row>
    <row r="1315" spans="26:45" ht="20.100000000000001" customHeight="1" x14ac:dyDescent="0.25">
      <c r="Z1315" s="146">
        <v>644</v>
      </c>
      <c r="AA1315" s="142">
        <f t="shared" si="220"/>
        <v>-1.4239999999999999</v>
      </c>
      <c r="AB1315" s="166">
        <f t="shared" si="221"/>
        <v>0.14473851155063011</v>
      </c>
      <c r="AC1315" s="166">
        <f t="shared" si="222"/>
        <v>7.7223236034603751E-2</v>
      </c>
      <c r="AD1315" s="142">
        <f t="shared" si="223"/>
        <v>0.14473851155063011</v>
      </c>
      <c r="AE1315" s="142" t="str">
        <f t="shared" si="228"/>
        <v/>
      </c>
      <c r="AF1315" s="142" t="str">
        <f t="shared" si="224"/>
        <v/>
      </c>
      <c r="AG1315" s="167">
        <f t="shared" si="225"/>
        <v>0</v>
      </c>
      <c r="AH1315" s="167" t="str">
        <f t="shared" si="226"/>
        <v/>
      </c>
      <c r="AI1315" s="167" t="str">
        <f t="shared" si="227"/>
        <v/>
      </c>
      <c r="AJ1315" s="167"/>
      <c r="AK1315" s="167"/>
      <c r="AL1315" s="167"/>
      <c r="AN1315" s="146"/>
      <c r="AO1315" s="158">
        <f t="shared" si="216"/>
        <v>4.2014954046010375</v>
      </c>
      <c r="AP1315" s="159">
        <f t="shared" si="217"/>
        <v>0.7562986494373829</v>
      </c>
      <c r="AQ1315" s="160">
        <f t="shared" si="218"/>
        <v>7.5327832856197929E-4</v>
      </c>
      <c r="AR1315" s="161" t="str">
        <f t="shared" si="219"/>
        <v/>
      </c>
      <c r="AS1315" s="161" t="str">
        <f t="shared" si="215"/>
        <v/>
      </c>
    </row>
    <row r="1316" spans="26:45" ht="20.100000000000001" customHeight="1" x14ac:dyDescent="0.25">
      <c r="Z1316" s="146">
        <v>645</v>
      </c>
      <c r="AA1316" s="142">
        <f t="shared" si="220"/>
        <v>-1.42</v>
      </c>
      <c r="AB1316" s="166">
        <f t="shared" si="221"/>
        <v>0.14556413003734761</v>
      </c>
      <c r="AC1316" s="166">
        <f t="shared" si="222"/>
        <v>7.7803840526546347E-2</v>
      </c>
      <c r="AD1316" s="142">
        <f t="shared" si="223"/>
        <v>0.14556413003734761</v>
      </c>
      <c r="AE1316" s="142" t="str">
        <f t="shared" si="228"/>
        <v/>
      </c>
      <c r="AF1316" s="142" t="str">
        <f t="shared" si="224"/>
        <v/>
      </c>
      <c r="AG1316" s="167">
        <f t="shared" si="225"/>
        <v>0</v>
      </c>
      <c r="AH1316" s="167" t="str">
        <f t="shared" si="226"/>
        <v/>
      </c>
      <c r="AI1316" s="167" t="str">
        <f t="shared" si="227"/>
        <v/>
      </c>
      <c r="AJ1316" s="167"/>
      <c r="AK1316" s="167"/>
      <c r="AL1316" s="167"/>
      <c r="AN1316" s="146"/>
      <c r="AO1316" s="158">
        <f t="shared" si="216"/>
        <v>4.2078903747754683</v>
      </c>
      <c r="AP1316" s="159">
        <f t="shared" si="217"/>
        <v>0.75554537110882092</v>
      </c>
      <c r="AQ1316" s="160">
        <f t="shared" si="218"/>
        <v>7.5373186943328285E-4</v>
      </c>
      <c r="AR1316" s="161" t="str">
        <f t="shared" si="219"/>
        <v/>
      </c>
      <c r="AS1316" s="161" t="str">
        <f t="shared" si="215"/>
        <v/>
      </c>
    </row>
    <row r="1317" spans="26:45" ht="20.100000000000001" customHeight="1" x14ac:dyDescent="0.25">
      <c r="Z1317" s="146">
        <v>646</v>
      </c>
      <c r="AA1317" s="142">
        <f t="shared" si="220"/>
        <v>-1.4159999999999999</v>
      </c>
      <c r="AB1317" s="166">
        <f t="shared" si="221"/>
        <v>0.14639211573054561</v>
      </c>
      <c r="AC1317" s="166">
        <f t="shared" si="222"/>
        <v>7.8387752231186159E-2</v>
      </c>
      <c r="AD1317" s="142">
        <f t="shared" si="223"/>
        <v>0.14639211573054561</v>
      </c>
      <c r="AE1317" s="142" t="str">
        <f t="shared" si="228"/>
        <v/>
      </c>
      <c r="AF1317" s="142" t="str">
        <f t="shared" si="224"/>
        <v/>
      </c>
      <c r="AG1317" s="167">
        <f t="shared" si="225"/>
        <v>0</v>
      </c>
      <c r="AH1317" s="167" t="str">
        <f t="shared" si="226"/>
        <v/>
      </c>
      <c r="AI1317" s="167" t="str">
        <f t="shared" si="227"/>
        <v/>
      </c>
      <c r="AJ1317" s="167"/>
      <c r="AK1317" s="167"/>
      <c r="AL1317" s="167"/>
      <c r="AN1317" s="146"/>
      <c r="AO1317" s="158">
        <f t="shared" si="216"/>
        <v>4.2142853449498991</v>
      </c>
      <c r="AP1317" s="159">
        <f t="shared" si="217"/>
        <v>0.75479163923938764</v>
      </c>
      <c r="AQ1317" s="160">
        <f t="shared" si="218"/>
        <v>7.5418133521254482E-4</v>
      </c>
      <c r="AR1317" s="161" t="str">
        <f t="shared" si="219"/>
        <v/>
      </c>
      <c r="AS1317" s="161" t="str">
        <f t="shared" si="215"/>
        <v/>
      </c>
    </row>
    <row r="1318" spans="26:45" ht="20.100000000000001" customHeight="1" x14ac:dyDescent="0.25">
      <c r="Z1318" s="146">
        <v>647</v>
      </c>
      <c r="AA1318" s="142">
        <f t="shared" si="220"/>
        <v>-1.4119999999999999</v>
      </c>
      <c r="AB1318" s="166">
        <f t="shared" si="221"/>
        <v>0.14722245552448529</v>
      </c>
      <c r="AC1318" s="166">
        <f t="shared" si="222"/>
        <v>7.8974980591200089E-2</v>
      </c>
      <c r="AD1318" s="142">
        <f t="shared" si="223"/>
        <v>0.14722245552448529</v>
      </c>
      <c r="AE1318" s="142" t="str">
        <f t="shared" si="228"/>
        <v/>
      </c>
      <c r="AF1318" s="142" t="str">
        <f t="shared" si="224"/>
        <v/>
      </c>
      <c r="AG1318" s="167">
        <f t="shared" si="225"/>
        <v>0</v>
      </c>
      <c r="AH1318" s="167" t="str">
        <f t="shared" si="226"/>
        <v/>
      </c>
      <c r="AI1318" s="167" t="str">
        <f t="shared" si="227"/>
        <v/>
      </c>
      <c r="AJ1318" s="167"/>
      <c r="AK1318" s="167"/>
      <c r="AL1318" s="167"/>
      <c r="AN1318" s="146"/>
      <c r="AO1318" s="158">
        <f t="shared" si="216"/>
        <v>4.22068031512433</v>
      </c>
      <c r="AP1318" s="159">
        <f t="shared" si="217"/>
        <v>0.75403745790417509</v>
      </c>
      <c r="AQ1318" s="160">
        <f t="shared" si="218"/>
        <v>7.5462673146886594E-4</v>
      </c>
      <c r="AR1318" s="161" t="str">
        <f t="shared" si="219"/>
        <v/>
      </c>
      <c r="AS1318" s="161" t="str">
        <f t="shared" si="215"/>
        <v/>
      </c>
    </row>
    <row r="1319" spans="26:45" ht="20.100000000000001" customHeight="1" x14ac:dyDescent="0.25">
      <c r="Z1319" s="146">
        <v>648</v>
      </c>
      <c r="AA1319" s="142">
        <f t="shared" si="220"/>
        <v>-1.4079999999999999</v>
      </c>
      <c r="AB1319" s="166">
        <f t="shared" si="221"/>
        <v>0.14805513612567014</v>
      </c>
      <c r="AC1319" s="166">
        <f t="shared" si="222"/>
        <v>7.9565534996466764E-2</v>
      </c>
      <c r="AD1319" s="142">
        <f t="shared" si="223"/>
        <v>0.14805513612567014</v>
      </c>
      <c r="AE1319" s="142" t="str">
        <f t="shared" si="228"/>
        <v/>
      </c>
      <c r="AF1319" s="142" t="str">
        <f t="shared" si="224"/>
        <v/>
      </c>
      <c r="AG1319" s="167">
        <f t="shared" si="225"/>
        <v>0</v>
      </c>
      <c r="AH1319" s="167" t="str">
        <f t="shared" si="226"/>
        <v/>
      </c>
      <c r="AI1319" s="167" t="str">
        <f t="shared" si="227"/>
        <v/>
      </c>
      <c r="AJ1319" s="167"/>
      <c r="AK1319" s="167"/>
      <c r="AL1319" s="167"/>
      <c r="AN1319" s="146"/>
      <c r="AO1319" s="158">
        <f t="shared" si="216"/>
        <v>4.2270752852987608</v>
      </c>
      <c r="AP1319" s="159">
        <f t="shared" si="217"/>
        <v>0.75328283117270622</v>
      </c>
      <c r="AQ1319" s="160">
        <f t="shared" si="218"/>
        <v>7.5506806380953861E-4</v>
      </c>
      <c r="AR1319" s="161" t="str">
        <f t="shared" si="219"/>
        <v/>
      </c>
      <c r="AS1319" s="161" t="str">
        <f t="shared" si="215"/>
        <v/>
      </c>
    </row>
    <row r="1320" spans="26:45" ht="20.100000000000001" customHeight="1" x14ac:dyDescent="0.25">
      <c r="Z1320" s="146">
        <v>649</v>
      </c>
      <c r="AA1320" s="142">
        <f t="shared" si="220"/>
        <v>-1.4039999999999999</v>
      </c>
      <c r="AB1320" s="166">
        <f t="shared" si="221"/>
        <v>0.14889014405263437</v>
      </c>
      <c r="AC1320" s="166">
        <f t="shared" si="222"/>
        <v>8.015942478331485E-2</v>
      </c>
      <c r="AD1320" s="142">
        <f t="shared" si="223"/>
        <v>0.14889014405263437</v>
      </c>
      <c r="AE1320" s="142" t="str">
        <f t="shared" si="228"/>
        <v/>
      </c>
      <c r="AF1320" s="142" t="str">
        <f t="shared" si="224"/>
        <v/>
      </c>
      <c r="AG1320" s="167">
        <f t="shared" si="225"/>
        <v>0</v>
      </c>
      <c r="AH1320" s="167" t="str">
        <f t="shared" si="226"/>
        <v/>
      </c>
      <c r="AI1320" s="167" t="str">
        <f t="shared" si="227"/>
        <v/>
      </c>
      <c r="AJ1320" s="167"/>
      <c r="AK1320" s="167"/>
      <c r="AL1320" s="167"/>
      <c r="AN1320" s="146"/>
      <c r="AO1320" s="158">
        <f t="shared" si="216"/>
        <v>4.2334702554731916</v>
      </c>
      <c r="AP1320" s="159">
        <f t="shared" si="217"/>
        <v>0.75252776310889669</v>
      </c>
      <c r="AQ1320" s="160">
        <f t="shared" si="218"/>
        <v>7.5550533787804852E-4</v>
      </c>
      <c r="AR1320" s="161" t="str">
        <f t="shared" si="219"/>
        <v/>
      </c>
      <c r="AS1320" s="161" t="str">
        <f t="shared" si="215"/>
        <v/>
      </c>
    </row>
    <row r="1321" spans="26:45" ht="20.100000000000001" customHeight="1" x14ac:dyDescent="0.25">
      <c r="Z1321" s="146">
        <v>650</v>
      </c>
      <c r="AA1321" s="142">
        <f t="shared" si="220"/>
        <v>-1.4</v>
      </c>
      <c r="AB1321" s="166">
        <f t="shared" si="221"/>
        <v>0.14972746563574488</v>
      </c>
      <c r="AC1321" s="166">
        <f t="shared" si="222"/>
        <v>8.0756659233771053E-2</v>
      </c>
      <c r="AD1321" s="142">
        <f t="shared" si="223"/>
        <v>0.14972746563574488</v>
      </c>
      <c r="AE1321" s="142" t="str">
        <f t="shared" si="228"/>
        <v/>
      </c>
      <c r="AF1321" s="142" t="str">
        <f t="shared" si="224"/>
        <v/>
      </c>
      <c r="AG1321" s="167">
        <f t="shared" si="225"/>
        <v>0</v>
      </c>
      <c r="AH1321" s="167" t="str">
        <f t="shared" si="226"/>
        <v/>
      </c>
      <c r="AI1321" s="167" t="str">
        <f t="shared" si="227"/>
        <v/>
      </c>
      <c r="AJ1321" s="167"/>
      <c r="AK1321" s="167"/>
      <c r="AL1321" s="167"/>
      <c r="AN1321" s="146"/>
      <c r="AO1321" s="158">
        <f t="shared" si="216"/>
        <v>4.2398652256476224</v>
      </c>
      <c r="AP1321" s="159">
        <f t="shared" si="217"/>
        <v>0.75177225777101864</v>
      </c>
      <c r="AQ1321" s="160">
        <f t="shared" si="218"/>
        <v>7.5593855935407461E-4</v>
      </c>
      <c r="AR1321" s="161" t="str">
        <f t="shared" si="219"/>
        <v/>
      </c>
      <c r="AS1321" s="161" t="str">
        <f t="shared" si="215"/>
        <v/>
      </c>
    </row>
    <row r="1322" spans="26:45" ht="20.100000000000001" customHeight="1" x14ac:dyDescent="0.25">
      <c r="Z1322" s="146">
        <v>651</v>
      </c>
      <c r="AA1322" s="142">
        <f t="shared" si="220"/>
        <v>-1.3959999999999999</v>
      </c>
      <c r="AB1322" s="166">
        <f t="shared" si="221"/>
        <v>0.15056708701701729</v>
      </c>
      <c r="AC1322" s="166">
        <f t="shared" si="222"/>
        <v>8.1357247574806724E-2</v>
      </c>
      <c r="AD1322" s="142">
        <f t="shared" si="223"/>
        <v>0.15056708701701729</v>
      </c>
      <c r="AE1322" s="142" t="str">
        <f t="shared" si="228"/>
        <v/>
      </c>
      <c r="AF1322" s="142" t="str">
        <f t="shared" si="224"/>
        <v/>
      </c>
      <c r="AG1322" s="167">
        <f t="shared" si="225"/>
        <v>0</v>
      </c>
      <c r="AH1322" s="167" t="str">
        <f t="shared" si="226"/>
        <v/>
      </c>
      <c r="AI1322" s="167" t="str">
        <f t="shared" si="227"/>
        <v/>
      </c>
      <c r="AJ1322" s="167"/>
      <c r="AK1322" s="167"/>
      <c r="AL1322" s="167"/>
      <c r="AN1322" s="146"/>
      <c r="AO1322" s="158">
        <f t="shared" si="216"/>
        <v>4.2462601958220532</v>
      </c>
      <c r="AP1322" s="159">
        <f t="shared" si="217"/>
        <v>0.75101631921166456</v>
      </c>
      <c r="AQ1322" s="160">
        <f t="shared" si="218"/>
        <v>7.5636773395471035E-4</v>
      </c>
      <c r="AR1322" s="161" t="str">
        <f t="shared" si="219"/>
        <v/>
      </c>
      <c r="AS1322" s="161" t="str">
        <f t="shared" si="215"/>
        <v/>
      </c>
    </row>
    <row r="1323" spans="26:45" ht="20.100000000000001" customHeight="1" x14ac:dyDescent="0.25">
      <c r="Z1323" s="146">
        <v>652</v>
      </c>
      <c r="AA1323" s="142">
        <f t="shared" si="220"/>
        <v>-1.3919999999999999</v>
      </c>
      <c r="AB1323" s="166">
        <f t="shared" si="221"/>
        <v>0.15140899414994624</v>
      </c>
      <c r="AC1323" s="166">
        <f t="shared" si="222"/>
        <v>8.1961198977584443E-2</v>
      </c>
      <c r="AD1323" s="142">
        <f t="shared" si="223"/>
        <v>0.15140899414994624</v>
      </c>
      <c r="AE1323" s="142" t="str">
        <f t="shared" si="228"/>
        <v/>
      </c>
      <c r="AF1323" s="142" t="str">
        <f t="shared" si="224"/>
        <v/>
      </c>
      <c r="AG1323" s="167">
        <f t="shared" si="225"/>
        <v>0</v>
      </c>
      <c r="AH1323" s="167" t="str">
        <f t="shared" si="226"/>
        <v/>
      </c>
      <c r="AI1323" s="167" t="str">
        <f t="shared" si="227"/>
        <v/>
      </c>
      <c r="AJ1323" s="167"/>
      <c r="AK1323" s="167"/>
      <c r="AL1323" s="167"/>
      <c r="AN1323" s="146"/>
      <c r="AO1323" s="158">
        <f t="shared" si="216"/>
        <v>4.252655165996484</v>
      </c>
      <c r="AP1323" s="159">
        <f t="shared" si="217"/>
        <v>0.75025995147770985</v>
      </c>
      <c r="AQ1323" s="160">
        <f t="shared" si="218"/>
        <v>7.5679286743113305E-4</v>
      </c>
      <c r="AR1323" s="161" t="str">
        <f t="shared" si="219"/>
        <v/>
      </c>
      <c r="AS1323" s="161" t="str">
        <f t="shared" si="215"/>
        <v/>
      </c>
    </row>
    <row r="1324" spans="26:45" ht="20.100000000000001" customHeight="1" x14ac:dyDescent="0.25">
      <c r="Z1324" s="146">
        <v>653</v>
      </c>
      <c r="AA1324" s="142">
        <f t="shared" si="220"/>
        <v>-1.3879999999999999</v>
      </c>
      <c r="AB1324" s="166">
        <f t="shared" si="221"/>
        <v>0.15225317279934966</v>
      </c>
      <c r="AC1324" s="166">
        <f t="shared" si="222"/>
        <v>8.2568522556703355E-2</v>
      </c>
      <c r="AD1324" s="142">
        <f t="shared" si="223"/>
        <v>0.15225317279934966</v>
      </c>
      <c r="AE1324" s="142" t="str">
        <f t="shared" si="228"/>
        <v/>
      </c>
      <c r="AF1324" s="142" t="str">
        <f t="shared" si="224"/>
        <v/>
      </c>
      <c r="AG1324" s="167">
        <f t="shared" si="225"/>
        <v>0</v>
      </c>
      <c r="AH1324" s="167" t="str">
        <f t="shared" si="226"/>
        <v/>
      </c>
      <c r="AI1324" s="167" t="str">
        <f t="shared" si="227"/>
        <v/>
      </c>
      <c r="AJ1324" s="167"/>
      <c r="AK1324" s="167"/>
      <c r="AL1324" s="167"/>
      <c r="AN1324" s="146"/>
      <c r="AO1324" s="158">
        <f t="shared" si="216"/>
        <v>4.2590501361709148</v>
      </c>
      <c r="AP1324" s="159">
        <f t="shared" si="217"/>
        <v>0.74950315861027872</v>
      </c>
      <c r="AQ1324" s="160">
        <f t="shared" si="218"/>
        <v>7.5721396557104637E-4</v>
      </c>
      <c r="AR1324" s="161" t="str">
        <f t="shared" si="219"/>
        <v/>
      </c>
      <c r="AS1324" s="161" t="str">
        <f t="shared" si="215"/>
        <v/>
      </c>
    </row>
    <row r="1325" spans="26:45" ht="20.100000000000001" customHeight="1" x14ac:dyDescent="0.25">
      <c r="Z1325" s="146">
        <v>654</v>
      </c>
      <c r="AA1325" s="142">
        <f t="shared" si="220"/>
        <v>-1.3839999999999999</v>
      </c>
      <c r="AB1325" s="166">
        <f t="shared" si="221"/>
        <v>0.15309960854122728</v>
      </c>
      <c r="AC1325" s="166">
        <f t="shared" si="222"/>
        <v>8.3179227369444289E-2</v>
      </c>
      <c r="AD1325" s="142">
        <f t="shared" si="223"/>
        <v>0.15309960854122728</v>
      </c>
      <c r="AE1325" s="142" t="str">
        <f t="shared" si="228"/>
        <v/>
      </c>
      <c r="AF1325" s="142" t="str">
        <f t="shared" si="224"/>
        <v/>
      </c>
      <c r="AG1325" s="167">
        <f t="shared" si="225"/>
        <v>0</v>
      </c>
      <c r="AH1325" s="167" t="str">
        <f t="shared" si="226"/>
        <v/>
      </c>
      <c r="AI1325" s="167" t="str">
        <f t="shared" si="227"/>
        <v/>
      </c>
      <c r="AJ1325" s="167"/>
      <c r="AK1325" s="167"/>
      <c r="AL1325" s="167"/>
      <c r="AN1325" s="146"/>
      <c r="AO1325" s="158">
        <f t="shared" si="216"/>
        <v>4.2654451063453456</v>
      </c>
      <c r="AP1325" s="159">
        <f t="shared" si="217"/>
        <v>0.74874594464470767</v>
      </c>
      <c r="AQ1325" s="160">
        <f t="shared" si="218"/>
        <v>7.5763103419823619E-4</v>
      </c>
      <c r="AR1325" s="161" t="str">
        <f t="shared" si="219"/>
        <v/>
      </c>
      <c r="AS1325" s="161" t="str">
        <f t="shared" si="215"/>
        <v/>
      </c>
    </row>
    <row r="1326" spans="26:45" ht="20.100000000000001" customHeight="1" x14ac:dyDescent="0.25">
      <c r="Z1326" s="146">
        <v>655</v>
      </c>
      <c r="AA1326" s="142">
        <f t="shared" si="220"/>
        <v>-1.38</v>
      </c>
      <c r="AB1326" s="166">
        <f t="shared" si="221"/>
        <v>0.15394828676263372</v>
      </c>
      <c r="AC1326" s="166">
        <f t="shared" si="222"/>
        <v>8.3793322415014262E-2</v>
      </c>
      <c r="AD1326" s="142">
        <f t="shared" si="223"/>
        <v>0.15394828676263372</v>
      </c>
      <c r="AE1326" s="142" t="str">
        <f t="shared" si="228"/>
        <v/>
      </c>
      <c r="AF1326" s="142" t="str">
        <f t="shared" si="224"/>
        <v/>
      </c>
      <c r="AG1326" s="167">
        <f t="shared" si="225"/>
        <v>0</v>
      </c>
      <c r="AH1326" s="167" t="str">
        <f t="shared" si="226"/>
        <v/>
      </c>
      <c r="AI1326" s="167" t="str">
        <f t="shared" si="227"/>
        <v/>
      </c>
      <c r="AJ1326" s="167"/>
      <c r="AK1326" s="167"/>
      <c r="AL1326" s="167"/>
      <c r="AN1326" s="146"/>
      <c r="AO1326" s="158">
        <f t="shared" si="216"/>
        <v>4.2718400765197764</v>
      </c>
      <c r="AP1326" s="159">
        <f t="shared" si="217"/>
        <v>0.74798831361050944</v>
      </c>
      <c r="AQ1326" s="160">
        <f t="shared" si="218"/>
        <v>7.580440791687959E-4</v>
      </c>
      <c r="AR1326" s="161" t="str">
        <f t="shared" si="219"/>
        <v/>
      </c>
      <c r="AS1326" s="161" t="str">
        <f t="shared" si="215"/>
        <v/>
      </c>
    </row>
    <row r="1327" spans="26:45" ht="20.100000000000001" customHeight="1" x14ac:dyDescent="0.25">
      <c r="Z1327" s="146">
        <v>656</v>
      </c>
      <c r="AA1327" s="142">
        <f t="shared" si="220"/>
        <v>-1.3759999999999999</v>
      </c>
      <c r="AB1327" s="166">
        <f t="shared" si="221"/>
        <v>0.15479919266156578</v>
      </c>
      <c r="AC1327" s="166">
        <f t="shared" si="222"/>
        <v>8.4410816633790436E-2</v>
      </c>
      <c r="AD1327" s="142">
        <f t="shared" si="223"/>
        <v>0.15479919266156578</v>
      </c>
      <c r="AE1327" s="142" t="str">
        <f t="shared" si="228"/>
        <v/>
      </c>
      <c r="AF1327" s="142" t="str">
        <f t="shared" si="224"/>
        <v/>
      </c>
      <c r="AG1327" s="167">
        <f t="shared" si="225"/>
        <v>0</v>
      </c>
      <c r="AH1327" s="167" t="str">
        <f t="shared" si="226"/>
        <v/>
      </c>
      <c r="AI1327" s="167" t="str">
        <f t="shared" si="227"/>
        <v/>
      </c>
      <c r="AJ1327" s="167"/>
      <c r="AK1327" s="167"/>
      <c r="AL1327" s="167"/>
      <c r="AN1327" s="146"/>
      <c r="AO1327" s="158">
        <f t="shared" si="216"/>
        <v>4.2782350466942072</v>
      </c>
      <c r="AP1327" s="159">
        <f t="shared" si="217"/>
        <v>0.74723026953134064</v>
      </c>
      <c r="AQ1327" s="160">
        <f t="shared" si="218"/>
        <v>7.5845310637667751E-4</v>
      </c>
      <c r="AR1327" s="161" t="str">
        <f t="shared" si="219"/>
        <v/>
      </c>
      <c r="AS1327" s="161" t="str">
        <f t="shared" si="215"/>
        <v/>
      </c>
    </row>
    <row r="1328" spans="26:45" ht="20.100000000000001" customHeight="1" x14ac:dyDescent="0.25">
      <c r="Z1328" s="146">
        <v>657</v>
      </c>
      <c r="AA1328" s="142">
        <f t="shared" si="220"/>
        <v>-1.3719999999999999</v>
      </c>
      <c r="AB1328" s="166">
        <f t="shared" si="221"/>
        <v>0.15565231124686443</v>
      </c>
      <c r="AC1328" s="166">
        <f t="shared" si="222"/>
        <v>8.5031718906563677E-2</v>
      </c>
      <c r="AD1328" s="142">
        <f t="shared" si="223"/>
        <v>0.15565231124686443</v>
      </c>
      <c r="AE1328" s="142" t="str">
        <f t="shared" si="228"/>
        <v/>
      </c>
      <c r="AF1328" s="142" t="str">
        <f t="shared" si="224"/>
        <v/>
      </c>
      <c r="AG1328" s="167">
        <f t="shared" si="225"/>
        <v>0</v>
      </c>
      <c r="AH1328" s="167" t="str">
        <f t="shared" si="226"/>
        <v/>
      </c>
      <c r="AI1328" s="167" t="str">
        <f t="shared" si="227"/>
        <v/>
      </c>
      <c r="AJ1328" s="167"/>
      <c r="AK1328" s="167"/>
      <c r="AL1328" s="167"/>
      <c r="AN1328" s="146"/>
      <c r="AO1328" s="158">
        <f t="shared" si="216"/>
        <v>4.284630016868638</v>
      </c>
      <c r="AP1328" s="159">
        <f t="shared" si="217"/>
        <v>0.74647181642496396</v>
      </c>
      <c r="AQ1328" s="160">
        <f t="shared" si="218"/>
        <v>7.5885812174791845E-4</v>
      </c>
      <c r="AR1328" s="161" t="str">
        <f t="shared" si="219"/>
        <v/>
      </c>
      <c r="AS1328" s="161" t="str">
        <f t="shared" si="215"/>
        <v/>
      </c>
    </row>
    <row r="1329" spans="26:45" ht="20.100000000000001" customHeight="1" x14ac:dyDescent="0.25">
      <c r="Z1329" s="146">
        <v>658</v>
      </c>
      <c r="AA1329" s="142">
        <f t="shared" si="220"/>
        <v>-1.3679999999999999</v>
      </c>
      <c r="AB1329" s="166">
        <f t="shared" si="221"/>
        <v>0.15650762733813134</v>
      </c>
      <c r="AC1329" s="166">
        <f t="shared" si="222"/>
        <v>8.5656038053781747E-2</v>
      </c>
      <c r="AD1329" s="142">
        <f t="shared" si="223"/>
        <v>0.15650762733813134</v>
      </c>
      <c r="AE1329" s="142" t="str">
        <f t="shared" si="228"/>
        <v/>
      </c>
      <c r="AF1329" s="142" t="str">
        <f t="shared" si="224"/>
        <v/>
      </c>
      <c r="AG1329" s="167">
        <f t="shared" si="225"/>
        <v>0</v>
      </c>
      <c r="AH1329" s="167" t="str">
        <f t="shared" si="226"/>
        <v/>
      </c>
      <c r="AI1329" s="167" t="str">
        <f t="shared" si="227"/>
        <v/>
      </c>
      <c r="AJ1329" s="167"/>
      <c r="AK1329" s="167"/>
      <c r="AL1329" s="167"/>
      <c r="AN1329" s="146"/>
      <c r="AO1329" s="158">
        <f t="shared" si="216"/>
        <v>4.2910249870430688</v>
      </c>
      <c r="AP1329" s="159">
        <f t="shared" si="217"/>
        <v>0.74571295830321604</v>
      </c>
      <c r="AQ1329" s="160">
        <f t="shared" si="218"/>
        <v>7.5925913124352817E-4</v>
      </c>
      <c r="AR1329" s="161" t="str">
        <f t="shared" si="219"/>
        <v/>
      </c>
      <c r="AS1329" s="161" t="str">
        <f t="shared" si="215"/>
        <v/>
      </c>
    </row>
    <row r="1330" spans="26:45" ht="20.100000000000001" customHeight="1" x14ac:dyDescent="0.25">
      <c r="Z1330" s="146">
        <v>659</v>
      </c>
      <c r="AA1330" s="142">
        <f t="shared" si="220"/>
        <v>-1.3639999999999999</v>
      </c>
      <c r="AB1330" s="166">
        <f t="shared" si="221"/>
        <v>0.15736512556566029</v>
      </c>
      <c r="AC1330" s="166">
        <f t="shared" si="222"/>
        <v>8.6283782834792155E-2</v>
      </c>
      <c r="AD1330" s="142">
        <f t="shared" si="223"/>
        <v>0.15736512556566029</v>
      </c>
      <c r="AE1330" s="142" t="str">
        <f t="shared" si="228"/>
        <v/>
      </c>
      <c r="AF1330" s="142" t="str">
        <f t="shared" si="224"/>
        <v/>
      </c>
      <c r="AG1330" s="167">
        <f t="shared" si="225"/>
        <v>0</v>
      </c>
      <c r="AH1330" s="167" t="str">
        <f t="shared" si="226"/>
        <v/>
      </c>
      <c r="AI1330" s="167" t="str">
        <f t="shared" si="227"/>
        <v/>
      </c>
      <c r="AJ1330" s="167"/>
      <c r="AK1330" s="167"/>
      <c r="AL1330" s="167"/>
      <c r="AN1330" s="146"/>
      <c r="AO1330" s="158">
        <f t="shared" si="216"/>
        <v>4.2974199572174996</v>
      </c>
      <c r="AP1330" s="159">
        <f t="shared" si="217"/>
        <v>0.74495369917197252</v>
      </c>
      <c r="AQ1330" s="160">
        <f t="shared" si="218"/>
        <v>7.596561408576008E-4</v>
      </c>
      <c r="AR1330" s="161" t="str">
        <f t="shared" si="219"/>
        <v/>
      </c>
      <c r="AS1330" s="161" t="str">
        <f t="shared" si="215"/>
        <v/>
      </c>
    </row>
    <row r="1331" spans="26:45" ht="20.100000000000001" customHeight="1" x14ac:dyDescent="0.25">
      <c r="Z1331" s="146">
        <v>660</v>
      </c>
      <c r="AA1331" s="142">
        <f t="shared" si="220"/>
        <v>-1.3599999999999999</v>
      </c>
      <c r="AB1331" s="166">
        <f t="shared" si="221"/>
        <v>0.15822479037038306</v>
      </c>
      <c r="AC1331" s="166">
        <f t="shared" si="222"/>
        <v>8.6914961947085034E-2</v>
      </c>
      <c r="AD1331" s="142">
        <f t="shared" si="223"/>
        <v>0.15822479037038306</v>
      </c>
      <c r="AE1331" s="142" t="str">
        <f t="shared" si="228"/>
        <v/>
      </c>
      <c r="AF1331" s="142" t="str">
        <f t="shared" si="224"/>
        <v/>
      </c>
      <c r="AG1331" s="167">
        <f t="shared" si="225"/>
        <v>0</v>
      </c>
      <c r="AH1331" s="167" t="str">
        <f t="shared" si="226"/>
        <v/>
      </c>
      <c r="AI1331" s="167" t="str">
        <f t="shared" si="227"/>
        <v/>
      </c>
      <c r="AJ1331" s="167"/>
      <c r="AK1331" s="167"/>
      <c r="AL1331" s="167"/>
      <c r="AN1331" s="146"/>
      <c r="AO1331" s="158">
        <f t="shared" si="216"/>
        <v>4.3038149273919304</v>
      </c>
      <c r="AP1331" s="159">
        <f t="shared" si="217"/>
        <v>0.74419404303111492</v>
      </c>
      <c r="AQ1331" s="160">
        <f t="shared" si="218"/>
        <v>7.6004915661864736E-4</v>
      </c>
      <c r="AR1331" s="161" t="str">
        <f t="shared" si="219"/>
        <v/>
      </c>
      <c r="AS1331" s="161" t="str">
        <f t="shared" si="215"/>
        <v/>
      </c>
    </row>
    <row r="1332" spans="26:45" ht="20.100000000000001" customHeight="1" x14ac:dyDescent="0.25">
      <c r="Z1332" s="146">
        <v>661</v>
      </c>
      <c r="AA1332" s="142">
        <f t="shared" si="220"/>
        <v>-1.3559999999999999</v>
      </c>
      <c r="AB1332" s="166">
        <f t="shared" si="221"/>
        <v>0.15908660600383065</v>
      </c>
      <c r="AC1332" s="166">
        <f t="shared" si="222"/>
        <v>8.754958402553531E-2</v>
      </c>
      <c r="AD1332" s="142">
        <f t="shared" si="223"/>
        <v>0.15908660600383065</v>
      </c>
      <c r="AE1332" s="142" t="str">
        <f t="shared" si="228"/>
        <v/>
      </c>
      <c r="AF1332" s="142" t="str">
        <f t="shared" si="224"/>
        <v/>
      </c>
      <c r="AG1332" s="167">
        <f t="shared" si="225"/>
        <v>0</v>
      </c>
      <c r="AH1332" s="167" t="str">
        <f t="shared" si="226"/>
        <v/>
      </c>
      <c r="AI1332" s="167" t="str">
        <f t="shared" si="227"/>
        <v/>
      </c>
      <c r="AJ1332" s="167"/>
      <c r="AK1332" s="167"/>
      <c r="AL1332" s="167"/>
      <c r="AN1332" s="146"/>
      <c r="AO1332" s="158">
        <f t="shared" si="216"/>
        <v>4.3102098975663612</v>
      </c>
      <c r="AP1332" s="159">
        <f t="shared" si="217"/>
        <v>0.74343399387449627</v>
      </c>
      <c r="AQ1332" s="160">
        <f t="shared" si="218"/>
        <v>7.6043818458759738E-4</v>
      </c>
      <c r="AR1332" s="161" t="str">
        <f t="shared" si="219"/>
        <v/>
      </c>
      <c r="AS1332" s="161" t="str">
        <f t="shared" si="215"/>
        <v/>
      </c>
    </row>
    <row r="1333" spans="26:45" ht="20.100000000000001" customHeight="1" x14ac:dyDescent="0.25">
      <c r="Z1333" s="146">
        <v>662</v>
      </c>
      <c r="AA1333" s="142">
        <f t="shared" si="220"/>
        <v>-1.3519999999999999</v>
      </c>
      <c r="AB1333" s="166">
        <f t="shared" si="221"/>
        <v>0.15995055652810911</v>
      </c>
      <c r="AC1333" s="166">
        <f t="shared" si="222"/>
        <v>8.8187657641645212E-2</v>
      </c>
      <c r="AD1333" s="142">
        <f t="shared" si="223"/>
        <v>0.15995055652810911</v>
      </c>
      <c r="AE1333" s="142" t="str">
        <f t="shared" si="228"/>
        <v/>
      </c>
      <c r="AF1333" s="142" t="str">
        <f t="shared" si="224"/>
        <v/>
      </c>
      <c r="AG1333" s="167">
        <f t="shared" si="225"/>
        <v>0</v>
      </c>
      <c r="AH1333" s="167" t="str">
        <f t="shared" si="226"/>
        <v/>
      </c>
      <c r="AI1333" s="167" t="str">
        <f t="shared" si="227"/>
        <v/>
      </c>
      <c r="AJ1333" s="167"/>
      <c r="AK1333" s="167"/>
      <c r="AL1333" s="167"/>
      <c r="AN1333" s="146"/>
      <c r="AO1333" s="158">
        <f t="shared" si="216"/>
        <v>4.316604867740792</v>
      </c>
      <c r="AP1333" s="159">
        <f t="shared" si="217"/>
        <v>0.74267355568990867</v>
      </c>
      <c r="AQ1333" s="160">
        <f t="shared" si="218"/>
        <v>7.6082323085824299E-4</v>
      </c>
      <c r="AR1333" s="161" t="str">
        <f t="shared" si="219"/>
        <v/>
      </c>
      <c r="AS1333" s="161" t="str">
        <f t="shared" si="215"/>
        <v/>
      </c>
    </row>
    <row r="1334" spans="26:45" ht="20.100000000000001" customHeight="1" x14ac:dyDescent="0.25">
      <c r="Z1334" s="146">
        <v>663</v>
      </c>
      <c r="AA1334" s="142">
        <f t="shared" si="220"/>
        <v>-1.3479999999999999</v>
      </c>
      <c r="AB1334" s="166">
        <f t="shared" si="221"/>
        <v>0.16081662581589054</v>
      </c>
      <c r="AC1334" s="166">
        <f t="shared" si="222"/>
        <v>8.8829191302786575E-2</v>
      </c>
      <c r="AD1334" s="142">
        <f t="shared" si="223"/>
        <v>0.16081662581589054</v>
      </c>
      <c r="AE1334" s="142" t="str">
        <f t="shared" si="228"/>
        <v/>
      </c>
      <c r="AF1334" s="142" t="str">
        <f t="shared" si="224"/>
        <v/>
      </c>
      <c r="AG1334" s="167">
        <f t="shared" si="225"/>
        <v>0</v>
      </c>
      <c r="AH1334" s="167" t="str">
        <f t="shared" si="226"/>
        <v/>
      </c>
      <c r="AI1334" s="167" t="str">
        <f t="shared" si="227"/>
        <v/>
      </c>
      <c r="AJ1334" s="167"/>
      <c r="AK1334" s="167"/>
      <c r="AL1334" s="167"/>
      <c r="AN1334" s="146"/>
      <c r="AO1334" s="158">
        <f t="shared" si="216"/>
        <v>4.3229998379152228</v>
      </c>
      <c r="AP1334" s="159">
        <f t="shared" si="217"/>
        <v>0.74191273245905043</v>
      </c>
      <c r="AQ1334" s="160">
        <f t="shared" si="218"/>
        <v>7.6120430155768304E-4</v>
      </c>
      <c r="AR1334" s="161" t="str">
        <f t="shared" si="219"/>
        <v/>
      </c>
      <c r="AS1334" s="161" t="str">
        <f t="shared" si="215"/>
        <v/>
      </c>
    </row>
    <row r="1335" spans="26:45" ht="20.100000000000001" customHeight="1" x14ac:dyDescent="0.25">
      <c r="Z1335" s="146">
        <v>664</v>
      </c>
      <c r="AA1335" s="142">
        <f t="shared" si="220"/>
        <v>-1.3439999999999999</v>
      </c>
      <c r="AB1335" s="166">
        <f t="shared" si="221"/>
        <v>0.16168479755041951</v>
      </c>
      <c r="AC1335" s="166">
        <f t="shared" si="222"/>
        <v>8.9474193451443071E-2</v>
      </c>
      <c r="AD1335" s="142">
        <f t="shared" si="223"/>
        <v>0.16168479755041951</v>
      </c>
      <c r="AE1335" s="142" t="str">
        <f t="shared" si="228"/>
        <v/>
      </c>
      <c r="AF1335" s="142" t="str">
        <f t="shared" si="224"/>
        <v/>
      </c>
      <c r="AG1335" s="167">
        <f t="shared" si="225"/>
        <v>0</v>
      </c>
      <c r="AH1335" s="167" t="str">
        <f t="shared" si="226"/>
        <v/>
      </c>
      <c r="AI1335" s="167" t="str">
        <f t="shared" si="227"/>
        <v/>
      </c>
      <c r="AJ1335" s="167"/>
      <c r="AK1335" s="167"/>
      <c r="AL1335" s="167"/>
      <c r="AN1335" s="146"/>
      <c r="AO1335" s="158">
        <f t="shared" si="216"/>
        <v>4.3293948080896536</v>
      </c>
      <c r="AP1335" s="159">
        <f t="shared" si="217"/>
        <v>0.74115152815749274</v>
      </c>
      <c r="AQ1335" s="160">
        <f t="shared" si="218"/>
        <v>7.6158140284365849E-4</v>
      </c>
      <c r="AR1335" s="161" t="str">
        <f t="shared" si="219"/>
        <v/>
      </c>
      <c r="AS1335" s="161" t="str">
        <f t="shared" si="215"/>
        <v/>
      </c>
    </row>
    <row r="1336" spans="26:45" ht="20.100000000000001" customHeight="1" x14ac:dyDescent="0.25">
      <c r="Z1336" s="146">
        <v>665</v>
      </c>
      <c r="AA1336" s="142">
        <f t="shared" si="220"/>
        <v>-1.3399999999999999</v>
      </c>
      <c r="AB1336" s="166">
        <f t="shared" si="221"/>
        <v>0.16255505522553418</v>
      </c>
      <c r="AC1336" s="166">
        <f t="shared" si="222"/>
        <v>9.0122672464452477E-2</v>
      </c>
      <c r="AD1336" s="142">
        <f t="shared" si="223"/>
        <v>0.16255505522553418</v>
      </c>
      <c r="AE1336" s="142" t="str">
        <f t="shared" si="228"/>
        <v/>
      </c>
      <c r="AF1336" s="142" t="str">
        <f t="shared" si="224"/>
        <v/>
      </c>
      <c r="AG1336" s="167">
        <f t="shared" si="225"/>
        <v>0</v>
      </c>
      <c r="AH1336" s="167" t="str">
        <f t="shared" si="226"/>
        <v/>
      </c>
      <c r="AI1336" s="167" t="str">
        <f t="shared" si="227"/>
        <v/>
      </c>
      <c r="AJ1336" s="167"/>
      <c r="AK1336" s="167"/>
      <c r="AL1336" s="167"/>
      <c r="AN1336" s="146"/>
      <c r="AO1336" s="158">
        <f t="shared" si="216"/>
        <v>4.3357897782640844</v>
      </c>
      <c r="AP1336" s="159">
        <f t="shared" si="217"/>
        <v>0.74038994675464909</v>
      </c>
      <c r="AQ1336" s="160">
        <f t="shared" si="218"/>
        <v>7.6195454090799419E-4</v>
      </c>
      <c r="AR1336" s="161" t="str">
        <f t="shared" si="219"/>
        <v/>
      </c>
      <c r="AS1336" s="161" t="str">
        <f t="shared" si="215"/>
        <v/>
      </c>
    </row>
    <row r="1337" spans="26:45" ht="20.100000000000001" customHeight="1" x14ac:dyDescent="0.25">
      <c r="Z1337" s="146">
        <v>666</v>
      </c>
      <c r="AA1337" s="142">
        <f t="shared" si="220"/>
        <v>-1.3359999999999999</v>
      </c>
      <c r="AB1337" s="166">
        <f t="shared" si="221"/>
        <v>0.16342738214570324</v>
      </c>
      <c r="AC1337" s="166">
        <f t="shared" si="222"/>
        <v>9.0774636652249163E-2</v>
      </c>
      <c r="AD1337" s="142">
        <f t="shared" si="223"/>
        <v>0.16342738214570324</v>
      </c>
      <c r="AE1337" s="142" t="str">
        <f t="shared" si="228"/>
        <v/>
      </c>
      <c r="AF1337" s="142" t="str">
        <f t="shared" si="224"/>
        <v/>
      </c>
      <c r="AG1337" s="167">
        <f t="shared" si="225"/>
        <v>0</v>
      </c>
      <c r="AH1337" s="167" t="str">
        <f t="shared" si="226"/>
        <v/>
      </c>
      <c r="AI1337" s="167" t="str">
        <f t="shared" si="227"/>
        <v/>
      </c>
      <c r="AJ1337" s="167"/>
      <c r="AK1337" s="167"/>
      <c r="AL1337" s="167"/>
      <c r="AN1337" s="146"/>
      <c r="AO1337" s="158">
        <f t="shared" si="216"/>
        <v>4.3421847484385152</v>
      </c>
      <c r="AP1337" s="159">
        <f t="shared" si="217"/>
        <v>0.73962799221374109</v>
      </c>
      <c r="AQ1337" s="160">
        <f t="shared" si="218"/>
        <v>7.6232372197215792E-4</v>
      </c>
      <c r="AR1337" s="161" t="str">
        <f t="shared" si="219"/>
        <v/>
      </c>
      <c r="AS1337" s="161" t="str">
        <f t="shared" si="215"/>
        <v/>
      </c>
    </row>
    <row r="1338" spans="26:45" ht="20.100000000000001" customHeight="1" x14ac:dyDescent="0.25">
      <c r="Z1338" s="146">
        <v>667</v>
      </c>
      <c r="AA1338" s="142">
        <f t="shared" si="220"/>
        <v>-1.3319999999999999</v>
      </c>
      <c r="AB1338" s="166">
        <f t="shared" si="221"/>
        <v>0.16430176142607786</v>
      </c>
      <c r="AC1338" s="166">
        <f t="shared" si="222"/>
        <v>9.1430094258106775E-2</v>
      </c>
      <c r="AD1338" s="142">
        <f t="shared" si="223"/>
        <v>0.16430176142607786</v>
      </c>
      <c r="AE1338" s="142" t="str">
        <f t="shared" si="228"/>
        <v/>
      </c>
      <c r="AF1338" s="142" t="str">
        <f t="shared" si="224"/>
        <v/>
      </c>
      <c r="AG1338" s="167">
        <f t="shared" si="225"/>
        <v>0</v>
      </c>
      <c r="AH1338" s="167" t="str">
        <f t="shared" si="226"/>
        <v/>
      </c>
      <c r="AI1338" s="167" t="str">
        <f t="shared" si="227"/>
        <v/>
      </c>
      <c r="AJ1338" s="167"/>
      <c r="AK1338" s="167"/>
      <c r="AL1338" s="167"/>
      <c r="AN1338" s="146"/>
      <c r="AO1338" s="158">
        <f t="shared" si="216"/>
        <v>4.348579718612946</v>
      </c>
      <c r="AP1338" s="159">
        <f t="shared" si="217"/>
        <v>0.73886566849176893</v>
      </c>
      <c r="AQ1338" s="160">
        <f t="shared" si="218"/>
        <v>7.6268895229136824E-4</v>
      </c>
      <c r="AR1338" s="161" t="str">
        <f t="shared" si="219"/>
        <v/>
      </c>
      <c r="AS1338" s="161" t="str">
        <f t="shared" si="215"/>
        <v/>
      </c>
    </row>
    <row r="1339" spans="26:45" ht="20.100000000000001" customHeight="1" x14ac:dyDescent="0.25">
      <c r="Z1339" s="146">
        <v>668</v>
      </c>
      <c r="AA1339" s="142">
        <f t="shared" si="220"/>
        <v>-1.3279999999999998</v>
      </c>
      <c r="AB1339" s="166">
        <f t="shared" si="221"/>
        <v>0.16517817599255943</v>
      </c>
      <c r="AC1339" s="166">
        <f t="shared" si="222"/>
        <v>9.2089053457381012E-2</v>
      </c>
      <c r="AD1339" s="142">
        <f t="shared" si="223"/>
        <v>0.16517817599255943</v>
      </c>
      <c r="AE1339" s="142" t="str">
        <f t="shared" si="228"/>
        <v/>
      </c>
      <c r="AF1339" s="142" t="str">
        <f t="shared" si="224"/>
        <v/>
      </c>
      <c r="AG1339" s="167">
        <f t="shared" si="225"/>
        <v>0</v>
      </c>
      <c r="AH1339" s="167" t="str">
        <f t="shared" si="226"/>
        <v/>
      </c>
      <c r="AI1339" s="167" t="str">
        <f t="shared" si="227"/>
        <v/>
      </c>
      <c r="AJ1339" s="167"/>
      <c r="AK1339" s="167"/>
      <c r="AL1339" s="167"/>
      <c r="AN1339" s="146"/>
      <c r="AO1339" s="158">
        <f t="shared" si="216"/>
        <v>4.3549746887873768</v>
      </c>
      <c r="AP1339" s="159">
        <f t="shared" si="217"/>
        <v>0.73810297953947757</v>
      </c>
      <c r="AQ1339" s="160">
        <f t="shared" si="218"/>
        <v>7.6305023814948747E-4</v>
      </c>
      <c r="AR1339" s="161" t="str">
        <f t="shared" si="219"/>
        <v/>
      </c>
      <c r="AS1339" s="161" t="str">
        <f t="shared" si="215"/>
        <v/>
      </c>
    </row>
    <row r="1340" spans="26:45" ht="20.100000000000001" customHeight="1" x14ac:dyDescent="0.25">
      <c r="Z1340" s="146">
        <v>669</v>
      </c>
      <c r="AA1340" s="142">
        <f t="shared" si="220"/>
        <v>-1.3239999999999998</v>
      </c>
      <c r="AB1340" s="166">
        <f t="shared" si="221"/>
        <v>0.16605660858188256</v>
      </c>
      <c r="AC1340" s="166">
        <f t="shared" si="222"/>
        <v>9.2751522356752797E-2</v>
      </c>
      <c r="AD1340" s="142">
        <f t="shared" si="223"/>
        <v>0.16605660858188256</v>
      </c>
      <c r="AE1340" s="142" t="str">
        <f t="shared" si="228"/>
        <v/>
      </c>
      <c r="AF1340" s="142" t="str">
        <f t="shared" si="224"/>
        <v/>
      </c>
      <c r="AG1340" s="167">
        <f t="shared" si="225"/>
        <v>0</v>
      </c>
      <c r="AH1340" s="167" t="str">
        <f t="shared" si="226"/>
        <v/>
      </c>
      <c r="AI1340" s="167" t="str">
        <f t="shared" si="227"/>
        <v/>
      </c>
      <c r="AJ1340" s="167"/>
      <c r="AK1340" s="167"/>
      <c r="AL1340" s="167"/>
      <c r="AN1340" s="146"/>
      <c r="AO1340" s="158">
        <f t="shared" si="216"/>
        <v>4.3613696589618076</v>
      </c>
      <c r="AP1340" s="159">
        <f t="shared" si="217"/>
        <v>0.73733992930132808</v>
      </c>
      <c r="AQ1340" s="160">
        <f t="shared" si="218"/>
        <v>7.6340758586235236E-4</v>
      </c>
      <c r="AR1340" s="161" t="str">
        <f t="shared" si="219"/>
        <v/>
      </c>
      <c r="AS1340" s="161" t="str">
        <f t="shared" si="215"/>
        <v/>
      </c>
    </row>
    <row r="1341" spans="26:45" ht="20.100000000000001" customHeight="1" x14ac:dyDescent="0.25">
      <c r="Z1341" s="146">
        <v>670</v>
      </c>
      <c r="AA1341" s="142">
        <f t="shared" si="220"/>
        <v>-1.3199999999999998</v>
      </c>
      <c r="AB1341" s="166">
        <f t="shared" si="221"/>
        <v>0.16693704174171387</v>
      </c>
      <c r="AC1341" s="166">
        <f t="shared" si="222"/>
        <v>9.3417508993471829E-2</v>
      </c>
      <c r="AD1341" s="142">
        <f t="shared" si="223"/>
        <v>0.16693704174171387</v>
      </c>
      <c r="AE1341" s="142" t="str">
        <f t="shared" si="228"/>
        <v/>
      </c>
      <c r="AF1341" s="142" t="str">
        <f t="shared" si="224"/>
        <v/>
      </c>
      <c r="AG1341" s="167">
        <f t="shared" si="225"/>
        <v>0</v>
      </c>
      <c r="AH1341" s="167" t="str">
        <f t="shared" si="226"/>
        <v/>
      </c>
      <c r="AI1341" s="167" t="str">
        <f t="shared" si="227"/>
        <v/>
      </c>
      <c r="AJ1341" s="167"/>
      <c r="AK1341" s="167"/>
      <c r="AL1341" s="167"/>
      <c r="AN1341" s="146"/>
      <c r="AO1341" s="158">
        <f t="shared" si="216"/>
        <v>4.3677646291362384</v>
      </c>
      <c r="AP1341" s="159">
        <f t="shared" si="217"/>
        <v>0.73657652171546573</v>
      </c>
      <c r="AQ1341" s="160">
        <f t="shared" si="218"/>
        <v>7.6376100177666384E-4</v>
      </c>
      <c r="AR1341" s="161" t="str">
        <f t="shared" si="219"/>
        <v/>
      </c>
      <c r="AS1341" s="161" t="str">
        <f t="shared" si="215"/>
        <v/>
      </c>
    </row>
    <row r="1342" spans="26:45" ht="20.100000000000001" customHeight="1" x14ac:dyDescent="0.25">
      <c r="Z1342" s="146">
        <v>671</v>
      </c>
      <c r="AA1342" s="142">
        <f t="shared" si="220"/>
        <v>-1.3159999999999998</v>
      </c>
      <c r="AB1342" s="166">
        <f t="shared" si="221"/>
        <v>0.16781945783076629</v>
      </c>
      <c r="AC1342" s="166">
        <f t="shared" si="222"/>
        <v>9.4087021334600535E-2</v>
      </c>
      <c r="AD1342" s="142">
        <f t="shared" si="223"/>
        <v>0.16781945783076629</v>
      </c>
      <c r="AE1342" s="142" t="str">
        <f t="shared" si="228"/>
        <v/>
      </c>
      <c r="AF1342" s="142" t="str">
        <f t="shared" si="224"/>
        <v/>
      </c>
      <c r="AG1342" s="167">
        <f t="shared" si="225"/>
        <v>0</v>
      </c>
      <c r="AH1342" s="167" t="str">
        <f t="shared" si="226"/>
        <v/>
      </c>
      <c r="AI1342" s="167" t="str">
        <f t="shared" si="227"/>
        <v/>
      </c>
      <c r="AJ1342" s="167"/>
      <c r="AK1342" s="167"/>
      <c r="AL1342" s="167"/>
      <c r="AN1342" s="146"/>
      <c r="AO1342" s="158">
        <f t="shared" si="216"/>
        <v>4.3741595993106692</v>
      </c>
      <c r="AP1342" s="159">
        <f t="shared" si="217"/>
        <v>0.73581276071368906</v>
      </c>
      <c r="AQ1342" s="160">
        <f t="shared" si="218"/>
        <v>7.6411049226909888E-4</v>
      </c>
      <c r="AR1342" s="161" t="str">
        <f t="shared" si="219"/>
        <v/>
      </c>
      <c r="AS1342" s="161" t="str">
        <f t="shared" si="215"/>
        <v/>
      </c>
    </row>
    <row r="1343" spans="26:45" ht="20.100000000000001" customHeight="1" x14ac:dyDescent="0.25">
      <c r="Z1343" s="146">
        <v>672</v>
      </c>
      <c r="AA1343" s="142">
        <f t="shared" si="220"/>
        <v>-1.3119999999999998</v>
      </c>
      <c r="AB1343" s="166">
        <f t="shared" si="221"/>
        <v>0.16870383901892957</v>
      </c>
      <c r="AC1343" s="166">
        <f t="shared" si="222"/>
        <v>9.4760067276258478E-2</v>
      </c>
      <c r="AD1343" s="142">
        <f t="shared" si="223"/>
        <v>0.16870383901892957</v>
      </c>
      <c r="AE1343" s="142" t="str">
        <f t="shared" si="228"/>
        <v/>
      </c>
      <c r="AF1343" s="142" t="str">
        <f t="shared" si="224"/>
        <v/>
      </c>
      <c r="AG1343" s="167">
        <f t="shared" si="225"/>
        <v>0</v>
      </c>
      <c r="AH1343" s="167" t="str">
        <f t="shared" si="226"/>
        <v/>
      </c>
      <c r="AI1343" s="167" t="str">
        <f t="shared" si="227"/>
        <v/>
      </c>
      <c r="AJ1343" s="167"/>
      <c r="AK1343" s="167"/>
      <c r="AL1343" s="167"/>
      <c r="AN1343" s="146"/>
      <c r="AO1343" s="158">
        <f t="shared" si="216"/>
        <v>4.3805545694851</v>
      </c>
      <c r="AP1343" s="159">
        <f t="shared" si="217"/>
        <v>0.73504865022141996</v>
      </c>
      <c r="AQ1343" s="160">
        <f t="shared" si="218"/>
        <v>7.6445606374586639E-4</v>
      </c>
      <c r="AR1343" s="161" t="str">
        <f t="shared" si="219"/>
        <v/>
      </c>
      <c r="AS1343" s="161" t="str">
        <f t="shared" si="215"/>
        <v/>
      </c>
    </row>
    <row r="1344" spans="26:45" ht="20.100000000000001" customHeight="1" x14ac:dyDescent="0.25">
      <c r="Z1344" s="146">
        <v>673</v>
      </c>
      <c r="AA1344" s="142">
        <f t="shared" si="220"/>
        <v>-1.3079999999999998</v>
      </c>
      <c r="AB1344" s="166">
        <f t="shared" si="221"/>
        <v>0.16959016728741586</v>
      </c>
      <c r="AC1344" s="166">
        <f t="shared" si="222"/>
        <v>9.5436654642867408E-2</v>
      </c>
      <c r="AD1344" s="142">
        <f t="shared" si="223"/>
        <v>0.16959016728741586</v>
      </c>
      <c r="AE1344" s="142" t="str">
        <f t="shared" si="228"/>
        <v/>
      </c>
      <c r="AF1344" s="142" t="str">
        <f t="shared" si="224"/>
        <v/>
      </c>
      <c r="AG1344" s="167">
        <f t="shared" si="225"/>
        <v>0</v>
      </c>
      <c r="AH1344" s="167" t="str">
        <f t="shared" si="226"/>
        <v/>
      </c>
      <c r="AI1344" s="167" t="str">
        <f t="shared" si="227"/>
        <v/>
      </c>
      <c r="AJ1344" s="167"/>
      <c r="AK1344" s="167"/>
      <c r="AL1344" s="167"/>
      <c r="AN1344" s="146"/>
      <c r="AO1344" s="158">
        <f t="shared" si="216"/>
        <v>4.3869495396595308</v>
      </c>
      <c r="AP1344" s="159">
        <f t="shared" si="217"/>
        <v>0.7342841941576741</v>
      </c>
      <c r="AQ1344" s="160">
        <f t="shared" si="218"/>
        <v>7.6479772264359536E-4</v>
      </c>
      <c r="AR1344" s="161" t="str">
        <f t="shared" si="219"/>
        <v/>
      </c>
      <c r="AS1344" s="161" t="str">
        <f t="shared" si="215"/>
        <v/>
      </c>
    </row>
    <row r="1345" spans="26:45" ht="20.100000000000001" customHeight="1" x14ac:dyDescent="0.25">
      <c r="Z1345" s="146">
        <v>674</v>
      </c>
      <c r="AA1345" s="142">
        <f t="shared" si="220"/>
        <v>-1.3039999999999998</v>
      </c>
      <c r="AB1345" s="166">
        <f t="shared" si="221"/>
        <v>0.17047842442892205</v>
      </c>
      <c r="AC1345" s="166">
        <f t="shared" si="222"/>
        <v>9.6116791186396863E-2</v>
      </c>
      <c r="AD1345" s="142">
        <f t="shared" si="223"/>
        <v>0.17047842442892205</v>
      </c>
      <c r="AE1345" s="142" t="str">
        <f t="shared" si="228"/>
        <v/>
      </c>
      <c r="AF1345" s="142" t="str">
        <f t="shared" si="224"/>
        <v/>
      </c>
      <c r="AG1345" s="167">
        <f t="shared" si="225"/>
        <v>0</v>
      </c>
      <c r="AH1345" s="167" t="str">
        <f t="shared" si="226"/>
        <v/>
      </c>
      <c r="AI1345" s="167" t="str">
        <f t="shared" si="227"/>
        <v/>
      </c>
      <c r="AJ1345" s="167"/>
      <c r="AK1345" s="167"/>
      <c r="AL1345" s="167"/>
      <c r="AN1345" s="146"/>
      <c r="AO1345" s="158">
        <f t="shared" si="216"/>
        <v>4.3933445098339616</v>
      </c>
      <c r="AP1345" s="159">
        <f t="shared" si="217"/>
        <v>0.7335193964350305</v>
      </c>
      <c r="AQ1345" s="160">
        <f t="shared" si="218"/>
        <v>7.6513547542755855E-4</v>
      </c>
      <c r="AR1345" s="161" t="str">
        <f t="shared" si="219"/>
        <v/>
      </c>
      <c r="AS1345" s="161" t="str">
        <f t="shared" si="215"/>
        <v/>
      </c>
    </row>
    <row r="1346" spans="26:45" ht="20.100000000000001" customHeight="1" x14ac:dyDescent="0.25">
      <c r="Z1346" s="146">
        <v>675</v>
      </c>
      <c r="AA1346" s="142">
        <f t="shared" si="220"/>
        <v>-1.2999999999999998</v>
      </c>
      <c r="AB1346" s="166">
        <f t="shared" si="221"/>
        <v>0.17136859204780741</v>
      </c>
      <c r="AC1346" s="166">
        <f t="shared" si="222"/>
        <v>9.6800484585610344E-2</v>
      </c>
      <c r="AD1346" s="142">
        <f t="shared" si="223"/>
        <v>0.17136859204780741</v>
      </c>
      <c r="AE1346" s="142" t="str">
        <f t="shared" si="228"/>
        <v/>
      </c>
      <c r="AF1346" s="142" t="str">
        <f t="shared" si="224"/>
        <v/>
      </c>
      <c r="AG1346" s="167">
        <f t="shared" si="225"/>
        <v>0</v>
      </c>
      <c r="AH1346" s="167" t="str">
        <f t="shared" si="226"/>
        <v/>
      </c>
      <c r="AI1346" s="167" t="str">
        <f t="shared" si="227"/>
        <v/>
      </c>
      <c r="AJ1346" s="167"/>
      <c r="AK1346" s="167"/>
      <c r="AL1346" s="167"/>
      <c r="AN1346" s="146"/>
      <c r="AO1346" s="158">
        <f t="shared" si="216"/>
        <v>4.3997394800083924</v>
      </c>
      <c r="AP1346" s="159">
        <f t="shared" si="217"/>
        <v>0.73275426095960294</v>
      </c>
      <c r="AQ1346" s="160">
        <f t="shared" si="218"/>
        <v>7.6546932859300476E-4</v>
      </c>
      <c r="AR1346" s="161" t="str">
        <f t="shared" si="219"/>
        <v/>
      </c>
      <c r="AS1346" s="161" t="str">
        <f t="shared" si="215"/>
        <v/>
      </c>
    </row>
    <row r="1347" spans="26:45" ht="20.100000000000001" customHeight="1" x14ac:dyDescent="0.25">
      <c r="Z1347" s="146">
        <v>676</v>
      </c>
      <c r="AA1347" s="142">
        <f t="shared" si="220"/>
        <v>-1.2959999999999998</v>
      </c>
      <c r="AB1347" s="166">
        <f t="shared" si="221"/>
        <v>0.17226065156028769</v>
      </c>
      <c r="AC1347" s="166">
        <f t="shared" si="222"/>
        <v>9.7487742445312484E-2</v>
      </c>
      <c r="AD1347" s="142">
        <f t="shared" si="223"/>
        <v>0.17226065156028769</v>
      </c>
      <c r="AE1347" s="142" t="str">
        <f t="shared" si="228"/>
        <v/>
      </c>
      <c r="AF1347" s="142" t="str">
        <f t="shared" si="224"/>
        <v/>
      </c>
      <c r="AG1347" s="167">
        <f t="shared" si="225"/>
        <v>0</v>
      </c>
      <c r="AH1347" s="167" t="str">
        <f t="shared" si="226"/>
        <v/>
      </c>
      <c r="AI1347" s="167" t="str">
        <f t="shared" si="227"/>
        <v/>
      </c>
      <c r="AJ1347" s="167"/>
      <c r="AK1347" s="167"/>
      <c r="AL1347" s="167"/>
      <c r="AN1347" s="146"/>
      <c r="AO1347" s="158">
        <f t="shared" si="216"/>
        <v>4.4061344501828232</v>
      </c>
      <c r="AP1347" s="159">
        <f t="shared" si="217"/>
        <v>0.73198879163100994</v>
      </c>
      <c r="AQ1347" s="160">
        <f t="shared" si="218"/>
        <v>7.6579928866360447E-4</v>
      </c>
      <c r="AR1347" s="161" t="str">
        <f t="shared" si="219"/>
        <v/>
      </c>
      <c r="AS1347" s="161" t="str">
        <f t="shared" si="215"/>
        <v/>
      </c>
    </row>
    <row r="1348" spans="26:45" ht="20.100000000000001" customHeight="1" x14ac:dyDescent="0.25">
      <c r="Z1348" s="146">
        <v>677</v>
      </c>
      <c r="AA1348" s="142">
        <f t="shared" si="220"/>
        <v>-1.2919999999999998</v>
      </c>
      <c r="AB1348" s="166">
        <f t="shared" si="221"/>
        <v>0.17315458419464502</v>
      </c>
      <c r="AC1348" s="166">
        <f t="shared" si="222"/>
        <v>9.8178572295596803E-2</v>
      </c>
      <c r="AD1348" s="142">
        <f t="shared" si="223"/>
        <v>0.17315458419464502</v>
      </c>
      <c r="AE1348" s="142" t="str">
        <f t="shared" si="228"/>
        <v/>
      </c>
      <c r="AF1348" s="142" t="str">
        <f t="shared" si="224"/>
        <v/>
      </c>
      <c r="AG1348" s="167">
        <f t="shared" si="225"/>
        <v>0</v>
      </c>
      <c r="AH1348" s="167" t="str">
        <f t="shared" si="226"/>
        <v/>
      </c>
      <c r="AI1348" s="167" t="str">
        <f t="shared" si="227"/>
        <v/>
      </c>
      <c r="AJ1348" s="167"/>
      <c r="AK1348" s="167"/>
      <c r="AL1348" s="167"/>
      <c r="AN1348" s="146"/>
      <c r="AO1348" s="158">
        <f t="shared" si="216"/>
        <v>4.412529420357254</v>
      </c>
      <c r="AP1348" s="159">
        <f t="shared" si="217"/>
        <v>0.73122299234234633</v>
      </c>
      <c r="AQ1348" s="160">
        <f t="shared" si="218"/>
        <v>7.6612536219122784E-4</v>
      </c>
      <c r="AR1348" s="161" t="str">
        <f t="shared" si="219"/>
        <v/>
      </c>
      <c r="AS1348" s="161" t="str">
        <f t="shared" si="215"/>
        <v/>
      </c>
    </row>
    <row r="1349" spans="26:45" ht="20.100000000000001" customHeight="1" x14ac:dyDescent="0.25">
      <c r="Z1349" s="146">
        <v>678</v>
      </c>
      <c r="AA1349" s="142">
        <f t="shared" si="220"/>
        <v>-1.2879999999999998</v>
      </c>
      <c r="AB1349" s="166">
        <f t="shared" si="221"/>
        <v>0.17405037099145432</v>
      </c>
      <c r="AC1349" s="166">
        <f t="shared" si="222"/>
        <v>9.8872981591094602E-2</v>
      </c>
      <c r="AD1349" s="142">
        <f t="shared" si="223"/>
        <v>0.17405037099145432</v>
      </c>
      <c r="AE1349" s="142" t="str">
        <f t="shared" si="228"/>
        <v/>
      </c>
      <c r="AF1349" s="142" t="str">
        <f t="shared" si="224"/>
        <v/>
      </c>
      <c r="AG1349" s="167">
        <f t="shared" si="225"/>
        <v>0</v>
      </c>
      <c r="AH1349" s="167" t="str">
        <f t="shared" si="226"/>
        <v/>
      </c>
      <c r="AI1349" s="167" t="str">
        <f t="shared" si="227"/>
        <v/>
      </c>
      <c r="AJ1349" s="167"/>
      <c r="AK1349" s="167"/>
      <c r="AL1349" s="167"/>
      <c r="AN1349" s="146"/>
      <c r="AO1349" s="158">
        <f t="shared" si="216"/>
        <v>4.4189243905316848</v>
      </c>
      <c r="AP1349" s="159">
        <f t="shared" si="217"/>
        <v>0.73045686698015511</v>
      </c>
      <c r="AQ1349" s="160">
        <f t="shared" si="218"/>
        <v>7.6644755575683288E-4</v>
      </c>
      <c r="AR1349" s="161" t="str">
        <f t="shared" si="219"/>
        <v/>
      </c>
      <c r="AS1349" s="161" t="str">
        <f t="shared" si="215"/>
        <v/>
      </c>
    </row>
    <row r="1350" spans="26:45" ht="20.100000000000001" customHeight="1" x14ac:dyDescent="0.25">
      <c r="Z1350" s="146">
        <v>679</v>
      </c>
      <c r="AA1350" s="142">
        <f t="shared" si="220"/>
        <v>-1.2839999999999998</v>
      </c>
      <c r="AB1350" s="166">
        <f t="shared" si="221"/>
        <v>0.1749479928038255</v>
      </c>
      <c r="AC1350" s="166">
        <f t="shared" si="222"/>
        <v>9.9570977710224218E-2</v>
      </c>
      <c r="AD1350" s="142">
        <f t="shared" si="223"/>
        <v>0.1749479928038255</v>
      </c>
      <c r="AE1350" s="142" t="str">
        <f t="shared" si="228"/>
        <v/>
      </c>
      <c r="AF1350" s="142" t="str">
        <f t="shared" si="224"/>
        <v/>
      </c>
      <c r="AG1350" s="167">
        <f t="shared" si="225"/>
        <v>0</v>
      </c>
      <c r="AH1350" s="167" t="str">
        <f t="shared" si="226"/>
        <v/>
      </c>
      <c r="AI1350" s="167" t="str">
        <f t="shared" si="227"/>
        <v/>
      </c>
      <c r="AJ1350" s="167"/>
      <c r="AK1350" s="167"/>
      <c r="AL1350" s="167"/>
      <c r="AN1350" s="146"/>
      <c r="AO1350" s="158">
        <f t="shared" si="216"/>
        <v>4.4253193607061156</v>
      </c>
      <c r="AP1350" s="159">
        <f t="shared" si="217"/>
        <v>0.72969041942439827</v>
      </c>
      <c r="AQ1350" s="160">
        <f t="shared" si="218"/>
        <v>7.6676587596913315E-4</v>
      </c>
      <c r="AR1350" s="161" t="str">
        <f t="shared" si="219"/>
        <v/>
      </c>
      <c r="AS1350" s="161" t="str">
        <f t="shared" si="215"/>
        <v/>
      </c>
    </row>
    <row r="1351" spans="26:45" ht="20.100000000000001" customHeight="1" x14ac:dyDescent="0.25">
      <c r="Z1351" s="146">
        <v>680</v>
      </c>
      <c r="AA1351" s="142">
        <f t="shared" si="220"/>
        <v>-1.2799999999999998</v>
      </c>
      <c r="AB1351" s="166">
        <f t="shared" si="221"/>
        <v>0.17584743029766242</v>
      </c>
      <c r="AC1351" s="166">
        <f t="shared" si="222"/>
        <v>0.10027256795444212</v>
      </c>
      <c r="AD1351" s="142">
        <f t="shared" si="223"/>
        <v>0.17584743029766242</v>
      </c>
      <c r="AE1351" s="142" t="str">
        <f t="shared" si="228"/>
        <v/>
      </c>
      <c r="AF1351" s="142" t="str">
        <f t="shared" si="224"/>
        <v/>
      </c>
      <c r="AG1351" s="167">
        <f t="shared" si="225"/>
        <v>0</v>
      </c>
      <c r="AH1351" s="167" t="str">
        <f t="shared" si="226"/>
        <v/>
      </c>
      <c r="AI1351" s="167" t="str">
        <f t="shared" si="227"/>
        <v/>
      </c>
      <c r="AJ1351" s="167"/>
      <c r="AK1351" s="167"/>
      <c r="AL1351" s="167"/>
      <c r="AN1351" s="146"/>
      <c r="AO1351" s="158">
        <f t="shared" si="216"/>
        <v>4.4317143308805464</v>
      </c>
      <c r="AP1351" s="159">
        <f t="shared" si="217"/>
        <v>0.72892365354842914</v>
      </c>
      <c r="AQ1351" s="160">
        <f t="shared" si="218"/>
        <v>7.6708032946415372E-4</v>
      </c>
      <c r="AR1351" s="161" t="str">
        <f t="shared" si="219"/>
        <v/>
      </c>
      <c r="AS1351" s="161" t="str">
        <f t="shared" si="215"/>
        <v/>
      </c>
    </row>
    <row r="1352" spans="26:45" ht="20.100000000000001" customHeight="1" x14ac:dyDescent="0.25">
      <c r="Z1352" s="146">
        <v>681</v>
      </c>
      <c r="AA1352" s="142">
        <f t="shared" si="220"/>
        <v>-1.2759999999999998</v>
      </c>
      <c r="AB1352" s="166">
        <f t="shared" si="221"/>
        <v>0.17674866395193792</v>
      </c>
      <c r="AC1352" s="166">
        <f t="shared" si="222"/>
        <v>0.10097775954749438</v>
      </c>
      <c r="AD1352" s="142">
        <f t="shared" si="223"/>
        <v>0.17674866395193792</v>
      </c>
      <c r="AE1352" s="142" t="str">
        <f t="shared" si="228"/>
        <v/>
      </c>
      <c r="AF1352" s="142" t="str">
        <f t="shared" si="224"/>
        <v/>
      </c>
      <c r="AG1352" s="167">
        <f t="shared" si="225"/>
        <v>0</v>
      </c>
      <c r="AH1352" s="167" t="str">
        <f t="shared" si="226"/>
        <v/>
      </c>
      <c r="AI1352" s="167" t="str">
        <f t="shared" si="227"/>
        <v/>
      </c>
      <c r="AJ1352" s="167"/>
      <c r="AK1352" s="167"/>
      <c r="AL1352" s="167"/>
      <c r="AN1352" s="146"/>
      <c r="AO1352" s="158">
        <f t="shared" si="216"/>
        <v>4.4381093010549773</v>
      </c>
      <c r="AP1352" s="159">
        <f t="shared" si="217"/>
        <v>0.72815657321896499</v>
      </c>
      <c r="AQ1352" s="160">
        <f t="shared" si="218"/>
        <v>7.6739092290611932E-4</v>
      </c>
      <c r="AR1352" s="161" t="str">
        <f t="shared" si="219"/>
        <v/>
      </c>
      <c r="AS1352" s="161" t="str">
        <f t="shared" si="215"/>
        <v/>
      </c>
    </row>
    <row r="1353" spans="26:45" ht="20.100000000000001" customHeight="1" x14ac:dyDescent="0.25">
      <c r="Z1353" s="146">
        <v>682</v>
      </c>
      <c r="AA1353" s="142">
        <f t="shared" si="220"/>
        <v>-1.2719999999999998</v>
      </c>
      <c r="AB1353" s="166">
        <f t="shared" si="221"/>
        <v>0.17765167405898522</v>
      </c>
      <c r="AC1353" s="166">
        <f t="shared" si="222"/>
        <v>0.10168655963466959</v>
      </c>
      <c r="AD1353" s="142">
        <f t="shared" si="223"/>
        <v>0.17765167405898522</v>
      </c>
      <c r="AE1353" s="142" t="str">
        <f t="shared" si="228"/>
        <v/>
      </c>
      <c r="AF1353" s="142" t="str">
        <f t="shared" si="224"/>
        <v/>
      </c>
      <c r="AG1353" s="167">
        <f t="shared" si="225"/>
        <v>0</v>
      </c>
      <c r="AH1353" s="167" t="str">
        <f t="shared" si="226"/>
        <v/>
      </c>
      <c r="AI1353" s="167" t="str">
        <f t="shared" si="227"/>
        <v/>
      </c>
      <c r="AJ1353" s="167"/>
      <c r="AK1353" s="167"/>
      <c r="AL1353" s="167"/>
      <c r="AN1353" s="146"/>
      <c r="AO1353" s="158">
        <f t="shared" si="216"/>
        <v>4.4445042712294081</v>
      </c>
      <c r="AP1353" s="159">
        <f t="shared" si="217"/>
        <v>0.72738918229605887</v>
      </c>
      <c r="AQ1353" s="160">
        <f t="shared" si="218"/>
        <v>7.6769766298590003E-4</v>
      </c>
      <c r="AR1353" s="161" t="str">
        <f t="shared" si="219"/>
        <v/>
      </c>
      <c r="AS1353" s="161" t="str">
        <f t="shared" si="215"/>
        <v/>
      </c>
    </row>
    <row r="1354" spans="26:45" ht="20.100000000000001" customHeight="1" x14ac:dyDescent="0.25">
      <c r="Z1354" s="146">
        <v>683</v>
      </c>
      <c r="AA1354" s="142">
        <f t="shared" si="220"/>
        <v>-1.2679999999999998</v>
      </c>
      <c r="AB1354" s="166">
        <f t="shared" si="221"/>
        <v>0.178556440724806</v>
      </c>
      <c r="AC1354" s="166">
        <f t="shared" si="222"/>
        <v>0.10239897528205288</v>
      </c>
      <c r="AD1354" s="142">
        <f t="shared" si="223"/>
        <v>0.178556440724806</v>
      </c>
      <c r="AE1354" s="142" t="str">
        <f t="shared" si="228"/>
        <v/>
      </c>
      <c r="AF1354" s="142" t="str">
        <f t="shared" si="224"/>
        <v/>
      </c>
      <c r="AG1354" s="167">
        <f t="shared" si="225"/>
        <v>0</v>
      </c>
      <c r="AH1354" s="167" t="str">
        <f t="shared" si="226"/>
        <v/>
      </c>
      <c r="AI1354" s="167" t="str">
        <f t="shared" si="227"/>
        <v/>
      </c>
      <c r="AJ1354" s="167"/>
      <c r="AK1354" s="167"/>
      <c r="AL1354" s="167"/>
      <c r="AN1354" s="146"/>
      <c r="AO1354" s="158">
        <f t="shared" si="216"/>
        <v>4.4508992414038389</v>
      </c>
      <c r="AP1354" s="159">
        <f t="shared" si="217"/>
        <v>0.72662148463307297</v>
      </c>
      <c r="AQ1354" s="160">
        <f t="shared" si="218"/>
        <v>7.6800055642167742E-4</v>
      </c>
      <c r="AR1354" s="161" t="str">
        <f t="shared" si="219"/>
        <v/>
      </c>
      <c r="AS1354" s="161" t="str">
        <f t="shared" si="215"/>
        <v/>
      </c>
    </row>
    <row r="1355" spans="26:45" ht="20.100000000000001" customHeight="1" x14ac:dyDescent="0.25">
      <c r="Z1355" s="146">
        <v>684</v>
      </c>
      <c r="AA1355" s="142">
        <f t="shared" si="220"/>
        <v>-1.2639999999999998</v>
      </c>
      <c r="AB1355" s="166">
        <f t="shared" si="221"/>
        <v>0.17946294386939488</v>
      </c>
      <c r="AC1355" s="166">
        <f t="shared" si="222"/>
        <v>0.10311501347578129</v>
      </c>
      <c r="AD1355" s="142">
        <f t="shared" si="223"/>
        <v>0.17946294386939488</v>
      </c>
      <c r="AE1355" s="142" t="str">
        <f t="shared" si="228"/>
        <v/>
      </c>
      <c r="AF1355" s="142" t="str">
        <f t="shared" si="224"/>
        <v/>
      </c>
      <c r="AG1355" s="167">
        <f t="shared" si="225"/>
        <v>0</v>
      </c>
      <c r="AH1355" s="167" t="str">
        <f t="shared" si="226"/>
        <v/>
      </c>
      <c r="AI1355" s="167" t="str">
        <f t="shared" si="227"/>
        <v/>
      </c>
      <c r="AJ1355" s="167"/>
      <c r="AK1355" s="167"/>
      <c r="AL1355" s="167"/>
      <c r="AN1355" s="146"/>
      <c r="AO1355" s="158">
        <f t="shared" si="216"/>
        <v>4.4572942115782697</v>
      </c>
      <c r="AP1355" s="159">
        <f t="shared" si="217"/>
        <v>0.72585348407665129</v>
      </c>
      <c r="AQ1355" s="160">
        <f t="shared" si="218"/>
        <v>7.6829960995850044E-4</v>
      </c>
      <c r="AR1355" s="161" t="str">
        <f t="shared" si="219"/>
        <v/>
      </c>
      <c r="AS1355" s="161" t="str">
        <f t="shared" si="215"/>
        <v/>
      </c>
    </row>
    <row r="1356" spans="26:45" ht="20.100000000000001" customHeight="1" x14ac:dyDescent="0.25">
      <c r="Z1356" s="146">
        <v>685</v>
      </c>
      <c r="AA1356" s="142">
        <f t="shared" si="220"/>
        <v>-1.2599999999999998</v>
      </c>
      <c r="AB1356" s="166">
        <f t="shared" si="221"/>
        <v>0.18037116322708038</v>
      </c>
      <c r="AC1356" s="166">
        <f t="shared" si="222"/>
        <v>0.10383468112130038</v>
      </c>
      <c r="AD1356" s="142">
        <f t="shared" si="223"/>
        <v>0.18037116322708038</v>
      </c>
      <c r="AE1356" s="142" t="str">
        <f t="shared" si="228"/>
        <v/>
      </c>
      <c r="AF1356" s="142" t="str">
        <f t="shared" si="224"/>
        <v/>
      </c>
      <c r="AG1356" s="167">
        <f t="shared" si="225"/>
        <v>0</v>
      </c>
      <c r="AH1356" s="167" t="str">
        <f t="shared" si="226"/>
        <v/>
      </c>
      <c r="AI1356" s="167" t="str">
        <f t="shared" si="227"/>
        <v/>
      </c>
      <c r="AJ1356" s="167"/>
      <c r="AK1356" s="167"/>
      <c r="AL1356" s="167"/>
      <c r="AN1356" s="146"/>
      <c r="AO1356" s="158">
        <f t="shared" si="216"/>
        <v>4.4636891817527005</v>
      </c>
      <c r="AP1356" s="159">
        <f t="shared" si="217"/>
        <v>0.72508518446669279</v>
      </c>
      <c r="AQ1356" s="160">
        <f t="shared" si="218"/>
        <v>7.6859483036728626E-4</v>
      </c>
      <c r="AR1356" s="161" t="str">
        <f t="shared" si="219"/>
        <v/>
      </c>
      <c r="AS1356" s="161" t="str">
        <f t="shared" si="215"/>
        <v/>
      </c>
    </row>
    <row r="1357" spans="26:45" ht="20.100000000000001" customHeight="1" x14ac:dyDescent="0.25">
      <c r="Z1357" s="146">
        <v>686</v>
      </c>
      <c r="AA1357" s="142">
        <f t="shared" si="220"/>
        <v>-1.2559999999999998</v>
      </c>
      <c r="AB1357" s="166">
        <f t="shared" si="221"/>
        <v>0.18128107834688276</v>
      </c>
      <c r="AC1357" s="166">
        <f t="shared" si="222"/>
        <v>0.10455798504262231</v>
      </c>
      <c r="AD1357" s="142">
        <f t="shared" si="223"/>
        <v>0.18128107834688276</v>
      </c>
      <c r="AE1357" s="142" t="str">
        <f t="shared" si="228"/>
        <v/>
      </c>
      <c r="AF1357" s="142" t="str">
        <f t="shared" si="224"/>
        <v/>
      </c>
      <c r="AG1357" s="167">
        <f t="shared" si="225"/>
        <v>0</v>
      </c>
      <c r="AH1357" s="167" t="str">
        <f t="shared" si="226"/>
        <v/>
      </c>
      <c r="AI1357" s="167" t="str">
        <f t="shared" si="227"/>
        <v/>
      </c>
      <c r="AJ1357" s="167"/>
      <c r="AK1357" s="167"/>
      <c r="AL1357" s="167"/>
      <c r="AN1357" s="146"/>
      <c r="AO1357" s="158">
        <f t="shared" si="216"/>
        <v>4.4700841519271313</v>
      </c>
      <c r="AP1357" s="159">
        <f t="shared" si="217"/>
        <v>0.7243165896363255</v>
      </c>
      <c r="AQ1357" s="160">
        <f t="shared" si="218"/>
        <v>7.6888622444504229E-4</v>
      </c>
      <c r="AR1357" s="161" t="str">
        <f t="shared" si="219"/>
        <v/>
      </c>
      <c r="AS1357" s="161" t="str">
        <f t="shared" si="215"/>
        <v/>
      </c>
    </row>
    <row r="1358" spans="26:45" ht="20.100000000000001" customHeight="1" x14ac:dyDescent="0.25">
      <c r="Z1358" s="146">
        <v>687</v>
      </c>
      <c r="AA1358" s="142">
        <f t="shared" si="220"/>
        <v>-1.2519999999999998</v>
      </c>
      <c r="AB1358" s="166">
        <f t="shared" si="221"/>
        <v>0.18219266859288816</v>
      </c>
      <c r="AC1358" s="166">
        <f t="shared" si="222"/>
        <v>0.1052849319815853</v>
      </c>
      <c r="AD1358" s="142">
        <f t="shared" si="223"/>
        <v>0.18219266859288816</v>
      </c>
      <c r="AE1358" s="142" t="str">
        <f t="shared" si="228"/>
        <v/>
      </c>
      <c r="AF1358" s="142" t="str">
        <f t="shared" si="224"/>
        <v/>
      </c>
      <c r="AG1358" s="167">
        <f t="shared" si="225"/>
        <v>0</v>
      </c>
      <c r="AH1358" s="167" t="str">
        <f t="shared" si="226"/>
        <v/>
      </c>
      <c r="AI1358" s="167" t="str">
        <f t="shared" si="227"/>
        <v/>
      </c>
      <c r="AJ1358" s="167"/>
      <c r="AK1358" s="167"/>
      <c r="AL1358" s="167"/>
      <c r="AN1358" s="146"/>
      <c r="AO1358" s="158">
        <f t="shared" si="216"/>
        <v>4.4764791221015621</v>
      </c>
      <c r="AP1358" s="159">
        <f t="shared" si="217"/>
        <v>0.72354770341188046</v>
      </c>
      <c r="AQ1358" s="160">
        <f t="shared" si="218"/>
        <v>7.6917379901564331E-4</v>
      </c>
      <c r="AR1358" s="161" t="str">
        <f t="shared" si="219"/>
        <v/>
      </c>
      <c r="AS1358" s="161" t="str">
        <f t="shared" si="215"/>
        <v/>
      </c>
    </row>
    <row r="1359" spans="26:45" ht="20.100000000000001" customHeight="1" x14ac:dyDescent="0.25">
      <c r="Z1359" s="146">
        <v>688</v>
      </c>
      <c r="AA1359" s="142">
        <f t="shared" si="220"/>
        <v>-1.2479999999999998</v>
      </c>
      <c r="AB1359" s="166">
        <f t="shared" si="221"/>
        <v>0.18310591314463998</v>
      </c>
      <c r="AC1359" s="166">
        <f t="shared" si="222"/>
        <v>0.10601552859711465</v>
      </c>
      <c r="AD1359" s="142">
        <f t="shared" si="223"/>
        <v>0.18310591314463998</v>
      </c>
      <c r="AE1359" s="142" t="str">
        <f t="shared" si="228"/>
        <v/>
      </c>
      <c r="AF1359" s="142" t="str">
        <f t="shared" si="224"/>
        <v/>
      </c>
      <c r="AG1359" s="167">
        <f t="shared" si="225"/>
        <v>0</v>
      </c>
      <c r="AH1359" s="167" t="str">
        <f t="shared" si="226"/>
        <v/>
      </c>
      <c r="AI1359" s="167" t="str">
        <f t="shared" si="227"/>
        <v/>
      </c>
      <c r="AJ1359" s="167"/>
      <c r="AK1359" s="167"/>
      <c r="AL1359" s="167"/>
      <c r="AN1359" s="146"/>
      <c r="AO1359" s="158">
        <f t="shared" si="216"/>
        <v>4.4828740922759929</v>
      </c>
      <c r="AP1359" s="159">
        <f t="shared" si="217"/>
        <v>0.72277852961286482</v>
      </c>
      <c r="AQ1359" s="160">
        <f t="shared" si="218"/>
        <v>7.694575609281662E-4</v>
      </c>
      <c r="AR1359" s="161" t="str">
        <f t="shared" si="219"/>
        <v/>
      </c>
      <c r="AS1359" s="161" t="str">
        <f t="shared" si="215"/>
        <v/>
      </c>
    </row>
    <row r="1360" spans="26:45" ht="20.100000000000001" customHeight="1" x14ac:dyDescent="0.25">
      <c r="Z1360" s="146">
        <v>689</v>
      </c>
      <c r="AA1360" s="142">
        <f t="shared" si="220"/>
        <v>-1.2439999999999998</v>
      </c>
      <c r="AB1360" s="166">
        <f t="shared" si="221"/>
        <v>0.1840207909975464</v>
      </c>
      <c r="AC1360" s="166">
        <f t="shared" si="222"/>
        <v>0.10674978146448547</v>
      </c>
      <c r="AD1360" s="142">
        <f t="shared" si="223"/>
        <v>0.1840207909975464</v>
      </c>
      <c r="AE1360" s="142" t="str">
        <f t="shared" si="228"/>
        <v/>
      </c>
      <c r="AF1360" s="142" t="str">
        <f t="shared" si="224"/>
        <v/>
      </c>
      <c r="AG1360" s="167">
        <f t="shared" si="225"/>
        <v>0</v>
      </c>
      <c r="AH1360" s="167" t="str">
        <f t="shared" si="226"/>
        <v/>
      </c>
      <c r="AI1360" s="167" t="str">
        <f t="shared" si="227"/>
        <v/>
      </c>
      <c r="AJ1360" s="167"/>
      <c r="AK1360" s="167"/>
      <c r="AL1360" s="167"/>
      <c r="AN1360" s="146"/>
      <c r="AO1360" s="158">
        <f t="shared" si="216"/>
        <v>4.4892690624504237</v>
      </c>
      <c r="AP1360" s="159">
        <f t="shared" si="217"/>
        <v>0.72200907205193665</v>
      </c>
      <c r="AQ1360" s="160">
        <f t="shared" si="218"/>
        <v>7.6973751705577964E-4</v>
      </c>
      <c r="AR1360" s="161" t="str">
        <f t="shared" si="219"/>
        <v/>
      </c>
      <c r="AS1360" s="161" t="str">
        <f t="shared" si="215"/>
        <v/>
      </c>
    </row>
    <row r="1361" spans="26:45" ht="20.100000000000001" customHeight="1" x14ac:dyDescent="0.25">
      <c r="Z1361" s="146">
        <v>690</v>
      </c>
      <c r="AA1361" s="142">
        <f t="shared" si="220"/>
        <v>-1.2399999999999998</v>
      </c>
      <c r="AB1361" s="166">
        <f t="shared" si="221"/>
        <v>0.18493728096330536</v>
      </c>
      <c r="AC1361" s="166">
        <f t="shared" si="222"/>
        <v>0.10748769707458694</v>
      </c>
      <c r="AD1361" s="142">
        <f t="shared" si="223"/>
        <v>0.18493728096330536</v>
      </c>
      <c r="AE1361" s="142" t="str">
        <f t="shared" si="228"/>
        <v/>
      </c>
      <c r="AF1361" s="142" t="str">
        <f t="shared" si="224"/>
        <v/>
      </c>
      <c r="AG1361" s="167">
        <f t="shared" si="225"/>
        <v>0</v>
      </c>
      <c r="AH1361" s="167" t="str">
        <f t="shared" si="226"/>
        <v/>
      </c>
      <c r="AI1361" s="167" t="str">
        <f t="shared" si="227"/>
        <v/>
      </c>
      <c r="AJ1361" s="167"/>
      <c r="AK1361" s="167"/>
      <c r="AL1361" s="167"/>
      <c r="AN1361" s="146"/>
      <c r="AO1361" s="158">
        <f t="shared" si="216"/>
        <v>4.4956640326248545</v>
      </c>
      <c r="AP1361" s="159">
        <f t="shared" si="217"/>
        <v>0.72123933453488087</v>
      </c>
      <c r="AQ1361" s="160">
        <f t="shared" si="218"/>
        <v>7.7001367429874179E-4</v>
      </c>
      <c r="AR1361" s="161" t="str">
        <f t="shared" si="219"/>
        <v/>
      </c>
      <c r="AS1361" s="161" t="str">
        <f t="shared" si="215"/>
        <v/>
      </c>
    </row>
    <row r="1362" spans="26:45" ht="20.100000000000001" customHeight="1" x14ac:dyDescent="0.25">
      <c r="Z1362" s="146">
        <v>691</v>
      </c>
      <c r="AA1362" s="142">
        <f t="shared" si="220"/>
        <v>-1.2359999999999998</v>
      </c>
      <c r="AB1362" s="166">
        <f t="shared" si="221"/>
        <v>0.18585536167034583</v>
      </c>
      <c r="AC1362" s="166">
        <f t="shared" si="222"/>
        <v>0.1082292818331884</v>
      </c>
      <c r="AD1362" s="142">
        <f t="shared" si="223"/>
        <v>0.18585536167034583</v>
      </c>
      <c r="AE1362" s="142" t="str">
        <f t="shared" si="228"/>
        <v/>
      </c>
      <c r="AF1362" s="142" t="str">
        <f t="shared" si="224"/>
        <v/>
      </c>
      <c r="AG1362" s="167">
        <f t="shared" si="225"/>
        <v>0</v>
      </c>
      <c r="AH1362" s="167" t="str">
        <f t="shared" si="226"/>
        <v/>
      </c>
      <c r="AI1362" s="167" t="str">
        <f t="shared" si="227"/>
        <v/>
      </c>
      <c r="AJ1362" s="167"/>
      <c r="AK1362" s="167"/>
      <c r="AL1362" s="167"/>
      <c r="AN1362" s="146"/>
      <c r="AO1362" s="158">
        <f t="shared" si="216"/>
        <v>4.5020590027992853</v>
      </c>
      <c r="AP1362" s="159">
        <f t="shared" si="217"/>
        <v>0.72046932086058213</v>
      </c>
      <c r="AQ1362" s="160">
        <f t="shared" si="218"/>
        <v>7.7028603958106956E-4</v>
      </c>
      <c r="AR1362" s="161" t="str">
        <f t="shared" si="219"/>
        <v/>
      </c>
      <c r="AS1362" s="161" t="str">
        <f t="shared" ref="AS1362:AS1425" si="229">IF($AP1362&lt;(1-$AN$670),$AQ1362,"")</f>
        <v/>
      </c>
    </row>
    <row r="1363" spans="26:45" ht="20.100000000000001" customHeight="1" x14ac:dyDescent="0.25">
      <c r="Z1363" s="146">
        <v>692</v>
      </c>
      <c r="AA1363" s="142">
        <f t="shared" si="220"/>
        <v>-1.2319999999999998</v>
      </c>
      <c r="AB1363" s="166">
        <f t="shared" si="221"/>
        <v>0.1867750115642865</v>
      </c>
      <c r="AC1363" s="166">
        <f t="shared" si="222"/>
        <v>0.10897454206020703</v>
      </c>
      <c r="AD1363" s="142">
        <f t="shared" si="223"/>
        <v>0.1867750115642865</v>
      </c>
      <c r="AE1363" s="142" t="str">
        <f t="shared" si="228"/>
        <v/>
      </c>
      <c r="AF1363" s="142" t="str">
        <f t="shared" si="224"/>
        <v/>
      </c>
      <c r="AG1363" s="167">
        <f t="shared" si="225"/>
        <v>0</v>
      </c>
      <c r="AH1363" s="167" t="str">
        <f t="shared" si="226"/>
        <v/>
      </c>
      <c r="AI1363" s="167" t="str">
        <f t="shared" si="227"/>
        <v/>
      </c>
      <c r="AJ1363" s="167"/>
      <c r="AK1363" s="167"/>
      <c r="AL1363" s="167"/>
      <c r="AN1363" s="146"/>
      <c r="AO1363" s="158">
        <f t="shared" ref="AO1363:AO1426" si="230">AO1362+$AR$655</f>
        <v>4.5084539729737161</v>
      </c>
      <c r="AP1363" s="159">
        <f t="shared" ref="AP1363:AP1426" si="231">_xlfn.CHISQ.DIST.RT(AO1363,7)</f>
        <v>0.71969903482100106</v>
      </c>
      <c r="AQ1363" s="160">
        <f t="shared" ref="AQ1363:AQ1426" si="232">AP1363-AP1364</f>
        <v>7.7055461985153784E-4</v>
      </c>
      <c r="AR1363" s="161" t="str">
        <f t="shared" ref="AR1363:AR1426" si="233">IF(AP1363&lt;(1-$AN$662),AQ1363,"")</f>
        <v/>
      </c>
      <c r="AS1363" s="161" t="str">
        <f t="shared" si="229"/>
        <v/>
      </c>
    </row>
    <row r="1364" spans="26:45" ht="20.100000000000001" customHeight="1" x14ac:dyDescent="0.25">
      <c r="Z1364" s="146">
        <v>693</v>
      </c>
      <c r="AA1364" s="142">
        <f t="shared" si="220"/>
        <v>-1.2279999999999998</v>
      </c>
      <c r="AB1364" s="166">
        <f t="shared" si="221"/>
        <v>0.18769620890841079</v>
      </c>
      <c r="AC1364" s="166">
        <f t="shared" si="222"/>
        <v>0.10972348398897766</v>
      </c>
      <c r="AD1364" s="142">
        <f t="shared" si="223"/>
        <v>0.18769620890841079</v>
      </c>
      <c r="AE1364" s="142" t="str">
        <f t="shared" si="228"/>
        <v/>
      </c>
      <c r="AF1364" s="142" t="str">
        <f t="shared" si="224"/>
        <v/>
      </c>
      <c r="AG1364" s="167">
        <f t="shared" si="225"/>
        <v>0</v>
      </c>
      <c r="AH1364" s="167" t="str">
        <f t="shared" si="226"/>
        <v/>
      </c>
      <c r="AI1364" s="167" t="str">
        <f t="shared" si="227"/>
        <v/>
      </c>
      <c r="AJ1364" s="167"/>
      <c r="AK1364" s="167"/>
      <c r="AL1364" s="167"/>
      <c r="AN1364" s="146"/>
      <c r="AO1364" s="158">
        <f t="shared" si="230"/>
        <v>4.5148489431481469</v>
      </c>
      <c r="AP1364" s="159">
        <f t="shared" si="231"/>
        <v>0.71892848020114952</v>
      </c>
      <c r="AQ1364" s="160">
        <f t="shared" si="232"/>
        <v>7.7081942208334642E-4</v>
      </c>
      <c r="AR1364" s="161" t="str">
        <f t="shared" si="233"/>
        <v/>
      </c>
      <c r="AS1364" s="161" t="str">
        <f t="shared" si="229"/>
        <v/>
      </c>
    </row>
    <row r="1365" spans="26:45" ht="20.100000000000001" customHeight="1" x14ac:dyDescent="0.25">
      <c r="Z1365" s="146">
        <v>694</v>
      </c>
      <c r="AA1365" s="142">
        <f t="shared" si="220"/>
        <v>-1.2239999999999998</v>
      </c>
      <c r="AB1365" s="166">
        <f t="shared" si="221"/>
        <v>0.18861893178415959</v>
      </c>
      <c r="AC1365" s="166">
        <f t="shared" si="222"/>
        <v>0.11047611376552452</v>
      </c>
      <c r="AD1365" s="142">
        <f t="shared" si="223"/>
        <v>0.18861893178415959</v>
      </c>
      <c r="AE1365" s="142" t="str">
        <f t="shared" si="228"/>
        <v/>
      </c>
      <c r="AF1365" s="142" t="str">
        <f t="shared" si="224"/>
        <v/>
      </c>
      <c r="AG1365" s="167">
        <f t="shared" si="225"/>
        <v>0</v>
      </c>
      <c r="AH1365" s="167" t="str">
        <f t="shared" si="226"/>
        <v/>
      </c>
      <c r="AI1365" s="167" t="str">
        <f t="shared" si="227"/>
        <v/>
      </c>
      <c r="AJ1365" s="167"/>
      <c r="AK1365" s="167"/>
      <c r="AL1365" s="167"/>
      <c r="AN1365" s="146"/>
      <c r="AO1365" s="158">
        <f t="shared" si="230"/>
        <v>4.5212439133225777</v>
      </c>
      <c r="AP1365" s="159">
        <f t="shared" si="231"/>
        <v>0.71815766077906618</v>
      </c>
      <c r="AQ1365" s="160">
        <f t="shared" si="232"/>
        <v>7.7108045327367591E-4</v>
      </c>
      <c r="AR1365" s="161" t="str">
        <f t="shared" si="233"/>
        <v/>
      </c>
      <c r="AS1365" s="161" t="str">
        <f t="shared" si="229"/>
        <v/>
      </c>
    </row>
    <row r="1366" spans="26:45" ht="20.100000000000001" customHeight="1" x14ac:dyDescent="0.25">
      <c r="Z1366" s="146">
        <v>695</v>
      </c>
      <c r="AA1366" s="142">
        <f t="shared" si="220"/>
        <v>-1.2199999999999998</v>
      </c>
      <c r="AB1366" s="166">
        <f t="shared" si="221"/>
        <v>0.1895431580916403</v>
      </c>
      <c r="AC1366" s="166">
        <f t="shared" si="222"/>
        <v>0.11123243744783465</v>
      </c>
      <c r="AD1366" s="142">
        <f t="shared" si="223"/>
        <v>0.1895431580916403</v>
      </c>
      <c r="AE1366" s="142" t="str">
        <f t="shared" si="228"/>
        <v/>
      </c>
      <c r="AF1366" s="142" t="str">
        <f t="shared" si="224"/>
        <v/>
      </c>
      <c r="AG1366" s="167">
        <f t="shared" si="225"/>
        <v>0</v>
      </c>
      <c r="AH1366" s="167" t="str">
        <f t="shared" si="226"/>
        <v/>
      </c>
      <c r="AI1366" s="167" t="str">
        <f t="shared" si="227"/>
        <v/>
      </c>
      <c r="AJ1366" s="167"/>
      <c r="AK1366" s="167"/>
      <c r="AL1366" s="167"/>
      <c r="AN1366" s="146"/>
      <c r="AO1366" s="158">
        <f t="shared" si="230"/>
        <v>4.5276388834970085</v>
      </c>
      <c r="AP1366" s="159">
        <f t="shared" si="231"/>
        <v>0.7173865803257925</v>
      </c>
      <c r="AQ1366" s="160">
        <f t="shared" si="232"/>
        <v>7.7133772044357674E-4</v>
      </c>
      <c r="AR1366" s="161" t="str">
        <f t="shared" si="233"/>
        <v/>
      </c>
      <c r="AS1366" s="161" t="str">
        <f t="shared" si="229"/>
        <v/>
      </c>
    </row>
    <row r="1367" spans="26:45" ht="20.100000000000001" customHeight="1" x14ac:dyDescent="0.25">
      <c r="Z1367" s="146">
        <v>696</v>
      </c>
      <c r="AA1367" s="142">
        <f t="shared" si="220"/>
        <v>-1.2159999999999997</v>
      </c>
      <c r="AB1367" s="166">
        <f t="shared" si="221"/>
        <v>0.19046886555015347</v>
      </c>
      <c r="AC1367" s="166">
        <f t="shared" si="222"/>
        <v>0.1119924610051337</v>
      </c>
      <c r="AD1367" s="142">
        <f t="shared" si="223"/>
        <v>0.19046886555015347</v>
      </c>
      <c r="AE1367" s="142" t="str">
        <f t="shared" si="228"/>
        <v/>
      </c>
      <c r="AF1367" s="142" t="str">
        <f t="shared" si="224"/>
        <v/>
      </c>
      <c r="AG1367" s="167">
        <f t="shared" si="225"/>
        <v>0</v>
      </c>
      <c r="AH1367" s="167" t="str">
        <f t="shared" si="226"/>
        <v/>
      </c>
      <c r="AI1367" s="167" t="str">
        <f t="shared" si="227"/>
        <v/>
      </c>
      <c r="AJ1367" s="167"/>
      <c r="AK1367" s="167"/>
      <c r="AL1367" s="167"/>
      <c r="AN1367" s="146"/>
      <c r="AO1367" s="158">
        <f t="shared" si="230"/>
        <v>4.5340338536714393</v>
      </c>
      <c r="AP1367" s="159">
        <f t="shared" si="231"/>
        <v>0.71661524260534892</v>
      </c>
      <c r="AQ1367" s="160">
        <f t="shared" si="232"/>
        <v>7.7159123063774704E-4</v>
      </c>
      <c r="AR1367" s="161" t="str">
        <f t="shared" si="233"/>
        <v/>
      </c>
      <c r="AS1367" s="161" t="str">
        <f t="shared" si="229"/>
        <v/>
      </c>
    </row>
    <row r="1368" spans="26:45" ht="20.100000000000001" customHeight="1" x14ac:dyDescent="0.25">
      <c r="Z1368" s="146">
        <v>697</v>
      </c>
      <c r="AA1368" s="142">
        <f t="shared" si="220"/>
        <v>-1.2119999999999997</v>
      </c>
      <c r="AB1368" s="166">
        <f t="shared" si="221"/>
        <v>0.19139603169873612</v>
      </c>
      <c r="AC1368" s="166">
        <f t="shared" si="222"/>
        <v>0.11275619031716393</v>
      </c>
      <c r="AD1368" s="142">
        <f t="shared" si="223"/>
        <v>0.19139603169873612</v>
      </c>
      <c r="AE1368" s="142" t="str">
        <f t="shared" si="228"/>
        <v/>
      </c>
      <c r="AF1368" s="142" t="str">
        <f t="shared" si="224"/>
        <v/>
      </c>
      <c r="AG1368" s="167">
        <f t="shared" si="225"/>
        <v>0</v>
      </c>
      <c r="AH1368" s="167" t="str">
        <f t="shared" si="226"/>
        <v/>
      </c>
      <c r="AI1368" s="167" t="str">
        <f t="shared" si="227"/>
        <v/>
      </c>
      <c r="AJ1368" s="167"/>
      <c r="AK1368" s="167"/>
      <c r="AL1368" s="167"/>
      <c r="AN1368" s="146"/>
      <c r="AO1368" s="158">
        <f t="shared" si="230"/>
        <v>4.5404288238458701</v>
      </c>
      <c r="AP1368" s="159">
        <f t="shared" si="231"/>
        <v>0.71584365137471118</v>
      </c>
      <c r="AQ1368" s="160">
        <f t="shared" si="232"/>
        <v>7.7184099092442171E-4</v>
      </c>
      <c r="AR1368" s="161" t="str">
        <f t="shared" si="233"/>
        <v/>
      </c>
      <c r="AS1368" s="161" t="str">
        <f t="shared" si="229"/>
        <v/>
      </c>
    </row>
    <row r="1369" spans="26:45" ht="20.100000000000001" customHeight="1" x14ac:dyDescent="0.25">
      <c r="Z1369" s="146">
        <v>698</v>
      </c>
      <c r="AA1369" s="142">
        <f t="shared" si="220"/>
        <v>-1.2079999999999997</v>
      </c>
      <c r="AB1369" s="166">
        <f t="shared" si="221"/>
        <v>0.19232463389672252</v>
      </c>
      <c r="AC1369" s="166">
        <f t="shared" si="222"/>
        <v>0.1135236311734641</v>
      </c>
      <c r="AD1369" s="142">
        <f t="shared" si="223"/>
        <v>0.19232463389672252</v>
      </c>
      <c r="AE1369" s="142" t="str">
        <f t="shared" si="228"/>
        <v/>
      </c>
      <c r="AF1369" s="142" t="str">
        <f t="shared" si="224"/>
        <v/>
      </c>
      <c r="AG1369" s="167">
        <f t="shared" si="225"/>
        <v>0</v>
      </c>
      <c r="AH1369" s="167" t="str">
        <f t="shared" si="226"/>
        <v/>
      </c>
      <c r="AI1369" s="167" t="str">
        <f t="shared" si="227"/>
        <v/>
      </c>
      <c r="AJ1369" s="167"/>
      <c r="AK1369" s="167"/>
      <c r="AL1369" s="167"/>
      <c r="AN1369" s="146"/>
      <c r="AO1369" s="158">
        <f t="shared" si="230"/>
        <v>4.5468237940203009</v>
      </c>
      <c r="AP1369" s="159">
        <f t="shared" si="231"/>
        <v>0.71507181038378675</v>
      </c>
      <c r="AQ1369" s="160">
        <f t="shared" si="232"/>
        <v>7.7208700839392908E-4</v>
      </c>
      <c r="AR1369" s="161" t="str">
        <f t="shared" si="233"/>
        <v/>
      </c>
      <c r="AS1369" s="161" t="str">
        <f t="shared" si="229"/>
        <v/>
      </c>
    </row>
    <row r="1370" spans="26:45" ht="20.100000000000001" customHeight="1" x14ac:dyDescent="0.25">
      <c r="Z1370" s="146">
        <v>699</v>
      </c>
      <c r="AA1370" s="142">
        <f t="shared" si="220"/>
        <v>-1.2039999999999997</v>
      </c>
      <c r="AB1370" s="166">
        <f t="shared" si="221"/>
        <v>0.19325464932432182</v>
      </c>
      <c r="AC1370" s="166">
        <f t="shared" si="222"/>
        <v>0.1142947892726518</v>
      </c>
      <c r="AD1370" s="142">
        <f t="shared" si="223"/>
        <v>0.19325464932432182</v>
      </c>
      <c r="AE1370" s="142" t="str">
        <f t="shared" si="228"/>
        <v/>
      </c>
      <c r="AF1370" s="142" t="str">
        <f t="shared" si="224"/>
        <v/>
      </c>
      <c r="AG1370" s="167">
        <f t="shared" si="225"/>
        <v>0</v>
      </c>
      <c r="AH1370" s="167" t="str">
        <f t="shared" si="226"/>
        <v/>
      </c>
      <c r="AI1370" s="167" t="str">
        <f t="shared" si="227"/>
        <v/>
      </c>
      <c r="AJ1370" s="167"/>
      <c r="AK1370" s="167"/>
      <c r="AL1370" s="167"/>
      <c r="AN1370" s="146"/>
      <c r="AO1370" s="158">
        <f t="shared" si="230"/>
        <v>4.5532187641947317</v>
      </c>
      <c r="AP1370" s="159">
        <f t="shared" si="231"/>
        <v>0.71429972337539283</v>
      </c>
      <c r="AQ1370" s="160">
        <f t="shared" si="232"/>
        <v>7.7232929016080032E-4</v>
      </c>
      <c r="AR1370" s="161" t="str">
        <f t="shared" si="233"/>
        <v/>
      </c>
      <c r="AS1370" s="161" t="str">
        <f t="shared" si="229"/>
        <v/>
      </c>
    </row>
    <row r="1371" spans="26:45" ht="20.100000000000001" customHeight="1" x14ac:dyDescent="0.25">
      <c r="Z1371" s="146">
        <v>700</v>
      </c>
      <c r="AA1371" s="142">
        <f t="shared" si="220"/>
        <v>-1.1999999999999997</v>
      </c>
      <c r="AB1371" s="166">
        <f t="shared" si="221"/>
        <v>0.19418605498321304</v>
      </c>
      <c r="AC1371" s="166">
        <f t="shared" si="222"/>
        <v>0.1150696702217083</v>
      </c>
      <c r="AD1371" s="142">
        <f t="shared" si="223"/>
        <v>0.19418605498321304</v>
      </c>
      <c r="AE1371" s="142" t="str">
        <f t="shared" si="228"/>
        <v/>
      </c>
      <c r="AF1371" s="142" t="str">
        <f t="shared" si="224"/>
        <v/>
      </c>
      <c r="AG1371" s="167">
        <f t="shared" si="225"/>
        <v>0</v>
      </c>
      <c r="AH1371" s="167" t="str">
        <f t="shared" si="226"/>
        <v/>
      </c>
      <c r="AI1371" s="167" t="str">
        <f t="shared" si="227"/>
        <v/>
      </c>
      <c r="AJ1371" s="167"/>
      <c r="AK1371" s="167"/>
      <c r="AL1371" s="167"/>
      <c r="AN1371" s="146"/>
      <c r="AO1371" s="158">
        <f t="shared" si="230"/>
        <v>4.5596137343691625</v>
      </c>
      <c r="AP1371" s="159">
        <f t="shared" si="231"/>
        <v>0.71352739408523203</v>
      </c>
      <c r="AQ1371" s="160">
        <f t="shared" si="232"/>
        <v>7.72567843361327E-4</v>
      </c>
      <c r="AR1371" s="161" t="str">
        <f t="shared" si="233"/>
        <v/>
      </c>
      <c r="AS1371" s="161" t="str">
        <f t="shared" si="229"/>
        <v/>
      </c>
    </row>
    <row r="1372" spans="26:45" ht="20.100000000000001" customHeight="1" x14ac:dyDescent="0.25">
      <c r="Z1372" s="146">
        <v>701</v>
      </c>
      <c r="AA1372" s="142">
        <f t="shared" si="220"/>
        <v>-1.1959999999999997</v>
      </c>
      <c r="AB1372" s="166">
        <f t="shared" si="221"/>
        <v>0.19511882769715705</v>
      </c>
      <c r="AC1372" s="166">
        <f t="shared" si="222"/>
        <v>0.11584827953526546</v>
      </c>
      <c r="AD1372" s="142">
        <f t="shared" si="223"/>
        <v>0.19511882769715705</v>
      </c>
      <c r="AE1372" s="142" t="str">
        <f t="shared" si="228"/>
        <v/>
      </c>
      <c r="AF1372" s="142" t="str">
        <f t="shared" si="224"/>
        <v/>
      </c>
      <c r="AG1372" s="167">
        <f t="shared" si="225"/>
        <v>0</v>
      </c>
      <c r="AH1372" s="167" t="str">
        <f t="shared" si="226"/>
        <v/>
      </c>
      <c r="AI1372" s="167" t="str">
        <f t="shared" si="227"/>
        <v/>
      </c>
      <c r="AJ1372" s="167"/>
      <c r="AK1372" s="167"/>
      <c r="AL1372" s="167"/>
      <c r="AN1372" s="146"/>
      <c r="AO1372" s="158">
        <f t="shared" si="230"/>
        <v>4.5660087045435933</v>
      </c>
      <c r="AP1372" s="159">
        <f t="shared" si="231"/>
        <v>0.7127548262418707</v>
      </c>
      <c r="AQ1372" s="160">
        <f t="shared" si="232"/>
        <v>7.7280267515400514E-4</v>
      </c>
      <c r="AR1372" s="161" t="str">
        <f t="shared" si="233"/>
        <v/>
      </c>
      <c r="AS1372" s="161" t="str">
        <f t="shared" si="229"/>
        <v/>
      </c>
    </row>
    <row r="1373" spans="26:45" ht="20.100000000000001" customHeight="1" x14ac:dyDescent="0.25">
      <c r="Z1373" s="146">
        <v>702</v>
      </c>
      <c r="AA1373" s="142">
        <f t="shared" si="220"/>
        <v>-1.1919999999999997</v>
      </c>
      <c r="AB1373" s="166">
        <f t="shared" si="221"/>
        <v>0.19605294411262617</v>
      </c>
      <c r="AC1373" s="166">
        <f t="shared" si="222"/>
        <v>0.11663062263489543</v>
      </c>
      <c r="AD1373" s="142">
        <f t="shared" si="223"/>
        <v>0.19605294411262617</v>
      </c>
      <c r="AE1373" s="142" t="str">
        <f t="shared" si="228"/>
        <v/>
      </c>
      <c r="AF1373" s="142" t="str">
        <f t="shared" si="224"/>
        <v/>
      </c>
      <c r="AG1373" s="167">
        <f t="shared" si="225"/>
        <v>0</v>
      </c>
      <c r="AH1373" s="167" t="str">
        <f t="shared" si="226"/>
        <v/>
      </c>
      <c r="AI1373" s="167" t="str">
        <f t="shared" si="227"/>
        <v/>
      </c>
      <c r="AJ1373" s="167"/>
      <c r="AK1373" s="167"/>
      <c r="AL1373" s="167"/>
      <c r="AN1373" s="146"/>
      <c r="AO1373" s="158">
        <f t="shared" si="230"/>
        <v>4.5724036747180241</v>
      </c>
      <c r="AP1373" s="159">
        <f t="shared" si="231"/>
        <v>0.71198202356671669</v>
      </c>
      <c r="AQ1373" s="160">
        <f t="shared" si="232"/>
        <v>7.7303379272009032E-4</v>
      </c>
      <c r="AR1373" s="161" t="str">
        <f t="shared" si="233"/>
        <v/>
      </c>
      <c r="AS1373" s="161" t="str">
        <f t="shared" si="229"/>
        <v/>
      </c>
    </row>
    <row r="1374" spans="26:45" ht="20.100000000000001" customHeight="1" x14ac:dyDescent="0.25">
      <c r="Z1374" s="146">
        <v>703</v>
      </c>
      <c r="AA1374" s="142">
        <f t="shared" si="220"/>
        <v>-1.1879999999999997</v>
      </c>
      <c r="AB1374" s="166">
        <f t="shared" si="221"/>
        <v>0.19698838069945057</v>
      </c>
      <c r="AC1374" s="166">
        <f t="shared" si="222"/>
        <v>0.11741670484840276</v>
      </c>
      <c r="AD1374" s="142">
        <f t="shared" si="223"/>
        <v>0.19698838069945057</v>
      </c>
      <c r="AE1374" s="142" t="str">
        <f t="shared" si="228"/>
        <v/>
      </c>
      <c r="AF1374" s="142" t="str">
        <f t="shared" si="224"/>
        <v/>
      </c>
      <c r="AG1374" s="167">
        <f t="shared" si="225"/>
        <v>0</v>
      </c>
      <c r="AH1374" s="167" t="str">
        <f t="shared" si="226"/>
        <v/>
      </c>
      <c r="AI1374" s="167" t="str">
        <f t="shared" si="227"/>
        <v/>
      </c>
      <c r="AJ1374" s="167"/>
      <c r="AK1374" s="167"/>
      <c r="AL1374" s="167"/>
      <c r="AN1374" s="146"/>
      <c r="AO1374" s="158">
        <f t="shared" si="230"/>
        <v>4.5787986448924549</v>
      </c>
      <c r="AP1374" s="159">
        <f t="shared" si="231"/>
        <v>0.7112089897739966</v>
      </c>
      <c r="AQ1374" s="160">
        <f t="shared" si="232"/>
        <v>7.7326120326159931E-4</v>
      </c>
      <c r="AR1374" s="161" t="str">
        <f t="shared" si="233"/>
        <v/>
      </c>
      <c r="AS1374" s="161" t="str">
        <f t="shared" si="229"/>
        <v/>
      </c>
    </row>
    <row r="1375" spans="26:45" ht="20.100000000000001" customHeight="1" x14ac:dyDescent="0.25">
      <c r="Z1375" s="146">
        <v>704</v>
      </c>
      <c r="AA1375" s="142">
        <f t="shared" ref="AA1375:AA1438" si="234">AA$665+(Z1375*AA$668)</f>
        <v>-1.1840000000000002</v>
      </c>
      <c r="AB1375" s="166">
        <f t="shared" ref="AB1375:AB1438" si="235">_xlfn.NORM.DIST(AA1375,AA$662,AA$663,0)</f>
        <v>0.19792511375148211</v>
      </c>
      <c r="AC1375" s="166">
        <f t="shared" ref="AC1375:AC1438" si="236">_xlfn.NORM.DIST(AA1375,AA$662,AA$663,1)</f>
        <v>0.11820653140911903</v>
      </c>
      <c r="AD1375" s="142">
        <f t="shared" ref="AD1375:AD1438" si="237">IF(OR(AC1375&lt;CN$43,AC1375&gt;CN$44),AB1375,"")</f>
        <v>0.19792511375148211</v>
      </c>
      <c r="AE1375" s="142" t="str">
        <f t="shared" si="228"/>
        <v/>
      </c>
      <c r="AF1375" s="142" t="str">
        <f t="shared" ref="AF1375:AF1438" si="238">IF(AB1375=MAX(AB$671:AB$2671),AB1375,"")</f>
        <v/>
      </c>
      <c r="AG1375" s="167">
        <f t="shared" ref="AG1375:AG1438" si="239">_xlfn.NORM.DIST(Z1375,AE$663,AE$664,0)</f>
        <v>0</v>
      </c>
      <c r="AH1375" s="167" t="str">
        <f t="shared" ref="AH1375:AH1438" si="240">IF(AG1375=MAX(AG$671:AG$2671),AB1375,"")</f>
        <v/>
      </c>
      <c r="AI1375" s="167" t="str">
        <f t="shared" ref="AI1375:AI1438" si="241">IF(AH1375=MIN(AH$671:AH$2671),AH1375,"")</f>
        <v/>
      </c>
      <c r="AJ1375" s="167"/>
      <c r="AK1375" s="167"/>
      <c r="AL1375" s="167"/>
      <c r="AN1375" s="146"/>
      <c r="AO1375" s="158">
        <f t="shared" si="230"/>
        <v>4.5851936150668857</v>
      </c>
      <c r="AP1375" s="159">
        <f t="shared" si="231"/>
        <v>0.710435728570735</v>
      </c>
      <c r="AQ1375" s="160">
        <f t="shared" si="232"/>
        <v>7.7348491400419661E-4</v>
      </c>
      <c r="AR1375" s="161" t="str">
        <f t="shared" si="233"/>
        <v/>
      </c>
      <c r="AS1375" s="161" t="str">
        <f t="shared" si="229"/>
        <v/>
      </c>
    </row>
    <row r="1376" spans="26:45" ht="20.100000000000001" customHeight="1" x14ac:dyDescent="0.25">
      <c r="Z1376" s="146">
        <v>705</v>
      </c>
      <c r="AA1376" s="142">
        <f t="shared" si="234"/>
        <v>-1.1800000000000002</v>
      </c>
      <c r="AB1376" s="166">
        <f t="shared" si="235"/>
        <v>0.19886311938727586</v>
      </c>
      <c r="AC1376" s="166">
        <f t="shared" si="236"/>
        <v>0.11900010745520065</v>
      </c>
      <c r="AD1376" s="142">
        <f t="shared" si="237"/>
        <v>0.19886311938727586</v>
      </c>
      <c r="AE1376" s="142" t="str">
        <f t="shared" ref="AE1376:AE1439" si="242">IF(AND(AC1376&gt;$AE$667,AC1376&lt;$AE$668),AB1376,"")</f>
        <v/>
      </c>
      <c r="AF1376" s="142" t="str">
        <f t="shared" si="238"/>
        <v/>
      </c>
      <c r="AG1376" s="167">
        <f t="shared" si="239"/>
        <v>0</v>
      </c>
      <c r="AH1376" s="167" t="str">
        <f t="shared" si="240"/>
        <v/>
      </c>
      <c r="AI1376" s="167" t="str">
        <f t="shared" si="241"/>
        <v/>
      </c>
      <c r="AJ1376" s="167"/>
      <c r="AK1376" s="167"/>
      <c r="AL1376" s="167"/>
      <c r="AN1376" s="146"/>
      <c r="AO1376" s="158">
        <f t="shared" si="230"/>
        <v>4.5915885852413165</v>
      </c>
      <c r="AP1376" s="159">
        <f t="shared" si="231"/>
        <v>0.70966224365673081</v>
      </c>
      <c r="AQ1376" s="160">
        <f t="shared" si="232"/>
        <v>7.7370493219164338E-4</v>
      </c>
      <c r="AR1376" s="161" t="str">
        <f t="shared" si="233"/>
        <v/>
      </c>
      <c r="AS1376" s="161" t="str">
        <f t="shared" si="229"/>
        <v/>
      </c>
    </row>
    <row r="1377" spans="26:45" ht="20.100000000000001" customHeight="1" x14ac:dyDescent="0.25">
      <c r="Z1377" s="146">
        <v>706</v>
      </c>
      <c r="AA1377" s="142">
        <f t="shared" si="234"/>
        <v>-1.1760000000000002</v>
      </c>
      <c r="AB1377" s="166">
        <f t="shared" si="235"/>
        <v>0.19980237355078795</v>
      </c>
      <c r="AC1377" s="166">
        <f t="shared" si="236"/>
        <v>0.11979743802892859</v>
      </c>
      <c r="AD1377" s="142">
        <f t="shared" si="237"/>
        <v>0.19980237355078795</v>
      </c>
      <c r="AE1377" s="142" t="str">
        <f t="shared" si="242"/>
        <v/>
      </c>
      <c r="AF1377" s="142" t="str">
        <f t="shared" si="238"/>
        <v/>
      </c>
      <c r="AG1377" s="167">
        <f t="shared" si="239"/>
        <v>0</v>
      </c>
      <c r="AH1377" s="167" t="str">
        <f t="shared" si="240"/>
        <v/>
      </c>
      <c r="AI1377" s="167" t="str">
        <f t="shared" si="241"/>
        <v/>
      </c>
      <c r="AJ1377" s="167"/>
      <c r="AK1377" s="167"/>
      <c r="AL1377" s="167"/>
      <c r="AN1377" s="146"/>
      <c r="AO1377" s="158">
        <f t="shared" si="230"/>
        <v>4.5979835554157473</v>
      </c>
      <c r="AP1377" s="159">
        <f t="shared" si="231"/>
        <v>0.70888853872453916</v>
      </c>
      <c r="AQ1377" s="160">
        <f t="shared" si="232"/>
        <v>7.7392126509190362E-4</v>
      </c>
      <c r="AR1377" s="161" t="str">
        <f t="shared" si="233"/>
        <v/>
      </c>
      <c r="AS1377" s="161" t="str">
        <f t="shared" si="229"/>
        <v/>
      </c>
    </row>
    <row r="1378" spans="26:45" ht="20.100000000000001" customHeight="1" x14ac:dyDescent="0.25">
      <c r="Z1378" s="146">
        <v>707</v>
      </c>
      <c r="AA1378" s="142">
        <f t="shared" si="234"/>
        <v>-1.1720000000000002</v>
      </c>
      <c r="AB1378" s="166">
        <f t="shared" si="235"/>
        <v>0.20074285201209172</v>
      </c>
      <c r="AC1378" s="166">
        <f t="shared" si="236"/>
        <v>0.12059852807601174</v>
      </c>
      <c r="AD1378" s="142">
        <f t="shared" si="237"/>
        <v>0.20074285201209172</v>
      </c>
      <c r="AE1378" s="142" t="str">
        <f t="shared" si="242"/>
        <v/>
      </c>
      <c r="AF1378" s="142" t="str">
        <f t="shared" si="238"/>
        <v/>
      </c>
      <c r="AG1378" s="167">
        <f t="shared" si="239"/>
        <v>0</v>
      </c>
      <c r="AH1378" s="167" t="str">
        <f t="shared" si="240"/>
        <v/>
      </c>
      <c r="AI1378" s="167" t="str">
        <f t="shared" si="241"/>
        <v/>
      </c>
      <c r="AJ1378" s="167"/>
      <c r="AK1378" s="167"/>
      <c r="AL1378" s="167"/>
      <c r="AN1378" s="146"/>
      <c r="AO1378" s="158">
        <f t="shared" si="230"/>
        <v>4.6043785255901781</v>
      </c>
      <c r="AP1378" s="159">
        <f t="shared" si="231"/>
        <v>0.70811461745944726</v>
      </c>
      <c r="AQ1378" s="160">
        <f t="shared" si="232"/>
        <v>7.7413391999248127E-4</v>
      </c>
      <c r="AR1378" s="161" t="str">
        <f t="shared" si="233"/>
        <v/>
      </c>
      <c r="AS1378" s="161" t="str">
        <f t="shared" si="229"/>
        <v/>
      </c>
    </row>
    <row r="1379" spans="26:45" ht="20.100000000000001" customHeight="1" x14ac:dyDescent="0.25">
      <c r="Z1379" s="146">
        <v>708</v>
      </c>
      <c r="AA1379" s="142">
        <f t="shared" si="234"/>
        <v>-1.1680000000000001</v>
      </c>
      <c r="AB1379" s="166">
        <f t="shared" si="235"/>
        <v>0.20168453036811068</v>
      </c>
      <c r="AC1379" s="166">
        <f t="shared" si="236"/>
        <v>0.12140338244489259</v>
      </c>
      <c r="AD1379" s="142">
        <f t="shared" si="237"/>
        <v>0.20168453036811068</v>
      </c>
      <c r="AE1379" s="142" t="str">
        <f t="shared" si="242"/>
        <v/>
      </c>
      <c r="AF1379" s="142" t="str">
        <f t="shared" si="238"/>
        <v/>
      </c>
      <c r="AG1379" s="167">
        <f t="shared" si="239"/>
        <v>0</v>
      </c>
      <c r="AH1379" s="167" t="str">
        <f t="shared" si="240"/>
        <v/>
      </c>
      <c r="AI1379" s="167" t="str">
        <f t="shared" si="241"/>
        <v/>
      </c>
      <c r="AJ1379" s="167"/>
      <c r="AK1379" s="167"/>
      <c r="AL1379" s="167"/>
      <c r="AN1379" s="146"/>
      <c r="AO1379" s="158">
        <f t="shared" si="230"/>
        <v>4.6107734957646089</v>
      </c>
      <c r="AP1379" s="159">
        <f t="shared" si="231"/>
        <v>0.70734048353945478</v>
      </c>
      <c r="AQ1379" s="160">
        <f t="shared" si="232"/>
        <v>7.743429042015304E-4</v>
      </c>
      <c r="AR1379" s="161" t="str">
        <f t="shared" si="233"/>
        <v/>
      </c>
      <c r="AS1379" s="161" t="str">
        <f t="shared" si="229"/>
        <v/>
      </c>
    </row>
    <row r="1380" spans="26:45" ht="20.100000000000001" customHeight="1" x14ac:dyDescent="0.25">
      <c r="Z1380" s="146">
        <v>709</v>
      </c>
      <c r="AA1380" s="142">
        <f t="shared" si="234"/>
        <v>-1.1640000000000001</v>
      </c>
      <c r="AB1380" s="166">
        <f t="shared" si="235"/>
        <v>0.20262738404336905</v>
      </c>
      <c r="AC1380" s="166">
        <f t="shared" si="236"/>
        <v>0.12221200588605655</v>
      </c>
      <c r="AD1380" s="142">
        <f t="shared" si="237"/>
        <v>0.20262738404336905</v>
      </c>
      <c r="AE1380" s="142" t="str">
        <f t="shared" si="242"/>
        <v/>
      </c>
      <c r="AF1380" s="142" t="str">
        <f t="shared" si="238"/>
        <v/>
      </c>
      <c r="AG1380" s="167">
        <f t="shared" si="239"/>
        <v>0</v>
      </c>
      <c r="AH1380" s="167" t="str">
        <f t="shared" si="240"/>
        <v/>
      </c>
      <c r="AI1380" s="167" t="str">
        <f t="shared" si="241"/>
        <v/>
      </c>
      <c r="AJ1380" s="167"/>
      <c r="AK1380" s="167"/>
      <c r="AL1380" s="167"/>
      <c r="AN1380" s="146"/>
      <c r="AO1380" s="158">
        <f t="shared" si="230"/>
        <v>4.6171684659390397</v>
      </c>
      <c r="AP1380" s="159">
        <f t="shared" si="231"/>
        <v>0.70656614063525325</v>
      </c>
      <c r="AQ1380" s="160">
        <f t="shared" si="232"/>
        <v>7.7454822504696708E-4</v>
      </c>
      <c r="AR1380" s="161" t="str">
        <f t="shared" si="233"/>
        <v/>
      </c>
      <c r="AS1380" s="161" t="str">
        <f t="shared" si="229"/>
        <v/>
      </c>
    </row>
    <row r="1381" spans="26:45" ht="20.100000000000001" customHeight="1" x14ac:dyDescent="0.25">
      <c r="Z1381" s="146">
        <v>710</v>
      </c>
      <c r="AA1381" s="142">
        <f t="shared" si="234"/>
        <v>-1.1600000000000001</v>
      </c>
      <c r="AB1381" s="166">
        <f t="shared" si="235"/>
        <v>0.20357138829075938</v>
      </c>
      <c r="AC1381" s="166">
        <f t="shared" si="236"/>
        <v>0.12302440305134332</v>
      </c>
      <c r="AD1381" s="142">
        <f t="shared" si="237"/>
        <v>0.20357138829075938</v>
      </c>
      <c r="AE1381" s="142" t="str">
        <f t="shared" si="242"/>
        <v/>
      </c>
      <c r="AF1381" s="142" t="str">
        <f t="shared" si="238"/>
        <v/>
      </c>
      <c r="AG1381" s="167">
        <f t="shared" si="239"/>
        <v>0</v>
      </c>
      <c r="AH1381" s="167" t="str">
        <f t="shared" si="240"/>
        <v/>
      </c>
      <c r="AI1381" s="167" t="str">
        <f t="shared" si="241"/>
        <v/>
      </c>
      <c r="AJ1381" s="167"/>
      <c r="AK1381" s="167"/>
      <c r="AL1381" s="167"/>
      <c r="AN1381" s="146"/>
      <c r="AO1381" s="158">
        <f t="shared" si="230"/>
        <v>4.6235634361134705</v>
      </c>
      <c r="AP1381" s="159">
        <f t="shared" si="231"/>
        <v>0.70579159241020628</v>
      </c>
      <c r="AQ1381" s="160">
        <f t="shared" si="232"/>
        <v>7.7474988987880078E-4</v>
      </c>
      <c r="AR1381" s="161" t="str">
        <f t="shared" si="233"/>
        <v/>
      </c>
      <c r="AS1381" s="161" t="str">
        <f t="shared" si="229"/>
        <v/>
      </c>
    </row>
    <row r="1382" spans="26:45" ht="20.100000000000001" customHeight="1" x14ac:dyDescent="0.25">
      <c r="Z1382" s="146">
        <v>711</v>
      </c>
      <c r="AA1382" s="142">
        <f t="shared" si="234"/>
        <v>-1.1560000000000001</v>
      </c>
      <c r="AB1382" s="166">
        <f t="shared" si="235"/>
        <v>0.20451651819232791</v>
      </c>
      <c r="AC1382" s="166">
        <f t="shared" si="236"/>
        <v>0.12384057849326242</v>
      </c>
      <c r="AD1382" s="142">
        <f t="shared" si="237"/>
        <v>0.20451651819232791</v>
      </c>
      <c r="AE1382" s="142" t="str">
        <f t="shared" si="242"/>
        <v/>
      </c>
      <c r="AF1382" s="142" t="str">
        <f t="shared" si="238"/>
        <v/>
      </c>
      <c r="AG1382" s="167">
        <f t="shared" si="239"/>
        <v>0</v>
      </c>
      <c r="AH1382" s="167" t="str">
        <f t="shared" si="240"/>
        <v/>
      </c>
      <c r="AI1382" s="167" t="str">
        <f t="shared" si="241"/>
        <v/>
      </c>
      <c r="AJ1382" s="167"/>
      <c r="AK1382" s="167"/>
      <c r="AL1382" s="167"/>
      <c r="AN1382" s="146"/>
      <c r="AO1382" s="158">
        <f t="shared" si="230"/>
        <v>4.6299584062879013</v>
      </c>
      <c r="AP1382" s="159">
        <f t="shared" si="231"/>
        <v>0.70501684252032748</v>
      </c>
      <c r="AQ1382" s="160">
        <f t="shared" si="232"/>
        <v>7.7494790606469355E-4</v>
      </c>
      <c r="AR1382" s="161" t="str">
        <f t="shared" si="233"/>
        <v/>
      </c>
      <c r="AS1382" s="161" t="str">
        <f t="shared" si="229"/>
        <v/>
      </c>
    </row>
    <row r="1383" spans="26:45" ht="20.100000000000001" customHeight="1" x14ac:dyDescent="0.25">
      <c r="Z1383" s="146">
        <v>712</v>
      </c>
      <c r="AA1383" s="142">
        <f t="shared" si="234"/>
        <v>-1.1520000000000001</v>
      </c>
      <c r="AB1383" s="166">
        <f t="shared" si="235"/>
        <v>0.20546274866007688</v>
      </c>
      <c r="AC1383" s="166">
        <f t="shared" si="236"/>
        <v>0.12466053666431107</v>
      </c>
      <c r="AD1383" s="142">
        <f t="shared" si="237"/>
        <v>0.20546274866007688</v>
      </c>
      <c r="AE1383" s="142" t="str">
        <f t="shared" si="242"/>
        <v/>
      </c>
      <c r="AF1383" s="142" t="str">
        <f t="shared" si="238"/>
        <v/>
      </c>
      <c r="AG1383" s="167">
        <f t="shared" si="239"/>
        <v>0</v>
      </c>
      <c r="AH1383" s="167" t="str">
        <f t="shared" si="240"/>
        <v/>
      </c>
      <c r="AI1383" s="167" t="str">
        <f t="shared" si="241"/>
        <v/>
      </c>
      <c r="AJ1383" s="167"/>
      <c r="AK1383" s="167"/>
      <c r="AL1383" s="167"/>
      <c r="AN1383" s="146"/>
      <c r="AO1383" s="158">
        <f t="shared" si="230"/>
        <v>4.6363533764623321</v>
      </c>
      <c r="AP1383" s="159">
        <f t="shared" si="231"/>
        <v>0.70424189461426279</v>
      </c>
      <c r="AQ1383" s="160">
        <f t="shared" si="232"/>
        <v>7.7514228099384574E-4</v>
      </c>
      <c r="AR1383" s="161" t="str">
        <f t="shared" si="233"/>
        <v/>
      </c>
      <c r="AS1383" s="161" t="str">
        <f t="shared" si="229"/>
        <v/>
      </c>
    </row>
    <row r="1384" spans="26:45" ht="20.100000000000001" customHeight="1" x14ac:dyDescent="0.25">
      <c r="Z1384" s="146">
        <v>713</v>
      </c>
      <c r="AA1384" s="142">
        <f t="shared" si="234"/>
        <v>-1.1480000000000001</v>
      </c>
      <c r="AB1384" s="166">
        <f t="shared" si="235"/>
        <v>0.20641005443678437</v>
      </c>
      <c r="AC1384" s="166">
        <f t="shared" si="236"/>
        <v>0.12548428191629576</v>
      </c>
      <c r="AD1384" s="142">
        <f t="shared" si="237"/>
        <v>0.20641005443678437</v>
      </c>
      <c r="AE1384" s="142" t="str">
        <f t="shared" si="242"/>
        <v/>
      </c>
      <c r="AF1384" s="142" t="str">
        <f t="shared" si="238"/>
        <v/>
      </c>
      <c r="AG1384" s="167">
        <f t="shared" si="239"/>
        <v>0</v>
      </c>
      <c r="AH1384" s="167" t="str">
        <f t="shared" si="240"/>
        <v/>
      </c>
      <c r="AI1384" s="167" t="str">
        <f t="shared" si="241"/>
        <v/>
      </c>
      <c r="AJ1384" s="167"/>
      <c r="AK1384" s="167"/>
      <c r="AL1384" s="167"/>
      <c r="AN1384" s="146"/>
      <c r="AO1384" s="158">
        <f t="shared" si="230"/>
        <v>4.6427483466367629</v>
      </c>
      <c r="AP1384" s="159">
        <f t="shared" si="231"/>
        <v>0.70346675233326894</v>
      </c>
      <c r="AQ1384" s="160">
        <f t="shared" si="232"/>
        <v>7.753330220732213E-4</v>
      </c>
      <c r="AR1384" s="161" t="str">
        <f t="shared" si="233"/>
        <v/>
      </c>
      <c r="AS1384" s="161" t="str">
        <f t="shared" si="229"/>
        <v/>
      </c>
    </row>
    <row r="1385" spans="26:45" ht="20.100000000000001" customHeight="1" x14ac:dyDescent="0.25">
      <c r="Z1385" s="146">
        <v>714</v>
      </c>
      <c r="AA1385" s="142">
        <f t="shared" si="234"/>
        <v>-1.1440000000000001</v>
      </c>
      <c r="AB1385" s="166">
        <f t="shared" si="235"/>
        <v>0.20735841009684183</v>
      </c>
      <c r="AC1385" s="166">
        <f t="shared" si="236"/>
        <v>0.12631181849965725</v>
      </c>
      <c r="AD1385" s="142">
        <f t="shared" si="237"/>
        <v>0.20735841009684183</v>
      </c>
      <c r="AE1385" s="142" t="str">
        <f t="shared" si="242"/>
        <v/>
      </c>
      <c r="AF1385" s="142" t="str">
        <f t="shared" si="238"/>
        <v/>
      </c>
      <c r="AG1385" s="167">
        <f t="shared" si="239"/>
        <v>0</v>
      </c>
      <c r="AH1385" s="167" t="str">
        <f t="shared" si="240"/>
        <v/>
      </c>
      <c r="AI1385" s="167" t="str">
        <f t="shared" si="241"/>
        <v/>
      </c>
      <c r="AJ1385" s="167"/>
      <c r="AK1385" s="167"/>
      <c r="AL1385" s="167"/>
      <c r="AN1385" s="146"/>
      <c r="AO1385" s="158">
        <f t="shared" si="230"/>
        <v>4.6491433168111937</v>
      </c>
      <c r="AP1385" s="159">
        <f t="shared" si="231"/>
        <v>0.70269141931119572</v>
      </c>
      <c r="AQ1385" s="160">
        <f t="shared" si="232"/>
        <v>7.7552013673054532E-4</v>
      </c>
      <c r="AR1385" s="161" t="str">
        <f t="shared" si="233"/>
        <v/>
      </c>
      <c r="AS1385" s="161" t="str">
        <f t="shared" si="229"/>
        <v/>
      </c>
    </row>
    <row r="1386" spans="26:45" ht="20.100000000000001" customHeight="1" x14ac:dyDescent="0.25">
      <c r="Z1386" s="146">
        <v>715</v>
      </c>
      <c r="AA1386" s="142">
        <f t="shared" si="234"/>
        <v>-1.1400000000000001</v>
      </c>
      <c r="AB1386" s="166">
        <f t="shared" si="235"/>
        <v>0.20830779004710831</v>
      </c>
      <c r="AC1386" s="166">
        <f t="shared" si="236"/>
        <v>0.12714315056279821</v>
      </c>
      <c r="AD1386" s="142">
        <f t="shared" si="237"/>
        <v>0.20830779004710831</v>
      </c>
      <c r="AE1386" s="142" t="str">
        <f t="shared" si="242"/>
        <v/>
      </c>
      <c r="AF1386" s="142" t="str">
        <f t="shared" si="238"/>
        <v/>
      </c>
      <c r="AG1386" s="167">
        <f t="shared" si="239"/>
        <v>0</v>
      </c>
      <c r="AH1386" s="167" t="str">
        <f t="shared" si="240"/>
        <v/>
      </c>
      <c r="AI1386" s="167" t="str">
        <f t="shared" si="241"/>
        <v/>
      </c>
      <c r="AJ1386" s="167"/>
      <c r="AK1386" s="167"/>
      <c r="AL1386" s="167"/>
      <c r="AN1386" s="146"/>
      <c r="AO1386" s="158">
        <f t="shared" si="230"/>
        <v>4.6555382869856246</v>
      </c>
      <c r="AP1386" s="159">
        <f t="shared" si="231"/>
        <v>0.70191589917446517</v>
      </c>
      <c r="AQ1386" s="160">
        <f t="shared" si="232"/>
        <v>7.7570363241175055E-4</v>
      </c>
      <c r="AR1386" s="161" t="str">
        <f t="shared" si="233"/>
        <v/>
      </c>
      <c r="AS1386" s="161" t="str">
        <f t="shared" si="229"/>
        <v/>
      </c>
    </row>
    <row r="1387" spans="26:45" ht="20.100000000000001" customHeight="1" x14ac:dyDescent="0.25">
      <c r="Z1387" s="146">
        <v>716</v>
      </c>
      <c r="AA1387" s="142">
        <f t="shared" si="234"/>
        <v>-1.1360000000000001</v>
      </c>
      <c r="AB1387" s="166">
        <f t="shared" si="235"/>
        <v>0.20925816852778276</v>
      </c>
      <c r="AC1387" s="166">
        <f t="shared" si="236"/>
        <v>0.12797828215141535</v>
      </c>
      <c r="AD1387" s="142">
        <f t="shared" si="237"/>
        <v>0.20925816852778276</v>
      </c>
      <c r="AE1387" s="142" t="str">
        <f t="shared" si="242"/>
        <v/>
      </c>
      <c r="AF1387" s="142" t="str">
        <f t="shared" si="238"/>
        <v/>
      </c>
      <c r="AG1387" s="167">
        <f t="shared" si="239"/>
        <v>0</v>
      </c>
      <c r="AH1387" s="167" t="str">
        <f t="shared" si="240"/>
        <v/>
      </c>
      <c r="AI1387" s="167" t="str">
        <f t="shared" si="241"/>
        <v/>
      </c>
      <c r="AJ1387" s="167"/>
      <c r="AK1387" s="167"/>
      <c r="AL1387" s="167"/>
      <c r="AN1387" s="146"/>
      <c r="AO1387" s="158">
        <f t="shared" si="230"/>
        <v>4.6619332571600554</v>
      </c>
      <c r="AP1387" s="159">
        <f t="shared" si="231"/>
        <v>0.70114019554205342</v>
      </c>
      <c r="AQ1387" s="160">
        <f t="shared" si="232"/>
        <v>7.7588351658142152E-4</v>
      </c>
      <c r="AR1387" s="161" t="str">
        <f t="shared" si="233"/>
        <v/>
      </c>
      <c r="AS1387" s="161" t="str">
        <f t="shared" si="229"/>
        <v/>
      </c>
    </row>
    <row r="1388" spans="26:45" ht="20.100000000000001" customHeight="1" x14ac:dyDescent="0.25">
      <c r="Z1388" s="146">
        <v>717</v>
      </c>
      <c r="AA1388" s="142">
        <f t="shared" si="234"/>
        <v>-1.1320000000000001</v>
      </c>
      <c r="AB1388" s="166">
        <f t="shared" si="235"/>
        <v>0.21020951961329309</v>
      </c>
      <c r="AC1388" s="166">
        <f t="shared" si="236"/>
        <v>0.12881721720783423</v>
      </c>
      <c r="AD1388" s="142">
        <f t="shared" si="237"/>
        <v>0.21020951961329309</v>
      </c>
      <c r="AE1388" s="142" t="str">
        <f t="shared" si="242"/>
        <v/>
      </c>
      <c r="AF1388" s="142" t="str">
        <f t="shared" si="238"/>
        <v/>
      </c>
      <c r="AG1388" s="167">
        <f t="shared" si="239"/>
        <v>0</v>
      </c>
      <c r="AH1388" s="167" t="str">
        <f t="shared" si="240"/>
        <v/>
      </c>
      <c r="AI1388" s="167" t="str">
        <f t="shared" si="241"/>
        <v/>
      </c>
      <c r="AJ1388" s="167"/>
      <c r="AK1388" s="167"/>
      <c r="AL1388" s="167"/>
      <c r="AN1388" s="146"/>
      <c r="AO1388" s="158">
        <f t="shared" si="230"/>
        <v>4.6683282273344862</v>
      </c>
      <c r="AP1388" s="159">
        <f t="shared" si="231"/>
        <v>0.700364312025472</v>
      </c>
      <c r="AQ1388" s="160">
        <f t="shared" si="232"/>
        <v>7.7605979672290548E-4</v>
      </c>
      <c r="AR1388" s="161" t="str">
        <f t="shared" si="233"/>
        <v/>
      </c>
      <c r="AS1388" s="161" t="str">
        <f t="shared" si="229"/>
        <v/>
      </c>
    </row>
    <row r="1389" spans="26:45" ht="20.100000000000001" customHeight="1" x14ac:dyDescent="0.25">
      <c r="Z1389" s="146">
        <v>718</v>
      </c>
      <c r="AA1389" s="142">
        <f t="shared" si="234"/>
        <v>-1.1280000000000001</v>
      </c>
      <c r="AB1389" s="166">
        <f t="shared" si="235"/>
        <v>0.21116181721320312</v>
      </c>
      <c r="AC1389" s="166">
        <f t="shared" si="236"/>
        <v>0.12965995957034815</v>
      </c>
      <c r="AD1389" s="142">
        <f t="shared" si="237"/>
        <v>0.21116181721320312</v>
      </c>
      <c r="AE1389" s="142" t="str">
        <f t="shared" si="242"/>
        <v/>
      </c>
      <c r="AF1389" s="142" t="str">
        <f t="shared" si="238"/>
        <v/>
      </c>
      <c r="AG1389" s="167">
        <f t="shared" si="239"/>
        <v>0</v>
      </c>
      <c r="AH1389" s="167" t="str">
        <f t="shared" si="240"/>
        <v/>
      </c>
      <c r="AI1389" s="167" t="str">
        <f t="shared" si="241"/>
        <v/>
      </c>
      <c r="AJ1389" s="167"/>
      <c r="AK1389" s="167"/>
      <c r="AL1389" s="167"/>
      <c r="AN1389" s="146"/>
      <c r="AO1389" s="158">
        <f t="shared" si="230"/>
        <v>4.674723197508917</v>
      </c>
      <c r="AP1389" s="159">
        <f t="shared" si="231"/>
        <v>0.6995882522287491</v>
      </c>
      <c r="AQ1389" s="160">
        <f t="shared" si="232"/>
        <v>7.7623248033797942E-4</v>
      </c>
      <c r="AR1389" s="161" t="str">
        <f t="shared" si="233"/>
        <v/>
      </c>
      <c r="AS1389" s="161" t="str">
        <f t="shared" si="229"/>
        <v/>
      </c>
    </row>
    <row r="1390" spans="26:45" ht="20.100000000000001" customHeight="1" x14ac:dyDescent="0.25">
      <c r="Z1390" s="146">
        <v>719</v>
      </c>
      <c r="AA1390" s="142">
        <f t="shared" si="234"/>
        <v>-1.1240000000000001</v>
      </c>
      <c r="AB1390" s="166">
        <f t="shared" si="235"/>
        <v>0.21211503507313645</v>
      </c>
      <c r="AC1390" s="166">
        <f t="shared" si="236"/>
        <v>0.13050651297256047</v>
      </c>
      <c r="AD1390" s="142">
        <f t="shared" si="237"/>
        <v>0.21211503507313645</v>
      </c>
      <c r="AE1390" s="142" t="str">
        <f t="shared" si="242"/>
        <v/>
      </c>
      <c r="AF1390" s="142" t="str">
        <f t="shared" si="238"/>
        <v/>
      </c>
      <c r="AG1390" s="167">
        <f t="shared" si="239"/>
        <v>0</v>
      </c>
      <c r="AH1390" s="167" t="str">
        <f t="shared" si="240"/>
        <v/>
      </c>
      <c r="AI1390" s="167" t="str">
        <f t="shared" si="241"/>
        <v/>
      </c>
      <c r="AJ1390" s="167"/>
      <c r="AK1390" s="167"/>
      <c r="AL1390" s="167"/>
      <c r="AN1390" s="146"/>
      <c r="AO1390" s="158">
        <f t="shared" si="230"/>
        <v>4.6811181676833478</v>
      </c>
      <c r="AP1390" s="159">
        <f t="shared" si="231"/>
        <v>0.69881201974841112</v>
      </c>
      <c r="AQ1390" s="160">
        <f t="shared" si="232"/>
        <v>7.7640157494607287E-4</v>
      </c>
      <c r="AR1390" s="161" t="str">
        <f t="shared" si="233"/>
        <v/>
      </c>
      <c r="AS1390" s="161" t="str">
        <f t="shared" si="229"/>
        <v/>
      </c>
    </row>
    <row r="1391" spans="26:45" ht="20.100000000000001" customHeight="1" x14ac:dyDescent="0.25">
      <c r="Z1391" s="146">
        <v>720</v>
      </c>
      <c r="AA1391" s="142">
        <f t="shared" si="234"/>
        <v>-1.1200000000000001</v>
      </c>
      <c r="AB1391" s="166">
        <f t="shared" si="235"/>
        <v>0.21306914677571784</v>
      </c>
      <c r="AC1391" s="166">
        <f t="shared" si="236"/>
        <v>0.13135688104273069</v>
      </c>
      <c r="AD1391" s="142">
        <f t="shared" si="237"/>
        <v>0.21306914677571784</v>
      </c>
      <c r="AE1391" s="142" t="str">
        <f t="shared" si="242"/>
        <v/>
      </c>
      <c r="AF1391" s="142" t="str">
        <f t="shared" si="238"/>
        <v/>
      </c>
      <c r="AG1391" s="167">
        <f t="shared" si="239"/>
        <v>0</v>
      </c>
      <c r="AH1391" s="167" t="str">
        <f t="shared" si="240"/>
        <v/>
      </c>
      <c r="AI1391" s="167" t="str">
        <f t="shared" si="241"/>
        <v/>
      </c>
      <c r="AJ1391" s="167"/>
      <c r="AK1391" s="167"/>
      <c r="AL1391" s="167"/>
      <c r="AN1391" s="146"/>
      <c r="AO1391" s="158">
        <f t="shared" si="230"/>
        <v>4.6875131378577786</v>
      </c>
      <c r="AP1391" s="159">
        <f t="shared" si="231"/>
        <v>0.69803561817346504</v>
      </c>
      <c r="AQ1391" s="160">
        <f t="shared" si="232"/>
        <v>7.7656708808504504E-4</v>
      </c>
      <c r="AR1391" s="161" t="str">
        <f t="shared" si="233"/>
        <v/>
      </c>
      <c r="AS1391" s="161" t="str">
        <f t="shared" si="229"/>
        <v/>
      </c>
    </row>
    <row r="1392" spans="26:45" ht="20.100000000000001" customHeight="1" x14ac:dyDescent="0.25">
      <c r="Z1392" s="146">
        <v>721</v>
      </c>
      <c r="AA1392" s="142">
        <f t="shared" si="234"/>
        <v>-1.1160000000000001</v>
      </c>
      <c r="AB1392" s="166">
        <f t="shared" si="235"/>
        <v>0.2140241257415321</v>
      </c>
      <c r="AC1392" s="166">
        <f t="shared" si="236"/>
        <v>0.1322110673031244</v>
      </c>
      <c r="AD1392" s="142">
        <f t="shared" si="237"/>
        <v>0.2140241257415321</v>
      </c>
      <c r="AE1392" s="142" t="str">
        <f t="shared" si="242"/>
        <v/>
      </c>
      <c r="AF1392" s="142" t="str">
        <f t="shared" si="238"/>
        <v/>
      </c>
      <c r="AG1392" s="167">
        <f t="shared" si="239"/>
        <v>0</v>
      </c>
      <c r="AH1392" s="167" t="str">
        <f t="shared" si="240"/>
        <v/>
      </c>
      <c r="AI1392" s="167" t="str">
        <f t="shared" si="241"/>
        <v/>
      </c>
      <c r="AJ1392" s="167"/>
      <c r="AK1392" s="167"/>
      <c r="AL1392" s="167"/>
      <c r="AN1392" s="146"/>
      <c r="AO1392" s="158">
        <f t="shared" si="230"/>
        <v>4.6939081080322094</v>
      </c>
      <c r="AP1392" s="159">
        <f t="shared" si="231"/>
        <v>0.69725905108538</v>
      </c>
      <c r="AQ1392" s="160">
        <f t="shared" si="232"/>
        <v>7.7672902730951954E-4</v>
      </c>
      <c r="AR1392" s="161" t="str">
        <f t="shared" si="233"/>
        <v/>
      </c>
      <c r="AS1392" s="161" t="str">
        <f t="shared" si="229"/>
        <v/>
      </c>
    </row>
    <row r="1393" spans="26:45" ht="20.100000000000001" customHeight="1" x14ac:dyDescent="0.25">
      <c r="Z1393" s="146">
        <v>722</v>
      </c>
      <c r="AA1393" s="142">
        <f t="shared" si="234"/>
        <v>-1.1120000000000001</v>
      </c>
      <c r="AB1393" s="166">
        <f t="shared" si="235"/>
        <v>0.21497994523009986</v>
      </c>
      <c r="AC1393" s="166">
        <f t="shared" si="236"/>
        <v>0.13306907516936706</v>
      </c>
      <c r="AD1393" s="142">
        <f t="shared" si="237"/>
        <v>0.21497994523009986</v>
      </c>
      <c r="AE1393" s="142" t="str">
        <f t="shared" si="242"/>
        <v/>
      </c>
      <c r="AF1393" s="142" t="str">
        <f t="shared" si="238"/>
        <v/>
      </c>
      <c r="AG1393" s="167">
        <f t="shared" si="239"/>
        <v>0</v>
      </c>
      <c r="AH1393" s="167" t="str">
        <f t="shared" si="240"/>
        <v/>
      </c>
      <c r="AI1393" s="167" t="str">
        <f t="shared" si="241"/>
        <v/>
      </c>
      <c r="AJ1393" s="167"/>
      <c r="AK1393" s="167"/>
      <c r="AL1393" s="167"/>
      <c r="AN1393" s="146"/>
      <c r="AO1393" s="158">
        <f t="shared" si="230"/>
        <v>4.7003030782066402</v>
      </c>
      <c r="AP1393" s="159">
        <f t="shared" si="231"/>
        <v>0.69648232205807048</v>
      </c>
      <c r="AQ1393" s="160">
        <f t="shared" si="232"/>
        <v>7.7688740019277169E-4</v>
      </c>
      <c r="AR1393" s="161" t="str">
        <f t="shared" si="233"/>
        <v/>
      </c>
      <c r="AS1393" s="161" t="str">
        <f t="shared" si="229"/>
        <v/>
      </c>
    </row>
    <row r="1394" spans="26:45" ht="20.100000000000001" customHeight="1" x14ac:dyDescent="0.25">
      <c r="Z1394" s="146">
        <v>723</v>
      </c>
      <c r="AA1394" s="142">
        <f t="shared" si="234"/>
        <v>-1.1080000000000001</v>
      </c>
      <c r="AB1394" s="166">
        <f t="shared" si="235"/>
        <v>0.21593657834087107</v>
      </c>
      <c r="AC1394" s="166">
        <f t="shared" si="236"/>
        <v>0.13393090794980184</v>
      </c>
      <c r="AD1394" s="142">
        <f t="shared" si="237"/>
        <v>0.21593657834087107</v>
      </c>
      <c r="AE1394" s="142" t="str">
        <f t="shared" si="242"/>
        <v/>
      </c>
      <c r="AF1394" s="142" t="str">
        <f t="shared" si="238"/>
        <v/>
      </c>
      <c r="AG1394" s="167">
        <f t="shared" si="239"/>
        <v>0</v>
      </c>
      <c r="AH1394" s="167" t="str">
        <f t="shared" si="240"/>
        <v/>
      </c>
      <c r="AI1394" s="167" t="str">
        <f t="shared" si="241"/>
        <v/>
      </c>
      <c r="AJ1394" s="167"/>
      <c r="AK1394" s="167"/>
      <c r="AL1394" s="167"/>
      <c r="AN1394" s="146"/>
      <c r="AO1394" s="158">
        <f t="shared" si="230"/>
        <v>4.706698048381071</v>
      </c>
      <c r="AP1394" s="159">
        <f t="shared" si="231"/>
        <v>0.69570543465787771</v>
      </c>
      <c r="AQ1394" s="160">
        <f t="shared" si="232"/>
        <v>7.7704221432417508E-4</v>
      </c>
      <c r="AR1394" s="161" t="str">
        <f t="shared" si="233"/>
        <v/>
      </c>
      <c r="AS1394" s="161" t="str">
        <f t="shared" si="229"/>
        <v/>
      </c>
    </row>
    <row r="1395" spans="26:45" ht="20.100000000000001" customHeight="1" x14ac:dyDescent="0.25">
      <c r="Z1395" s="146">
        <v>724</v>
      </c>
      <c r="AA1395" s="142">
        <f t="shared" si="234"/>
        <v>-1.1040000000000001</v>
      </c>
      <c r="AB1395" s="166">
        <f t="shared" si="235"/>
        <v>0.21689399801423551</v>
      </c>
      <c r="AC1395" s="166">
        <f t="shared" si="236"/>
        <v>0.13479656884485117</v>
      </c>
      <c r="AD1395" s="142">
        <f t="shared" si="237"/>
        <v>0.21689399801423551</v>
      </c>
      <c r="AE1395" s="142" t="str">
        <f t="shared" si="242"/>
        <v/>
      </c>
      <c r="AF1395" s="142" t="str">
        <f t="shared" si="238"/>
        <v/>
      </c>
      <c r="AG1395" s="167">
        <f t="shared" si="239"/>
        <v>0</v>
      </c>
      <c r="AH1395" s="167" t="str">
        <f t="shared" si="240"/>
        <v/>
      </c>
      <c r="AI1395" s="167" t="str">
        <f t="shared" si="241"/>
        <v/>
      </c>
      <c r="AJ1395" s="167"/>
      <c r="AK1395" s="167"/>
      <c r="AL1395" s="167"/>
      <c r="AN1395" s="146"/>
      <c r="AO1395" s="158">
        <f t="shared" si="230"/>
        <v>4.7130930185555018</v>
      </c>
      <c r="AP1395" s="159">
        <f t="shared" si="231"/>
        <v>0.69492839244355353</v>
      </c>
      <c r="AQ1395" s="160">
        <f t="shared" si="232"/>
        <v>7.7719347730997868E-4</v>
      </c>
      <c r="AR1395" s="161" t="str">
        <f t="shared" si="233"/>
        <v/>
      </c>
      <c r="AS1395" s="161" t="str">
        <f t="shared" si="229"/>
        <v/>
      </c>
    </row>
    <row r="1396" spans="26:45" ht="20.100000000000001" customHeight="1" x14ac:dyDescent="0.25">
      <c r="Z1396" s="146">
        <v>725</v>
      </c>
      <c r="AA1396" s="142">
        <f t="shared" si="234"/>
        <v>-1.1000000000000001</v>
      </c>
      <c r="AB1396" s="166">
        <f t="shared" si="235"/>
        <v>0.21785217703255053</v>
      </c>
      <c r="AC1396" s="166">
        <f t="shared" si="236"/>
        <v>0.13566606094638264</v>
      </c>
      <c r="AD1396" s="142">
        <f t="shared" si="237"/>
        <v>0.21785217703255053</v>
      </c>
      <c r="AE1396" s="142" t="str">
        <f t="shared" si="242"/>
        <v/>
      </c>
      <c r="AF1396" s="142" t="str">
        <f t="shared" si="238"/>
        <v/>
      </c>
      <c r="AG1396" s="167">
        <f t="shared" si="239"/>
        <v>0</v>
      </c>
      <c r="AH1396" s="167" t="str">
        <f t="shared" si="240"/>
        <v/>
      </c>
      <c r="AI1396" s="167" t="str">
        <f t="shared" si="241"/>
        <v/>
      </c>
      <c r="AJ1396" s="167"/>
      <c r="AK1396" s="167"/>
      <c r="AL1396" s="167"/>
      <c r="AN1396" s="146"/>
      <c r="AO1396" s="158">
        <f t="shared" si="230"/>
        <v>4.7194879887299326</v>
      </c>
      <c r="AP1396" s="159">
        <f t="shared" si="231"/>
        <v>0.69415119896624355</v>
      </c>
      <c r="AQ1396" s="160">
        <f t="shared" si="232"/>
        <v>7.77341196774195E-4</v>
      </c>
      <c r="AR1396" s="161" t="str">
        <f t="shared" si="233"/>
        <v/>
      </c>
      <c r="AS1396" s="161" t="str">
        <f t="shared" si="229"/>
        <v/>
      </c>
    </row>
    <row r="1397" spans="26:45" ht="20.100000000000001" customHeight="1" x14ac:dyDescent="0.25">
      <c r="Z1397" s="146">
        <v>726</v>
      </c>
      <c r="AA1397" s="142">
        <f t="shared" si="234"/>
        <v>-1.0960000000000001</v>
      </c>
      <c r="AB1397" s="166">
        <f t="shared" si="235"/>
        <v>0.21881108802118646</v>
      </c>
      <c r="AC1397" s="166">
        <f t="shared" si="236"/>
        <v>0.1365393872370789</v>
      </c>
      <c r="AD1397" s="142">
        <f t="shared" si="237"/>
        <v>0.21881108802118646</v>
      </c>
      <c r="AE1397" s="142" t="str">
        <f t="shared" si="242"/>
        <v/>
      </c>
      <c r="AF1397" s="142" t="str">
        <f t="shared" si="238"/>
        <v/>
      </c>
      <c r="AG1397" s="167">
        <f t="shared" si="239"/>
        <v>0</v>
      </c>
      <c r="AH1397" s="167" t="str">
        <f t="shared" si="240"/>
        <v/>
      </c>
      <c r="AI1397" s="167" t="str">
        <f t="shared" si="241"/>
        <v/>
      </c>
      <c r="AJ1397" s="167"/>
      <c r="AK1397" s="167"/>
      <c r="AL1397" s="167"/>
      <c r="AN1397" s="146"/>
      <c r="AO1397" s="158">
        <f t="shared" si="230"/>
        <v>4.7258829589043634</v>
      </c>
      <c r="AP1397" s="159">
        <f t="shared" si="231"/>
        <v>0.69337385776946936</v>
      </c>
      <c r="AQ1397" s="160">
        <f t="shared" si="232"/>
        <v>7.7748538035671277E-4</v>
      </c>
      <c r="AR1397" s="161" t="str">
        <f t="shared" si="233"/>
        <v/>
      </c>
      <c r="AS1397" s="161" t="str">
        <f t="shared" si="229"/>
        <v/>
      </c>
    </row>
    <row r="1398" spans="26:45" ht="20.100000000000001" customHeight="1" x14ac:dyDescent="0.25">
      <c r="Z1398" s="146">
        <v>727</v>
      </c>
      <c r="AA1398" s="142">
        <f t="shared" si="234"/>
        <v>-1.0920000000000001</v>
      </c>
      <c r="AB1398" s="166">
        <f t="shared" si="235"/>
        <v>0.2197707034495886</v>
      </c>
      <c r="AC1398" s="166">
        <f t="shared" si="236"/>
        <v>0.13741655058981206</v>
      </c>
      <c r="AD1398" s="142">
        <f t="shared" si="237"/>
        <v>0.2197707034495886</v>
      </c>
      <c r="AE1398" s="142" t="str">
        <f t="shared" si="242"/>
        <v/>
      </c>
      <c r="AF1398" s="142" t="str">
        <f t="shared" si="238"/>
        <v/>
      </c>
      <c r="AG1398" s="167">
        <f t="shared" si="239"/>
        <v>0</v>
      </c>
      <c r="AH1398" s="167" t="str">
        <f t="shared" si="240"/>
        <v/>
      </c>
      <c r="AI1398" s="167" t="str">
        <f t="shared" si="241"/>
        <v/>
      </c>
      <c r="AJ1398" s="167"/>
      <c r="AK1398" s="167"/>
      <c r="AL1398" s="167"/>
      <c r="AN1398" s="146"/>
      <c r="AO1398" s="158">
        <f t="shared" si="230"/>
        <v>4.7322779290787942</v>
      </c>
      <c r="AP1398" s="159">
        <f t="shared" si="231"/>
        <v>0.69259637238911265</v>
      </c>
      <c r="AQ1398" s="160">
        <f t="shared" si="232"/>
        <v>7.7762603571329691E-4</v>
      </c>
      <c r="AR1398" s="161" t="str">
        <f t="shared" si="233"/>
        <v/>
      </c>
      <c r="AS1398" s="161" t="str">
        <f t="shared" si="229"/>
        <v/>
      </c>
    </row>
    <row r="1399" spans="26:45" ht="20.100000000000001" customHeight="1" x14ac:dyDescent="0.25">
      <c r="Z1399" s="146">
        <v>728</v>
      </c>
      <c r="AA1399" s="142">
        <f t="shared" si="234"/>
        <v>-1.0880000000000001</v>
      </c>
      <c r="AB1399" s="166">
        <f t="shared" si="235"/>
        <v>0.22073099563235687</v>
      </c>
      <c r="AC1399" s="166">
        <f t="shared" si="236"/>
        <v>0.1382975537670216</v>
      </c>
      <c r="AD1399" s="142">
        <f t="shared" si="237"/>
        <v>0.22073099563235687</v>
      </c>
      <c r="AE1399" s="142" t="str">
        <f t="shared" si="242"/>
        <v/>
      </c>
      <c r="AF1399" s="142" t="str">
        <f t="shared" si="238"/>
        <v/>
      </c>
      <c r="AG1399" s="167">
        <f t="shared" si="239"/>
        <v>0</v>
      </c>
      <c r="AH1399" s="167" t="str">
        <f t="shared" si="240"/>
        <v/>
      </c>
      <c r="AI1399" s="167" t="str">
        <f t="shared" si="241"/>
        <v/>
      </c>
      <c r="AJ1399" s="167"/>
      <c r="AK1399" s="167"/>
      <c r="AL1399" s="167"/>
      <c r="AN1399" s="146"/>
      <c r="AO1399" s="158">
        <f t="shared" si="230"/>
        <v>4.738672899253225</v>
      </c>
      <c r="AP1399" s="159">
        <f t="shared" si="231"/>
        <v>0.69181874635339935</v>
      </c>
      <c r="AQ1399" s="160">
        <f t="shared" si="232"/>
        <v>7.7776317051680977E-4</v>
      </c>
      <c r="AR1399" s="161" t="str">
        <f t="shared" si="233"/>
        <v/>
      </c>
      <c r="AS1399" s="161" t="str">
        <f t="shared" si="229"/>
        <v/>
      </c>
    </row>
    <row r="1400" spans="26:45" ht="20.100000000000001" customHeight="1" x14ac:dyDescent="0.25">
      <c r="Z1400" s="146">
        <v>729</v>
      </c>
      <c r="AA1400" s="142">
        <f t="shared" si="234"/>
        <v>-1.0840000000000001</v>
      </c>
      <c r="AB1400" s="166">
        <f t="shared" si="235"/>
        <v>0.22169193673034238</v>
      </c>
      <c r="AC1400" s="166">
        <f t="shared" si="236"/>
        <v>0.139182399420098</v>
      </c>
      <c r="AD1400" s="142">
        <f t="shared" si="237"/>
        <v>0.22169193673034238</v>
      </c>
      <c r="AE1400" s="142" t="str">
        <f t="shared" si="242"/>
        <v/>
      </c>
      <c r="AF1400" s="142" t="str">
        <f t="shared" si="238"/>
        <v/>
      </c>
      <c r="AG1400" s="167">
        <f t="shared" si="239"/>
        <v>0</v>
      </c>
      <c r="AH1400" s="167" t="str">
        <f t="shared" si="240"/>
        <v/>
      </c>
      <c r="AI1400" s="167" t="str">
        <f t="shared" si="241"/>
        <v/>
      </c>
      <c r="AJ1400" s="167"/>
      <c r="AK1400" s="167"/>
      <c r="AL1400" s="167"/>
      <c r="AN1400" s="146"/>
      <c r="AO1400" s="158">
        <f t="shared" si="230"/>
        <v>4.7450678694276558</v>
      </c>
      <c r="AP1400" s="159">
        <f t="shared" si="231"/>
        <v>0.69104098318288254</v>
      </c>
      <c r="AQ1400" s="160">
        <f t="shared" si="232"/>
        <v>7.7789679245476862E-4</v>
      </c>
      <c r="AR1400" s="161" t="str">
        <f t="shared" si="233"/>
        <v/>
      </c>
      <c r="AS1400" s="161" t="str">
        <f t="shared" si="229"/>
        <v/>
      </c>
    </row>
    <row r="1401" spans="26:45" ht="20.100000000000001" customHeight="1" x14ac:dyDescent="0.25">
      <c r="Z1401" s="146">
        <v>730</v>
      </c>
      <c r="AA1401" s="142">
        <f t="shared" si="234"/>
        <v>-1.08</v>
      </c>
      <c r="AB1401" s="166">
        <f t="shared" si="235"/>
        <v>0.22265349875176113</v>
      </c>
      <c r="AC1401" s="166">
        <f t="shared" si="236"/>
        <v>0.14007109008876906</v>
      </c>
      <c r="AD1401" s="142">
        <f t="shared" si="237"/>
        <v>0.22265349875176113</v>
      </c>
      <c r="AE1401" s="142" t="str">
        <f t="shared" si="242"/>
        <v/>
      </c>
      <c r="AF1401" s="142" t="str">
        <f t="shared" si="238"/>
        <v/>
      </c>
      <c r="AG1401" s="167">
        <f t="shared" si="239"/>
        <v>0</v>
      </c>
      <c r="AH1401" s="167" t="str">
        <f t="shared" si="240"/>
        <v/>
      </c>
      <c r="AI1401" s="167" t="str">
        <f t="shared" si="241"/>
        <v/>
      </c>
      <c r="AJ1401" s="167"/>
      <c r="AK1401" s="167"/>
      <c r="AL1401" s="167"/>
      <c r="AN1401" s="146"/>
      <c r="AO1401" s="158">
        <f t="shared" si="230"/>
        <v>4.7514628396020866</v>
      </c>
      <c r="AP1401" s="159">
        <f t="shared" si="231"/>
        <v>0.69026308639042777</v>
      </c>
      <c r="AQ1401" s="160">
        <f t="shared" si="232"/>
        <v>7.7802690923145512E-4</v>
      </c>
      <c r="AR1401" s="161" t="str">
        <f t="shared" si="233"/>
        <v/>
      </c>
      <c r="AS1401" s="161" t="str">
        <f t="shared" si="229"/>
        <v/>
      </c>
    </row>
    <row r="1402" spans="26:45" ht="20.100000000000001" customHeight="1" x14ac:dyDescent="0.25">
      <c r="Z1402" s="146">
        <v>731</v>
      </c>
      <c r="AA1402" s="142">
        <f t="shared" si="234"/>
        <v>-1.0760000000000001</v>
      </c>
      <c r="AB1402" s="166">
        <f t="shared" si="235"/>
        <v>0.22361565355332511</v>
      </c>
      <c r="AC1402" s="166">
        <f t="shared" si="236"/>
        <v>0.14096362820049227</v>
      </c>
      <c r="AD1402" s="142">
        <f t="shared" si="237"/>
        <v>0.22361565355332511</v>
      </c>
      <c r="AE1402" s="142" t="str">
        <f t="shared" si="242"/>
        <v/>
      </c>
      <c r="AF1402" s="142" t="str">
        <f t="shared" si="238"/>
        <v/>
      </c>
      <c r="AG1402" s="167">
        <f t="shared" si="239"/>
        <v>0</v>
      </c>
      <c r="AH1402" s="167" t="str">
        <f t="shared" si="240"/>
        <v/>
      </c>
      <c r="AI1402" s="167" t="str">
        <f t="shared" si="241"/>
        <v/>
      </c>
      <c r="AJ1402" s="167"/>
      <c r="AK1402" s="167"/>
      <c r="AL1402" s="167"/>
      <c r="AN1402" s="146"/>
      <c r="AO1402" s="158">
        <f t="shared" si="230"/>
        <v>4.7578578097765174</v>
      </c>
      <c r="AP1402" s="159">
        <f t="shared" si="231"/>
        <v>0.68948505948119632</v>
      </c>
      <c r="AQ1402" s="160">
        <f t="shared" si="232"/>
        <v>7.78153528566361E-4</v>
      </c>
      <c r="AR1402" s="161" t="str">
        <f t="shared" si="233"/>
        <v/>
      </c>
      <c r="AS1402" s="161" t="str">
        <f t="shared" si="229"/>
        <v/>
      </c>
    </row>
    <row r="1403" spans="26:45" ht="20.100000000000001" customHeight="1" x14ac:dyDescent="0.25">
      <c r="Z1403" s="146">
        <v>732</v>
      </c>
      <c r="AA1403" s="142">
        <f t="shared" si="234"/>
        <v>-1.0720000000000001</v>
      </c>
      <c r="AB1403" s="166">
        <f t="shared" si="235"/>
        <v>0.22457837284138993</v>
      </c>
      <c r="AC1403" s="166">
        <f t="shared" si="236"/>
        <v>0.14186001606985091</v>
      </c>
      <c r="AD1403" s="142">
        <f t="shared" si="237"/>
        <v>0.22457837284138993</v>
      </c>
      <c r="AE1403" s="142" t="str">
        <f t="shared" si="242"/>
        <v/>
      </c>
      <c r="AF1403" s="142" t="str">
        <f t="shared" si="238"/>
        <v/>
      </c>
      <c r="AG1403" s="167">
        <f t="shared" si="239"/>
        <v>0</v>
      </c>
      <c r="AH1403" s="167" t="str">
        <f t="shared" si="240"/>
        <v/>
      </c>
      <c r="AI1403" s="167" t="str">
        <f t="shared" si="241"/>
        <v/>
      </c>
      <c r="AJ1403" s="167"/>
      <c r="AK1403" s="167"/>
      <c r="AL1403" s="167"/>
      <c r="AN1403" s="146"/>
      <c r="AO1403" s="158">
        <f t="shared" si="230"/>
        <v>4.7642527799509482</v>
      </c>
      <c r="AP1403" s="159">
        <f t="shared" si="231"/>
        <v>0.68870690595262996</v>
      </c>
      <c r="AQ1403" s="160">
        <f t="shared" si="232"/>
        <v>7.7827665819296676E-4</v>
      </c>
      <c r="AR1403" s="161" t="str">
        <f t="shared" si="233"/>
        <v/>
      </c>
      <c r="AS1403" s="161" t="str">
        <f t="shared" si="229"/>
        <v/>
      </c>
    </row>
    <row r="1404" spans="26:45" ht="20.100000000000001" customHeight="1" x14ac:dyDescent="0.25">
      <c r="Z1404" s="146">
        <v>733</v>
      </c>
      <c r="AA1404" s="142">
        <f t="shared" si="234"/>
        <v>-1.0680000000000001</v>
      </c>
      <c r="AB1404" s="166">
        <f t="shared" si="235"/>
        <v>0.22554162817312007</v>
      </c>
      <c r="AC1404" s="166">
        <f t="shared" si="236"/>
        <v>0.14276025589795485</v>
      </c>
      <c r="AD1404" s="142">
        <f t="shared" si="237"/>
        <v>0.22554162817312007</v>
      </c>
      <c r="AE1404" s="142" t="str">
        <f t="shared" si="242"/>
        <v/>
      </c>
      <c r="AF1404" s="142" t="str">
        <f t="shared" si="238"/>
        <v/>
      </c>
      <c r="AG1404" s="167">
        <f t="shared" si="239"/>
        <v>0</v>
      </c>
      <c r="AH1404" s="167" t="str">
        <f t="shared" si="240"/>
        <v/>
      </c>
      <c r="AI1404" s="167" t="str">
        <f t="shared" si="241"/>
        <v/>
      </c>
      <c r="AJ1404" s="167"/>
      <c r="AK1404" s="167"/>
      <c r="AL1404" s="167"/>
      <c r="AN1404" s="146"/>
      <c r="AO1404" s="158">
        <f t="shared" si="230"/>
        <v>4.770647750125379</v>
      </c>
      <c r="AP1404" s="159">
        <f t="shared" si="231"/>
        <v>0.68792862929443699</v>
      </c>
      <c r="AQ1404" s="160">
        <f t="shared" si="232"/>
        <v>7.7839630586173936E-4</v>
      </c>
      <c r="AR1404" s="161" t="str">
        <f t="shared" si="233"/>
        <v/>
      </c>
      <c r="AS1404" s="161" t="str">
        <f t="shared" si="229"/>
        <v/>
      </c>
    </row>
    <row r="1405" spans="26:45" ht="20.100000000000001" customHeight="1" x14ac:dyDescent="0.25">
      <c r="Z1405" s="146">
        <v>734</v>
      </c>
      <c r="AA1405" s="142">
        <f t="shared" si="234"/>
        <v>-1.0640000000000001</v>
      </c>
      <c r="AB1405" s="166">
        <f t="shared" si="235"/>
        <v>0.22650539095767053</v>
      </c>
      <c r="AC1405" s="166">
        <f t="shared" si="236"/>
        <v>0.14366434977184614</v>
      </c>
      <c r="AD1405" s="142">
        <f t="shared" si="237"/>
        <v>0.22650539095767053</v>
      </c>
      <c r="AE1405" s="142" t="str">
        <f t="shared" si="242"/>
        <v/>
      </c>
      <c r="AF1405" s="142" t="str">
        <f t="shared" si="238"/>
        <v/>
      </c>
      <c r="AG1405" s="167">
        <f t="shared" si="239"/>
        <v>0</v>
      </c>
      <c r="AH1405" s="167" t="str">
        <f t="shared" si="240"/>
        <v/>
      </c>
      <c r="AI1405" s="167" t="str">
        <f t="shared" si="241"/>
        <v/>
      </c>
      <c r="AJ1405" s="167"/>
      <c r="AK1405" s="167"/>
      <c r="AL1405" s="167"/>
      <c r="AN1405" s="146"/>
      <c r="AO1405" s="158">
        <f t="shared" si="230"/>
        <v>4.7770427202998098</v>
      </c>
      <c r="AP1405" s="159">
        <f t="shared" si="231"/>
        <v>0.68715023298857525</v>
      </c>
      <c r="AQ1405" s="160">
        <f t="shared" si="232"/>
        <v>7.7851247933646839E-4</v>
      </c>
      <c r="AR1405" s="161" t="str">
        <f t="shared" si="233"/>
        <v/>
      </c>
      <c r="AS1405" s="161" t="str">
        <f t="shared" si="229"/>
        <v/>
      </c>
    </row>
    <row r="1406" spans="26:45" ht="20.100000000000001" customHeight="1" x14ac:dyDescent="0.25">
      <c r="Z1406" s="146">
        <v>735</v>
      </c>
      <c r="AA1406" s="142">
        <f t="shared" si="234"/>
        <v>-1.06</v>
      </c>
      <c r="AB1406" s="166">
        <f t="shared" si="235"/>
        <v>0.22746963245738591</v>
      </c>
      <c r="AC1406" s="166">
        <f t="shared" si="236"/>
        <v>0.14457229966390958</v>
      </c>
      <c r="AD1406" s="142">
        <f t="shared" si="237"/>
        <v>0.22746963245738591</v>
      </c>
      <c r="AE1406" s="142" t="str">
        <f t="shared" si="242"/>
        <v/>
      </c>
      <c r="AF1406" s="142" t="str">
        <f t="shared" si="238"/>
        <v/>
      </c>
      <c r="AG1406" s="167">
        <f t="shared" si="239"/>
        <v>0</v>
      </c>
      <c r="AH1406" s="167" t="str">
        <f t="shared" si="240"/>
        <v/>
      </c>
      <c r="AI1406" s="167" t="str">
        <f t="shared" si="241"/>
        <v/>
      </c>
      <c r="AJ1406" s="167"/>
      <c r="AK1406" s="167"/>
      <c r="AL1406" s="167"/>
      <c r="AN1406" s="146"/>
      <c r="AO1406" s="158">
        <f t="shared" si="230"/>
        <v>4.7834376904742406</v>
      </c>
      <c r="AP1406" s="159">
        <f t="shared" si="231"/>
        <v>0.68637172050923878</v>
      </c>
      <c r="AQ1406" s="160">
        <f t="shared" si="232"/>
        <v>7.7862518639593148E-4</v>
      </c>
      <c r="AR1406" s="161" t="str">
        <f t="shared" si="233"/>
        <v/>
      </c>
      <c r="AS1406" s="161" t="str">
        <f t="shared" si="229"/>
        <v/>
      </c>
    </row>
    <row r="1407" spans="26:45" ht="20.100000000000001" customHeight="1" x14ac:dyDescent="0.25">
      <c r="Z1407" s="146">
        <v>736</v>
      </c>
      <c r="AA1407" s="142">
        <f t="shared" si="234"/>
        <v>-1.056</v>
      </c>
      <c r="AB1407" s="166">
        <f t="shared" si="235"/>
        <v>0.22843432378901604</v>
      </c>
      <c r="AC1407" s="166">
        <f t="shared" si="236"/>
        <v>0.14548410743128756</v>
      </c>
      <c r="AD1407" s="142">
        <f t="shared" si="237"/>
        <v>0.22843432378901604</v>
      </c>
      <c r="AE1407" s="142" t="str">
        <f t="shared" si="242"/>
        <v/>
      </c>
      <c r="AF1407" s="142" t="str">
        <f t="shared" si="238"/>
        <v/>
      </c>
      <c r="AG1407" s="167">
        <f t="shared" si="239"/>
        <v>0</v>
      </c>
      <c r="AH1407" s="167" t="str">
        <f t="shared" si="240"/>
        <v/>
      </c>
      <c r="AI1407" s="167" t="str">
        <f t="shared" si="241"/>
        <v/>
      </c>
      <c r="AJ1407" s="167"/>
      <c r="AK1407" s="167"/>
      <c r="AL1407" s="167"/>
      <c r="AN1407" s="146"/>
      <c r="AO1407" s="158">
        <f t="shared" si="230"/>
        <v>4.7898326606486714</v>
      </c>
      <c r="AP1407" s="159">
        <f t="shared" si="231"/>
        <v>0.68559309532284285</v>
      </c>
      <c r="AQ1407" s="160">
        <f t="shared" si="232"/>
        <v>7.787344348335612E-4</v>
      </c>
      <c r="AR1407" s="161" t="str">
        <f t="shared" si="233"/>
        <v/>
      </c>
      <c r="AS1407" s="161" t="str">
        <f t="shared" si="229"/>
        <v/>
      </c>
    </row>
    <row r="1408" spans="26:45" ht="20.100000000000001" customHeight="1" x14ac:dyDescent="0.25">
      <c r="Z1408" s="146">
        <v>737</v>
      </c>
      <c r="AA1408" s="142">
        <f t="shared" si="234"/>
        <v>-1.052</v>
      </c>
      <c r="AB1408" s="166">
        <f t="shared" si="235"/>
        <v>0.2293994359249488</v>
      </c>
      <c r="AC1408" s="166">
        <f t="shared" si="236"/>
        <v>0.1463997748153005</v>
      </c>
      <c r="AD1408" s="142">
        <f t="shared" si="237"/>
        <v>0.2293994359249488</v>
      </c>
      <c r="AE1408" s="142" t="str">
        <f t="shared" si="242"/>
        <v/>
      </c>
      <c r="AF1408" s="142" t="str">
        <f t="shared" si="238"/>
        <v/>
      </c>
      <c r="AG1408" s="167">
        <f t="shared" si="239"/>
        <v>0</v>
      </c>
      <c r="AH1408" s="167" t="str">
        <f t="shared" si="240"/>
        <v/>
      </c>
      <c r="AI1408" s="167" t="str">
        <f t="shared" si="241"/>
        <v/>
      </c>
      <c r="AJ1408" s="167"/>
      <c r="AK1408" s="167"/>
      <c r="AL1408" s="167"/>
      <c r="AN1408" s="146"/>
      <c r="AO1408" s="158">
        <f t="shared" si="230"/>
        <v>4.7962276308231022</v>
      </c>
      <c r="AP1408" s="159">
        <f t="shared" si="231"/>
        <v>0.68481436088800929</v>
      </c>
      <c r="AQ1408" s="160">
        <f t="shared" si="232"/>
        <v>7.7884023245677891E-4</v>
      </c>
      <c r="AR1408" s="161" t="str">
        <f t="shared" si="233"/>
        <v/>
      </c>
      <c r="AS1408" s="161" t="str">
        <f t="shared" si="229"/>
        <v/>
      </c>
    </row>
    <row r="1409" spans="26:45" ht="20.100000000000001" customHeight="1" x14ac:dyDescent="0.25">
      <c r="Z1409" s="146">
        <v>738</v>
      </c>
      <c r="AA1409" s="142">
        <f t="shared" si="234"/>
        <v>-1.048</v>
      </c>
      <c r="AB1409" s="166">
        <f t="shared" si="235"/>
        <v>0.23036493969445943</v>
      </c>
      <c r="AC1409" s="166">
        <f t="shared" si="236"/>
        <v>0.14731930344087155</v>
      </c>
      <c r="AD1409" s="142">
        <f t="shared" si="237"/>
        <v>0.23036493969445943</v>
      </c>
      <c r="AE1409" s="142" t="str">
        <f t="shared" si="242"/>
        <v/>
      </c>
      <c r="AF1409" s="142" t="str">
        <f t="shared" si="238"/>
        <v/>
      </c>
      <c r="AG1409" s="167">
        <f t="shared" si="239"/>
        <v>0</v>
      </c>
      <c r="AH1409" s="167" t="str">
        <f t="shared" si="240"/>
        <v/>
      </c>
      <c r="AI1409" s="167" t="str">
        <f t="shared" si="241"/>
        <v/>
      </c>
      <c r="AJ1409" s="167"/>
      <c r="AK1409" s="167"/>
      <c r="AL1409" s="167"/>
      <c r="AN1409" s="146"/>
      <c r="AO1409" s="158">
        <f t="shared" si="230"/>
        <v>4.802622600997533</v>
      </c>
      <c r="AP1409" s="159">
        <f t="shared" si="231"/>
        <v>0.68403552065555251</v>
      </c>
      <c r="AQ1409" s="160">
        <f t="shared" si="232"/>
        <v>7.789425870868838E-4</v>
      </c>
      <c r="AR1409" s="161" t="str">
        <f t="shared" si="233"/>
        <v/>
      </c>
      <c r="AS1409" s="161" t="str">
        <f t="shared" si="229"/>
        <v/>
      </c>
    </row>
    <row r="1410" spans="26:45" ht="20.100000000000001" customHeight="1" x14ac:dyDescent="0.25">
      <c r="Z1410" s="146">
        <v>739</v>
      </c>
      <c r="AA1410" s="142">
        <f t="shared" si="234"/>
        <v>-1.044</v>
      </c>
      <c r="AB1410" s="166">
        <f t="shared" si="235"/>
        <v>0.23133080578497678</v>
      </c>
      <c r="AC1410" s="166">
        <f t="shared" si="236"/>
        <v>0.14824269481595706</v>
      </c>
      <c r="AD1410" s="142">
        <f t="shared" si="237"/>
        <v>0.23133080578497678</v>
      </c>
      <c r="AE1410" s="142" t="str">
        <f t="shared" si="242"/>
        <v/>
      </c>
      <c r="AF1410" s="142" t="str">
        <f t="shared" si="238"/>
        <v/>
      </c>
      <c r="AG1410" s="167">
        <f t="shared" si="239"/>
        <v>0</v>
      </c>
      <c r="AH1410" s="167" t="str">
        <f t="shared" si="240"/>
        <v/>
      </c>
      <c r="AI1410" s="167" t="str">
        <f t="shared" si="241"/>
        <v/>
      </c>
      <c r="AJ1410" s="167"/>
      <c r="AK1410" s="167"/>
      <c r="AL1410" s="167"/>
      <c r="AN1410" s="146"/>
      <c r="AO1410" s="158">
        <f t="shared" si="230"/>
        <v>4.8090175711719638</v>
      </c>
      <c r="AP1410" s="159">
        <f t="shared" si="231"/>
        <v>0.68325657806846563</v>
      </c>
      <c r="AQ1410" s="160">
        <f t="shared" si="232"/>
        <v>7.7904150655894178E-4</v>
      </c>
      <c r="AR1410" s="161" t="str">
        <f t="shared" si="233"/>
        <v/>
      </c>
      <c r="AS1410" s="161" t="str">
        <f t="shared" si="229"/>
        <v/>
      </c>
    </row>
    <row r="1411" spans="26:45" ht="20.100000000000001" customHeight="1" x14ac:dyDescent="0.25">
      <c r="Z1411" s="146">
        <v>740</v>
      </c>
      <c r="AA1411" s="142">
        <f t="shared" si="234"/>
        <v>-1.04</v>
      </c>
      <c r="AB1411" s="166">
        <f t="shared" si="235"/>
        <v>0.2322970047433662</v>
      </c>
      <c r="AC1411" s="166">
        <f t="shared" si="236"/>
        <v>0.1491699503309814</v>
      </c>
      <c r="AD1411" s="142">
        <f t="shared" si="237"/>
        <v>0.2322970047433662</v>
      </c>
      <c r="AE1411" s="142" t="str">
        <f t="shared" si="242"/>
        <v/>
      </c>
      <c r="AF1411" s="142" t="str">
        <f t="shared" si="238"/>
        <v/>
      </c>
      <c r="AG1411" s="167">
        <f t="shared" si="239"/>
        <v>0</v>
      </c>
      <c r="AH1411" s="167" t="str">
        <f t="shared" si="240"/>
        <v/>
      </c>
      <c r="AI1411" s="167" t="str">
        <f t="shared" si="241"/>
        <v/>
      </c>
      <c r="AJ1411" s="167"/>
      <c r="AK1411" s="167"/>
      <c r="AL1411" s="167"/>
      <c r="AN1411" s="146"/>
      <c r="AO1411" s="158">
        <f t="shared" si="230"/>
        <v>4.8154125413463946</v>
      </c>
      <c r="AP1411" s="159">
        <f t="shared" si="231"/>
        <v>0.68247753656190668</v>
      </c>
      <c r="AQ1411" s="160">
        <f t="shared" si="232"/>
        <v>7.7913699872200759E-4</v>
      </c>
      <c r="AR1411" s="161" t="str">
        <f t="shared" si="233"/>
        <v/>
      </c>
      <c r="AS1411" s="161" t="str">
        <f t="shared" si="229"/>
        <v/>
      </c>
    </row>
    <row r="1412" spans="26:45" ht="20.100000000000001" customHeight="1" x14ac:dyDescent="0.25">
      <c r="Z1412" s="146">
        <v>741</v>
      </c>
      <c r="AA1412" s="142">
        <f t="shared" si="234"/>
        <v>-1.036</v>
      </c>
      <c r="AB1412" s="166">
        <f t="shared" si="235"/>
        <v>0.23326350697722917</v>
      </c>
      <c r="AC1412" s="166">
        <f t="shared" si="236"/>
        <v>0.15010107125827743</v>
      </c>
      <c r="AD1412" s="142">
        <f t="shared" si="237"/>
        <v>0.23326350697722917</v>
      </c>
      <c r="AE1412" s="142">
        <f t="shared" si="242"/>
        <v>0.23326350697722917</v>
      </c>
      <c r="AF1412" s="142" t="str">
        <f t="shared" si="238"/>
        <v/>
      </c>
      <c r="AG1412" s="167">
        <f t="shared" si="239"/>
        <v>0</v>
      </c>
      <c r="AH1412" s="167" t="str">
        <f t="shared" si="240"/>
        <v/>
      </c>
      <c r="AI1412" s="167" t="str">
        <f t="shared" si="241"/>
        <v/>
      </c>
      <c r="AJ1412" s="167"/>
      <c r="AK1412" s="167"/>
      <c r="AL1412" s="167"/>
      <c r="AN1412" s="146"/>
      <c r="AO1412" s="158">
        <f t="shared" si="230"/>
        <v>4.8218075115208254</v>
      </c>
      <c r="AP1412" s="159">
        <f t="shared" si="231"/>
        <v>0.68169839956318468</v>
      </c>
      <c r="AQ1412" s="160">
        <f t="shared" si="232"/>
        <v>7.7922907143745945E-4</v>
      </c>
      <c r="AR1412" s="161" t="str">
        <f t="shared" si="233"/>
        <v/>
      </c>
      <c r="AS1412" s="161" t="str">
        <f t="shared" si="229"/>
        <v/>
      </c>
    </row>
    <row r="1413" spans="26:45" ht="20.100000000000001" customHeight="1" x14ac:dyDescent="0.25">
      <c r="Z1413" s="146">
        <v>742</v>
      </c>
      <c r="AA1413" s="142">
        <f t="shared" si="234"/>
        <v>-1.032</v>
      </c>
      <c r="AB1413" s="166">
        <f t="shared" si="235"/>
        <v>0.23423028275621952</v>
      </c>
      <c r="AC1413" s="166">
        <f t="shared" si="236"/>
        <v>0.15103605875153212</v>
      </c>
      <c r="AD1413" s="142">
        <f t="shared" si="237"/>
        <v>0.23423028275621952</v>
      </c>
      <c r="AE1413" s="142">
        <f t="shared" si="242"/>
        <v>0.23423028275621952</v>
      </c>
      <c r="AF1413" s="142" t="str">
        <f t="shared" si="238"/>
        <v/>
      </c>
      <c r="AG1413" s="167">
        <f t="shared" si="239"/>
        <v>0</v>
      </c>
      <c r="AH1413" s="167" t="str">
        <f t="shared" si="240"/>
        <v/>
      </c>
      <c r="AI1413" s="167" t="str">
        <f t="shared" si="241"/>
        <v/>
      </c>
      <c r="AJ1413" s="167"/>
      <c r="AK1413" s="167"/>
      <c r="AL1413" s="167"/>
      <c r="AN1413" s="146"/>
      <c r="AO1413" s="158">
        <f t="shared" si="230"/>
        <v>4.8282024816952562</v>
      </c>
      <c r="AP1413" s="159">
        <f t="shared" si="231"/>
        <v>0.68091917049174722</v>
      </c>
      <c r="AQ1413" s="160">
        <f t="shared" si="232"/>
        <v>7.7931773258099746E-4</v>
      </c>
      <c r="AR1413" s="161" t="str">
        <f t="shared" si="233"/>
        <v/>
      </c>
      <c r="AS1413" s="161" t="str">
        <f t="shared" si="229"/>
        <v/>
      </c>
    </row>
    <row r="1414" spans="26:45" ht="20.100000000000001" customHeight="1" x14ac:dyDescent="0.25">
      <c r="Z1414" s="146">
        <v>743</v>
      </c>
      <c r="AA1414" s="142">
        <f t="shared" si="234"/>
        <v>-1.028</v>
      </c>
      <c r="AB1414" s="166">
        <f t="shared" si="235"/>
        <v>0.23519730221337601</v>
      </c>
      <c r="AC1414" s="166">
        <f t="shared" si="236"/>
        <v>0.1519749138452374</v>
      </c>
      <c r="AD1414" s="142">
        <f t="shared" si="237"/>
        <v>0.23519730221337601</v>
      </c>
      <c r="AE1414" s="142">
        <f t="shared" si="242"/>
        <v>0.23519730221337601</v>
      </c>
      <c r="AF1414" s="142" t="str">
        <f t="shared" si="238"/>
        <v/>
      </c>
      <c r="AG1414" s="167">
        <f t="shared" si="239"/>
        <v>0</v>
      </c>
      <c r="AH1414" s="167" t="str">
        <f t="shared" si="240"/>
        <v/>
      </c>
      <c r="AI1414" s="167" t="str">
        <f t="shared" si="241"/>
        <v/>
      </c>
      <c r="AJ1414" s="167"/>
      <c r="AK1414" s="167"/>
      <c r="AL1414" s="167"/>
      <c r="AN1414" s="146"/>
      <c r="AO1414" s="158">
        <f t="shared" si="230"/>
        <v>4.834597451869687</v>
      </c>
      <c r="AP1414" s="159">
        <f t="shared" si="231"/>
        <v>0.68013985275916622</v>
      </c>
      <c r="AQ1414" s="160">
        <f t="shared" si="232"/>
        <v>7.7940299004042313E-4</v>
      </c>
      <c r="AR1414" s="161" t="str">
        <f t="shared" si="233"/>
        <v/>
      </c>
      <c r="AS1414" s="161" t="str">
        <f t="shared" si="229"/>
        <v/>
      </c>
    </row>
    <row r="1415" spans="26:45" ht="20.100000000000001" customHeight="1" x14ac:dyDescent="0.25">
      <c r="Z1415" s="146">
        <v>744</v>
      </c>
      <c r="AA1415" s="142">
        <f t="shared" si="234"/>
        <v>-1.024</v>
      </c>
      <c r="AB1415" s="166">
        <f t="shared" si="235"/>
        <v>0.23616453534647172</v>
      </c>
      <c r="AC1415" s="166">
        <f t="shared" si="236"/>
        <v>0.1529176374541463</v>
      </c>
      <c r="AD1415" s="142">
        <f t="shared" si="237"/>
        <v>0.23616453534647172</v>
      </c>
      <c r="AE1415" s="142">
        <f t="shared" si="242"/>
        <v>0.23616453534647172</v>
      </c>
      <c r="AF1415" s="142" t="str">
        <f t="shared" si="238"/>
        <v/>
      </c>
      <c r="AG1415" s="167">
        <f t="shared" si="239"/>
        <v>0</v>
      </c>
      <c r="AH1415" s="167" t="str">
        <f t="shared" si="240"/>
        <v/>
      </c>
      <c r="AI1415" s="167" t="str">
        <f t="shared" si="241"/>
        <v/>
      </c>
      <c r="AJ1415" s="167"/>
      <c r="AK1415" s="167"/>
      <c r="AL1415" s="167"/>
      <c r="AN1415" s="146"/>
      <c r="AO1415" s="158">
        <f t="shared" si="230"/>
        <v>4.8409924220441178</v>
      </c>
      <c r="AP1415" s="159">
        <f t="shared" si="231"/>
        <v>0.6793604497691258</v>
      </c>
      <c r="AQ1415" s="160">
        <f t="shared" si="232"/>
        <v>7.7948485171708271E-4</v>
      </c>
      <c r="AR1415" s="161" t="str">
        <f t="shared" si="233"/>
        <v/>
      </c>
      <c r="AS1415" s="161" t="str">
        <f t="shared" si="229"/>
        <v/>
      </c>
    </row>
    <row r="1416" spans="26:45" ht="20.100000000000001" customHeight="1" x14ac:dyDescent="0.25">
      <c r="Z1416" s="146">
        <v>745</v>
      </c>
      <c r="AA1416" s="142">
        <f t="shared" si="234"/>
        <v>-1.02</v>
      </c>
      <c r="AB1416" s="166">
        <f t="shared" si="235"/>
        <v>0.23713195201937959</v>
      </c>
      <c r="AC1416" s="166">
        <f t="shared" si="236"/>
        <v>0.15386423037273483</v>
      </c>
      <c r="AD1416" s="142">
        <f t="shared" si="237"/>
        <v>0.23713195201937959</v>
      </c>
      <c r="AE1416" s="142">
        <f t="shared" si="242"/>
        <v>0.23713195201937959</v>
      </c>
      <c r="AF1416" s="142" t="str">
        <f t="shared" si="238"/>
        <v/>
      </c>
      <c r="AG1416" s="167">
        <f t="shared" si="239"/>
        <v>0</v>
      </c>
      <c r="AH1416" s="167" t="str">
        <f t="shared" si="240"/>
        <v/>
      </c>
      <c r="AI1416" s="167" t="str">
        <f t="shared" si="241"/>
        <v/>
      </c>
      <c r="AJ1416" s="167"/>
      <c r="AK1416" s="167"/>
      <c r="AL1416" s="167"/>
      <c r="AN1416" s="146"/>
      <c r="AO1416" s="158">
        <f t="shared" si="230"/>
        <v>4.8473873922185486</v>
      </c>
      <c r="AP1416" s="159">
        <f t="shared" si="231"/>
        <v>0.67858096491740871</v>
      </c>
      <c r="AQ1416" s="160">
        <f t="shared" si="232"/>
        <v>7.7956332552420182E-4</v>
      </c>
      <c r="AR1416" s="161" t="str">
        <f t="shared" si="233"/>
        <v/>
      </c>
      <c r="AS1416" s="161" t="str">
        <f t="shared" si="229"/>
        <v/>
      </c>
    </row>
    <row r="1417" spans="26:45" ht="20.100000000000001" customHeight="1" x14ac:dyDescent="0.25">
      <c r="Z1417" s="146">
        <v>746</v>
      </c>
      <c r="AA1417" s="142">
        <f t="shared" si="234"/>
        <v>-1.016</v>
      </c>
      <c r="AB1417" s="166">
        <f t="shared" si="235"/>
        <v>0.23809952196345438</v>
      </c>
      <c r="AC1417" s="166">
        <f t="shared" si="236"/>
        <v>0.15481469327466879</v>
      </c>
      <c r="AD1417" s="142">
        <f t="shared" si="237"/>
        <v>0.23809952196345438</v>
      </c>
      <c r="AE1417" s="142">
        <f t="shared" si="242"/>
        <v>0.23809952196345438</v>
      </c>
      <c r="AF1417" s="142" t="str">
        <f t="shared" si="238"/>
        <v/>
      </c>
      <c r="AG1417" s="167">
        <f t="shared" si="239"/>
        <v>0</v>
      </c>
      <c r="AH1417" s="167" t="str">
        <f t="shared" si="240"/>
        <v/>
      </c>
      <c r="AI1417" s="167" t="str">
        <f t="shared" si="241"/>
        <v/>
      </c>
      <c r="AJ1417" s="167"/>
      <c r="AK1417" s="167"/>
      <c r="AL1417" s="167"/>
      <c r="AN1417" s="146"/>
      <c r="AO1417" s="158">
        <f t="shared" si="230"/>
        <v>4.8537823623929794</v>
      </c>
      <c r="AP1417" s="159">
        <f t="shared" si="231"/>
        <v>0.67780140159188451</v>
      </c>
      <c r="AQ1417" s="160">
        <f t="shared" si="232"/>
        <v>7.7963841938699652E-4</v>
      </c>
      <c r="AR1417" s="161" t="str">
        <f t="shared" si="233"/>
        <v/>
      </c>
      <c r="AS1417" s="161" t="str">
        <f t="shared" si="229"/>
        <v/>
      </c>
    </row>
    <row r="1418" spans="26:45" ht="20.100000000000001" customHeight="1" x14ac:dyDescent="0.25">
      <c r="Z1418" s="146">
        <v>747</v>
      </c>
      <c r="AA1418" s="142">
        <f t="shared" si="234"/>
        <v>-1.012</v>
      </c>
      <c r="AB1418" s="166">
        <f t="shared" si="235"/>
        <v>0.23906721477893114</v>
      </c>
      <c r="AC1418" s="166">
        <f t="shared" si="236"/>
        <v>0.1557690267122768</v>
      </c>
      <c r="AD1418" s="142">
        <f t="shared" si="237"/>
        <v>0.23906721477893114</v>
      </c>
      <c r="AE1418" s="142">
        <f t="shared" si="242"/>
        <v>0.23906721477893114</v>
      </c>
      <c r="AF1418" s="142" t="str">
        <f t="shared" si="238"/>
        <v/>
      </c>
      <c r="AG1418" s="167">
        <f t="shared" si="239"/>
        <v>0</v>
      </c>
      <c r="AH1418" s="167" t="str">
        <f t="shared" si="240"/>
        <v/>
      </c>
      <c r="AI1418" s="167" t="str">
        <f t="shared" si="241"/>
        <v/>
      </c>
      <c r="AJ1418" s="167"/>
      <c r="AK1418" s="167"/>
      <c r="AL1418" s="167"/>
      <c r="AN1418" s="146"/>
      <c r="AO1418" s="158">
        <f t="shared" si="230"/>
        <v>4.8601773325674102</v>
      </c>
      <c r="AP1418" s="159">
        <f t="shared" si="231"/>
        <v>0.67702176317249751</v>
      </c>
      <c r="AQ1418" s="160">
        <f t="shared" si="232"/>
        <v>7.7971014124478266E-4</v>
      </c>
      <c r="AR1418" s="161" t="str">
        <f t="shared" si="233"/>
        <v/>
      </c>
      <c r="AS1418" s="161" t="str">
        <f t="shared" si="229"/>
        <v/>
      </c>
    </row>
    <row r="1419" spans="26:45" ht="20.100000000000001" customHeight="1" x14ac:dyDescent="0.25">
      <c r="Z1419" s="146">
        <v>748</v>
      </c>
      <c r="AA1419" s="142">
        <f t="shared" si="234"/>
        <v>-1.008</v>
      </c>
      <c r="AB1419" s="166">
        <f t="shared" si="235"/>
        <v>0.2400349999363395</v>
      </c>
      <c r="AC1419" s="166">
        <f t="shared" si="236"/>
        <v>0.15672723111602854</v>
      </c>
      <c r="AD1419" s="142">
        <f t="shared" si="237"/>
        <v>0.2400349999363395</v>
      </c>
      <c r="AE1419" s="142">
        <f t="shared" si="242"/>
        <v>0.2400349999363395</v>
      </c>
      <c r="AF1419" s="142" t="str">
        <f t="shared" si="238"/>
        <v/>
      </c>
      <c r="AG1419" s="167">
        <f t="shared" si="239"/>
        <v>0</v>
      </c>
      <c r="AH1419" s="167" t="str">
        <f t="shared" si="240"/>
        <v/>
      </c>
      <c r="AI1419" s="167" t="str">
        <f t="shared" si="241"/>
        <v/>
      </c>
      <c r="AJ1419" s="167"/>
      <c r="AK1419" s="167"/>
      <c r="AL1419" s="167"/>
      <c r="AN1419" s="146"/>
      <c r="AO1419" s="158">
        <f t="shared" si="230"/>
        <v>4.866572302741841</v>
      </c>
      <c r="AP1419" s="159">
        <f t="shared" si="231"/>
        <v>0.67624205303125273</v>
      </c>
      <c r="AQ1419" s="160">
        <f t="shared" si="232"/>
        <v>7.7977849904564689E-4</v>
      </c>
      <c r="AR1419" s="161" t="str">
        <f t="shared" si="233"/>
        <v/>
      </c>
      <c r="AS1419" s="161" t="str">
        <f t="shared" si="229"/>
        <v/>
      </c>
    </row>
    <row r="1420" spans="26:45" ht="20.100000000000001" customHeight="1" x14ac:dyDescent="0.25">
      <c r="Z1420" s="146">
        <v>749</v>
      </c>
      <c r="AA1420" s="142">
        <f t="shared" si="234"/>
        <v>-1.004</v>
      </c>
      <c r="AB1420" s="166">
        <f t="shared" si="235"/>
        <v>0.24100284677793452</v>
      </c>
      <c r="AC1420" s="166">
        <f t="shared" si="236"/>
        <v>0.15768930679401871</v>
      </c>
      <c r="AD1420" s="142">
        <f t="shared" si="237"/>
        <v>0.24100284677793452</v>
      </c>
      <c r="AE1420" s="142">
        <f t="shared" si="242"/>
        <v>0.24100284677793452</v>
      </c>
      <c r="AF1420" s="142" t="str">
        <f t="shared" si="238"/>
        <v/>
      </c>
      <c r="AG1420" s="167">
        <f t="shared" si="239"/>
        <v>0</v>
      </c>
      <c r="AH1420" s="167" t="str">
        <f t="shared" si="240"/>
        <v/>
      </c>
      <c r="AI1420" s="167" t="str">
        <f t="shared" si="241"/>
        <v/>
      </c>
      <c r="AJ1420" s="167"/>
      <c r="AK1420" s="167"/>
      <c r="AL1420" s="167"/>
      <c r="AN1420" s="146"/>
      <c r="AO1420" s="158">
        <f t="shared" si="230"/>
        <v>4.8729672729162719</v>
      </c>
      <c r="AP1420" s="159">
        <f t="shared" si="231"/>
        <v>0.67546227453220709</v>
      </c>
      <c r="AQ1420" s="160">
        <f t="shared" si="232"/>
        <v>7.7984350075299691E-4</v>
      </c>
      <c r="AR1420" s="161" t="str">
        <f t="shared" si="233"/>
        <v/>
      </c>
      <c r="AS1420" s="161" t="str">
        <f t="shared" si="229"/>
        <v/>
      </c>
    </row>
    <row r="1421" spans="26:45" ht="20.100000000000001" customHeight="1" x14ac:dyDescent="0.25">
      <c r="Z1421" s="146">
        <v>750</v>
      </c>
      <c r="AA1421" s="142">
        <f t="shared" si="234"/>
        <v>-1</v>
      </c>
      <c r="AB1421" s="166">
        <f t="shared" si="235"/>
        <v>0.24197072451914337</v>
      </c>
      <c r="AC1421" s="166">
        <f t="shared" si="236"/>
        <v>0.15865525393145699</v>
      </c>
      <c r="AD1421" s="142">
        <f t="shared" si="237"/>
        <v>0.24197072451914337</v>
      </c>
      <c r="AE1421" s="142">
        <f t="shared" si="242"/>
        <v>0.24197072451914337</v>
      </c>
      <c r="AF1421" s="142" t="str">
        <f t="shared" si="238"/>
        <v/>
      </c>
      <c r="AG1421" s="167">
        <f t="shared" si="239"/>
        <v>0</v>
      </c>
      <c r="AH1421" s="167" t="str">
        <f t="shared" si="240"/>
        <v/>
      </c>
      <c r="AI1421" s="167" t="str">
        <f t="shared" si="241"/>
        <v/>
      </c>
      <c r="AJ1421" s="167"/>
      <c r="AK1421" s="167"/>
      <c r="AL1421" s="167"/>
      <c r="AN1421" s="146"/>
      <c r="AO1421" s="158">
        <f t="shared" si="230"/>
        <v>4.8793622430907027</v>
      </c>
      <c r="AP1421" s="159">
        <f t="shared" si="231"/>
        <v>0.67468243103145409</v>
      </c>
      <c r="AQ1421" s="160">
        <f t="shared" si="232"/>
        <v>7.7990515433867813E-4</v>
      </c>
      <c r="AR1421" s="161" t="str">
        <f t="shared" si="233"/>
        <v/>
      </c>
      <c r="AS1421" s="161" t="str">
        <f t="shared" si="229"/>
        <v/>
      </c>
    </row>
    <row r="1422" spans="26:45" ht="20.100000000000001" customHeight="1" x14ac:dyDescent="0.25">
      <c r="Z1422" s="146">
        <v>751</v>
      </c>
      <c r="AA1422" s="142">
        <f t="shared" si="234"/>
        <v>-0.996</v>
      </c>
      <c r="AB1422" s="166">
        <f t="shared" si="235"/>
        <v>0.2429386022500282</v>
      </c>
      <c r="AC1422" s="166">
        <f t="shared" si="236"/>
        <v>0.15962507259016356</v>
      </c>
      <c r="AD1422" s="142">
        <f t="shared" si="237"/>
        <v>0.2429386022500282</v>
      </c>
      <c r="AE1422" s="142">
        <f t="shared" si="242"/>
        <v>0.2429386022500282</v>
      </c>
      <c r="AF1422" s="142" t="str">
        <f t="shared" si="238"/>
        <v/>
      </c>
      <c r="AG1422" s="167">
        <f t="shared" si="239"/>
        <v>0</v>
      </c>
      <c r="AH1422" s="167" t="str">
        <f t="shared" si="240"/>
        <v/>
      </c>
      <c r="AI1422" s="167" t="str">
        <f t="shared" si="241"/>
        <v/>
      </c>
      <c r="AJ1422" s="167"/>
      <c r="AK1422" s="167"/>
      <c r="AL1422" s="167"/>
      <c r="AN1422" s="146"/>
      <c r="AO1422" s="158">
        <f t="shared" si="230"/>
        <v>4.8857572132651335</v>
      </c>
      <c r="AP1422" s="159">
        <f t="shared" si="231"/>
        <v>0.67390252587711541</v>
      </c>
      <c r="AQ1422" s="160">
        <f t="shared" si="232"/>
        <v>7.7996346778841374E-4</v>
      </c>
      <c r="AR1422" s="161" t="str">
        <f t="shared" si="233"/>
        <v/>
      </c>
      <c r="AS1422" s="161" t="str">
        <f t="shared" si="229"/>
        <v/>
      </c>
    </row>
    <row r="1423" spans="26:45" ht="20.100000000000001" customHeight="1" x14ac:dyDescent="0.25">
      <c r="Z1423" s="146">
        <v>752</v>
      </c>
      <c r="AA1423" s="142">
        <f t="shared" si="234"/>
        <v>-0.99199999999999999</v>
      </c>
      <c r="AB1423" s="166">
        <f t="shared" si="235"/>
        <v>0.24390644893676472</v>
      </c>
      <c r="AC1423" s="166">
        <f t="shared" si="236"/>
        <v>0.16059876270807047</v>
      </c>
      <c r="AD1423" s="142">
        <f t="shared" si="237"/>
        <v>0.24390644893676472</v>
      </c>
      <c r="AE1423" s="142">
        <f t="shared" si="242"/>
        <v>0.24390644893676472</v>
      </c>
      <c r="AF1423" s="142" t="str">
        <f t="shared" si="238"/>
        <v/>
      </c>
      <c r="AG1423" s="167">
        <f t="shared" si="239"/>
        <v>0</v>
      </c>
      <c r="AH1423" s="167" t="str">
        <f t="shared" si="240"/>
        <v/>
      </c>
      <c r="AI1423" s="167" t="str">
        <f t="shared" si="241"/>
        <v/>
      </c>
      <c r="AJ1423" s="167"/>
      <c r="AK1423" s="167"/>
      <c r="AL1423" s="167"/>
      <c r="AN1423" s="146"/>
      <c r="AO1423" s="158">
        <f t="shared" si="230"/>
        <v>4.8921521834395643</v>
      </c>
      <c r="AP1423" s="159">
        <f t="shared" si="231"/>
        <v>0.673122562409327</v>
      </c>
      <c r="AQ1423" s="160">
        <f t="shared" si="232"/>
        <v>7.8001844909703077E-4</v>
      </c>
      <c r="AR1423" s="161" t="str">
        <f t="shared" si="233"/>
        <v/>
      </c>
      <c r="AS1423" s="161" t="str">
        <f t="shared" si="229"/>
        <v/>
      </c>
    </row>
    <row r="1424" spans="26:45" ht="20.100000000000001" customHeight="1" x14ac:dyDescent="0.25">
      <c r="Z1424" s="146">
        <v>753</v>
      </c>
      <c r="AA1424" s="142">
        <f t="shared" si="234"/>
        <v>-0.98799999999999999</v>
      </c>
      <c r="AB1424" s="166">
        <f t="shared" si="235"/>
        <v>0.24487423342313686</v>
      </c>
      <c r="AC1424" s="166">
        <f t="shared" si="236"/>
        <v>0.1615763240987293</v>
      </c>
      <c r="AD1424" s="142">
        <f t="shared" si="237"/>
        <v>0.24487423342313686</v>
      </c>
      <c r="AE1424" s="142">
        <f t="shared" si="242"/>
        <v>0.24487423342313686</v>
      </c>
      <c r="AF1424" s="142" t="str">
        <f t="shared" si="238"/>
        <v/>
      </c>
      <c r="AG1424" s="167">
        <f t="shared" si="239"/>
        <v>0</v>
      </c>
      <c r="AH1424" s="167" t="str">
        <f t="shared" si="240"/>
        <v/>
      </c>
      <c r="AI1424" s="167" t="str">
        <f t="shared" si="241"/>
        <v/>
      </c>
      <c r="AJ1424" s="167"/>
      <c r="AK1424" s="167"/>
      <c r="AL1424" s="167"/>
      <c r="AN1424" s="146"/>
      <c r="AO1424" s="158">
        <f t="shared" si="230"/>
        <v>4.8985471536139951</v>
      </c>
      <c r="AP1424" s="159">
        <f t="shared" si="231"/>
        <v>0.67234254396022997</v>
      </c>
      <c r="AQ1424" s="160">
        <f t="shared" si="232"/>
        <v>7.8007010627234585E-4</v>
      </c>
      <c r="AR1424" s="161" t="str">
        <f t="shared" si="233"/>
        <v/>
      </c>
      <c r="AS1424" s="161" t="str">
        <f t="shared" si="229"/>
        <v/>
      </c>
    </row>
    <row r="1425" spans="26:45" ht="20.100000000000001" customHeight="1" x14ac:dyDescent="0.25">
      <c r="Z1425" s="146">
        <v>754</v>
      </c>
      <c r="AA1425" s="142">
        <f t="shared" si="234"/>
        <v>-0.98399999999999999</v>
      </c>
      <c r="AB1425" s="166">
        <f t="shared" si="235"/>
        <v>0.24584192443204717</v>
      </c>
      <c r="AC1425" s="166">
        <f t="shared" si="236"/>
        <v>0.16255775645082429</v>
      </c>
      <c r="AD1425" s="142">
        <f t="shared" si="237"/>
        <v>0.24584192443204717</v>
      </c>
      <c r="AE1425" s="142">
        <f t="shared" si="242"/>
        <v>0.24584192443204717</v>
      </c>
      <c r="AF1425" s="142" t="str">
        <f t="shared" si="238"/>
        <v/>
      </c>
      <c r="AG1425" s="167">
        <f t="shared" si="239"/>
        <v>0</v>
      </c>
      <c r="AH1425" s="167" t="str">
        <f t="shared" si="240"/>
        <v/>
      </c>
      <c r="AI1425" s="167" t="str">
        <f t="shared" si="241"/>
        <v/>
      </c>
      <c r="AJ1425" s="167"/>
      <c r="AK1425" s="167"/>
      <c r="AL1425" s="167"/>
      <c r="AN1425" s="146"/>
      <c r="AO1425" s="158">
        <f t="shared" si="230"/>
        <v>4.9049421237884259</v>
      </c>
      <c r="AP1425" s="159">
        <f t="shared" si="231"/>
        <v>0.67156247385395762</v>
      </c>
      <c r="AQ1425" s="160">
        <f t="shared" si="232"/>
        <v>7.8011844733050228E-4</v>
      </c>
      <c r="AR1425" s="161" t="str">
        <f t="shared" si="233"/>
        <v/>
      </c>
      <c r="AS1425" s="161" t="str">
        <f t="shared" si="229"/>
        <v/>
      </c>
    </row>
    <row r="1426" spans="26:45" ht="20.100000000000001" customHeight="1" x14ac:dyDescent="0.25">
      <c r="Z1426" s="146">
        <v>755</v>
      </c>
      <c r="AA1426" s="142">
        <f t="shared" si="234"/>
        <v>-0.98</v>
      </c>
      <c r="AB1426" s="166">
        <f t="shared" si="235"/>
        <v>0.24680949056704274</v>
      </c>
      <c r="AC1426" s="166">
        <f t="shared" si="236"/>
        <v>0.16354305932769236</v>
      </c>
      <c r="AD1426" s="142">
        <f t="shared" si="237"/>
        <v>0.24680949056704274</v>
      </c>
      <c r="AE1426" s="142">
        <f t="shared" si="242"/>
        <v>0.24680949056704274</v>
      </c>
      <c r="AF1426" s="142" t="str">
        <f t="shared" si="238"/>
        <v/>
      </c>
      <c r="AG1426" s="167">
        <f t="shared" si="239"/>
        <v>0</v>
      </c>
      <c r="AH1426" s="167" t="str">
        <f t="shared" si="240"/>
        <v/>
      </c>
      <c r="AI1426" s="167" t="str">
        <f t="shared" si="241"/>
        <v/>
      </c>
      <c r="AJ1426" s="167"/>
      <c r="AK1426" s="167"/>
      <c r="AL1426" s="167"/>
      <c r="AN1426" s="146"/>
      <c r="AO1426" s="158">
        <f t="shared" si="230"/>
        <v>4.9113370939628567</v>
      </c>
      <c r="AP1426" s="159">
        <f t="shared" si="231"/>
        <v>0.67078235540662712</v>
      </c>
      <c r="AQ1426" s="160">
        <f t="shared" si="232"/>
        <v>7.8016348030118809E-4</v>
      </c>
      <c r="AR1426" s="161" t="str">
        <f t="shared" si="233"/>
        <v/>
      </c>
      <c r="AS1426" s="161" t="str">
        <f t="shared" ref="AS1426:AS1489" si="243">IF($AP1426&lt;(1-$AN$670),$AQ1426,"")</f>
        <v/>
      </c>
    </row>
    <row r="1427" spans="26:45" ht="20.100000000000001" customHeight="1" x14ac:dyDescent="0.25">
      <c r="Z1427" s="146">
        <v>756</v>
      </c>
      <c r="AA1427" s="142">
        <f t="shared" si="234"/>
        <v>-0.97599999999999998</v>
      </c>
      <c r="AB1427" s="166">
        <f t="shared" si="235"/>
        <v>0.24777690031385682</v>
      </c>
      <c r="AC1427" s="166">
        <f t="shared" si="236"/>
        <v>0.16453223216684826</v>
      </c>
      <c r="AD1427" s="142">
        <f t="shared" si="237"/>
        <v>0.24777690031385682</v>
      </c>
      <c r="AE1427" s="142">
        <f t="shared" si="242"/>
        <v>0.24777690031385682</v>
      </c>
      <c r="AF1427" s="142" t="str">
        <f t="shared" si="238"/>
        <v/>
      </c>
      <c r="AG1427" s="167">
        <f t="shared" si="239"/>
        <v>0</v>
      </c>
      <c r="AH1427" s="167" t="str">
        <f t="shared" si="240"/>
        <v/>
      </c>
      <c r="AI1427" s="167" t="str">
        <f t="shared" si="241"/>
        <v/>
      </c>
      <c r="AJ1427" s="167"/>
      <c r="AK1427" s="167"/>
      <c r="AL1427" s="167"/>
      <c r="AN1427" s="146"/>
      <c r="AO1427" s="158">
        <f t="shared" ref="AO1427:AO1490" si="244">AO1426+$AR$655</f>
        <v>4.9177320641372875</v>
      </c>
      <c r="AP1427" s="159">
        <f t="shared" ref="AP1427:AP1490" si="245">_xlfn.CHISQ.DIST.RT(AO1427,7)</f>
        <v>0.67000219192632593</v>
      </c>
      <c r="AQ1427" s="160">
        <f t="shared" ref="AQ1427:AQ1490" si="246">AP1427-AP1428</f>
        <v>7.8020521322241798E-4</v>
      </c>
      <c r="AR1427" s="161" t="str">
        <f t="shared" ref="AR1427:AR1490" si="247">IF(AP1427&lt;(1-$AN$662),AQ1427,"")</f>
        <v/>
      </c>
      <c r="AS1427" s="161" t="str">
        <f t="shared" si="243"/>
        <v/>
      </c>
    </row>
    <row r="1428" spans="26:45" ht="20.100000000000001" customHeight="1" x14ac:dyDescent="0.25">
      <c r="Z1428" s="146">
        <v>757</v>
      </c>
      <c r="AA1428" s="142">
        <f t="shared" si="234"/>
        <v>-0.97199999999999998</v>
      </c>
      <c r="AB1428" s="166">
        <f t="shared" si="235"/>
        <v>0.24874412204196625</v>
      </c>
      <c r="AC1428" s="166">
        <f t="shared" si="236"/>
        <v>0.16552527427951666</v>
      </c>
      <c r="AD1428" s="142">
        <f t="shared" si="237"/>
        <v>0.24874412204196625</v>
      </c>
      <c r="AE1428" s="142">
        <f t="shared" si="242"/>
        <v>0.24874412204196625</v>
      </c>
      <c r="AF1428" s="142" t="str">
        <f t="shared" si="238"/>
        <v/>
      </c>
      <c r="AG1428" s="167">
        <f t="shared" si="239"/>
        <v>0</v>
      </c>
      <c r="AH1428" s="167" t="str">
        <f t="shared" si="240"/>
        <v/>
      </c>
      <c r="AI1428" s="167" t="str">
        <f t="shared" si="241"/>
        <v/>
      </c>
      <c r="AJ1428" s="167"/>
      <c r="AK1428" s="167"/>
      <c r="AL1428" s="167"/>
      <c r="AN1428" s="146"/>
      <c r="AO1428" s="158">
        <f t="shared" si="244"/>
        <v>4.9241270343117183</v>
      </c>
      <c r="AP1428" s="159">
        <f t="shared" si="245"/>
        <v>0.66922198671310351</v>
      </c>
      <c r="AQ1428" s="160">
        <f t="shared" si="246"/>
        <v>7.8024365414264274E-4</v>
      </c>
      <c r="AR1428" s="161" t="str">
        <f t="shared" si="247"/>
        <v/>
      </c>
      <c r="AS1428" s="161" t="str">
        <f t="shared" si="243"/>
        <v/>
      </c>
    </row>
    <row r="1429" spans="26:45" ht="20.100000000000001" customHeight="1" x14ac:dyDescent="0.25">
      <c r="Z1429" s="146">
        <v>758</v>
      </c>
      <c r="AA1429" s="142">
        <f t="shared" si="234"/>
        <v>-0.96799999999999997</v>
      </c>
      <c r="AB1429" s="166">
        <f t="shared" si="235"/>
        <v>0.24971112400616369</v>
      </c>
      <c r="AC1429" s="166">
        <f t="shared" si="236"/>
        <v>0.16652218485017045</v>
      </c>
      <c r="AD1429" s="142">
        <f t="shared" si="237"/>
        <v>0.24971112400616369</v>
      </c>
      <c r="AE1429" s="142">
        <f t="shared" si="242"/>
        <v>0.24971112400616369</v>
      </c>
      <c r="AF1429" s="142" t="str">
        <f t="shared" si="238"/>
        <v/>
      </c>
      <c r="AG1429" s="167">
        <f t="shared" si="239"/>
        <v>0</v>
      </c>
      <c r="AH1429" s="167" t="str">
        <f t="shared" si="240"/>
        <v/>
      </c>
      <c r="AI1429" s="167" t="str">
        <f t="shared" si="241"/>
        <v/>
      </c>
      <c r="AJ1429" s="167"/>
      <c r="AK1429" s="167"/>
      <c r="AL1429" s="167"/>
      <c r="AN1429" s="146"/>
      <c r="AO1429" s="158">
        <f t="shared" si="244"/>
        <v>4.9305220044861491</v>
      </c>
      <c r="AP1429" s="159">
        <f t="shared" si="245"/>
        <v>0.66844174305896087</v>
      </c>
      <c r="AQ1429" s="160">
        <f t="shared" si="246"/>
        <v>7.8027881112141539E-4</v>
      </c>
      <c r="AR1429" s="161" t="str">
        <f t="shared" si="247"/>
        <v/>
      </c>
      <c r="AS1429" s="161" t="str">
        <f t="shared" si="243"/>
        <v/>
      </c>
    </row>
    <row r="1430" spans="26:45" ht="20.100000000000001" customHeight="1" x14ac:dyDescent="0.25">
      <c r="Z1430" s="146">
        <v>759</v>
      </c>
      <c r="AA1430" s="142">
        <f t="shared" si="234"/>
        <v>-0.96399999999999997</v>
      </c>
      <c r="AB1430" s="166">
        <f t="shared" si="235"/>
        <v>0.25067787434814603</v>
      </c>
      <c r="AC1430" s="166">
        <f t="shared" si="236"/>
        <v>0.16752296293607463</v>
      </c>
      <c r="AD1430" s="142">
        <f t="shared" si="237"/>
        <v>0.25067787434814603</v>
      </c>
      <c r="AE1430" s="142">
        <f t="shared" si="242"/>
        <v>0.25067787434814603</v>
      </c>
      <c r="AF1430" s="142" t="str">
        <f t="shared" si="238"/>
        <v/>
      </c>
      <c r="AG1430" s="167">
        <f t="shared" si="239"/>
        <v>0</v>
      </c>
      <c r="AH1430" s="167" t="str">
        <f t="shared" si="240"/>
        <v/>
      </c>
      <c r="AI1430" s="167" t="str">
        <f t="shared" si="241"/>
        <v/>
      </c>
      <c r="AJ1430" s="167"/>
      <c r="AK1430" s="167"/>
      <c r="AL1430" s="167"/>
      <c r="AN1430" s="146"/>
      <c r="AO1430" s="158">
        <f t="shared" si="244"/>
        <v>4.9369169746605799</v>
      </c>
      <c r="AP1430" s="159">
        <f t="shared" si="245"/>
        <v>0.66766146424783945</v>
      </c>
      <c r="AQ1430" s="160">
        <f t="shared" si="246"/>
        <v>7.8031069222750382E-4</v>
      </c>
      <c r="AR1430" s="161" t="str">
        <f t="shared" si="247"/>
        <v/>
      </c>
      <c r="AS1430" s="161" t="str">
        <f t="shared" si="243"/>
        <v/>
      </c>
    </row>
    <row r="1431" spans="26:45" ht="20.100000000000001" customHeight="1" x14ac:dyDescent="0.25">
      <c r="Z1431" s="146">
        <v>760</v>
      </c>
      <c r="AA1431" s="142">
        <f t="shared" si="234"/>
        <v>-0.96</v>
      </c>
      <c r="AB1431" s="166">
        <f t="shared" si="235"/>
        <v>0.25164434109811712</v>
      </c>
      <c r="AC1431" s="166">
        <f t="shared" si="236"/>
        <v>0.16852760746683779</v>
      </c>
      <c r="AD1431" s="142">
        <f t="shared" si="237"/>
        <v>0.25164434109811712</v>
      </c>
      <c r="AE1431" s="142">
        <f t="shared" si="242"/>
        <v>0.25164434109811712</v>
      </c>
      <c r="AF1431" s="142" t="str">
        <f t="shared" si="238"/>
        <v/>
      </c>
      <c r="AG1431" s="167">
        <f t="shared" si="239"/>
        <v>0</v>
      </c>
      <c r="AH1431" s="167" t="str">
        <f t="shared" si="240"/>
        <v/>
      </c>
      <c r="AI1431" s="167" t="str">
        <f t="shared" si="241"/>
        <v/>
      </c>
      <c r="AJ1431" s="167"/>
      <c r="AK1431" s="167"/>
      <c r="AL1431" s="167"/>
      <c r="AN1431" s="146"/>
      <c r="AO1431" s="158">
        <f t="shared" si="244"/>
        <v>4.9433119448350107</v>
      </c>
      <c r="AP1431" s="159">
        <f t="shared" si="245"/>
        <v>0.66688115355561195</v>
      </c>
      <c r="AQ1431" s="160">
        <f t="shared" si="246"/>
        <v>7.803393055386687E-4</v>
      </c>
      <c r="AR1431" s="161" t="str">
        <f t="shared" si="247"/>
        <v/>
      </c>
      <c r="AS1431" s="161" t="str">
        <f t="shared" si="243"/>
        <v/>
      </c>
    </row>
    <row r="1432" spans="26:45" ht="20.100000000000001" customHeight="1" x14ac:dyDescent="0.25">
      <c r="Z1432" s="146">
        <v>761</v>
      </c>
      <c r="AA1432" s="142">
        <f t="shared" si="234"/>
        <v>-0.95599999999999996</v>
      </c>
      <c r="AB1432" s="166">
        <f t="shared" si="235"/>
        <v>0.25261049217640646</v>
      </c>
      <c r="AC1432" s="166">
        <f t="shared" si="236"/>
        <v>0.16953611724396878</v>
      </c>
      <c r="AD1432" s="142">
        <f t="shared" si="237"/>
        <v>0.25261049217640646</v>
      </c>
      <c r="AE1432" s="142">
        <f t="shared" si="242"/>
        <v>0.25261049217640646</v>
      </c>
      <c r="AF1432" s="142" t="str">
        <f t="shared" si="238"/>
        <v/>
      </c>
      <c r="AG1432" s="167">
        <f t="shared" si="239"/>
        <v>0</v>
      </c>
      <c r="AH1432" s="167" t="str">
        <f t="shared" si="240"/>
        <v/>
      </c>
      <c r="AI1432" s="167" t="str">
        <f t="shared" si="241"/>
        <v/>
      </c>
      <c r="AJ1432" s="167"/>
      <c r="AK1432" s="167"/>
      <c r="AL1432" s="167"/>
      <c r="AN1432" s="146"/>
      <c r="AO1432" s="158">
        <f t="shared" si="244"/>
        <v>4.9497069150094415</v>
      </c>
      <c r="AP1432" s="159">
        <f t="shared" si="245"/>
        <v>0.66610081425007328</v>
      </c>
      <c r="AQ1432" s="160">
        <f t="shared" si="246"/>
        <v>7.8036465914377295E-4</v>
      </c>
      <c r="AR1432" s="161" t="str">
        <f t="shared" si="247"/>
        <v/>
      </c>
      <c r="AS1432" s="161" t="str">
        <f t="shared" si="243"/>
        <v/>
      </c>
    </row>
    <row r="1433" spans="26:45" ht="20.100000000000001" customHeight="1" x14ac:dyDescent="0.25">
      <c r="Z1433" s="146">
        <v>762</v>
      </c>
      <c r="AA1433" s="142">
        <f t="shared" si="234"/>
        <v>-0.95199999999999996</v>
      </c>
      <c r="AB1433" s="166">
        <f t="shared" si="235"/>
        <v>0.25357629539510257</v>
      </c>
      <c r="AC1433" s="166">
        <f t="shared" si="236"/>
        <v>0.17054849094044097</v>
      </c>
      <c r="AD1433" s="142">
        <f t="shared" si="237"/>
        <v>0.25357629539510257</v>
      </c>
      <c r="AE1433" s="142">
        <f t="shared" si="242"/>
        <v>0.25357629539510257</v>
      </c>
      <c r="AF1433" s="142" t="str">
        <f t="shared" si="238"/>
        <v/>
      </c>
      <c r="AG1433" s="167">
        <f t="shared" si="239"/>
        <v>0</v>
      </c>
      <c r="AH1433" s="167" t="str">
        <f t="shared" si="240"/>
        <v/>
      </c>
      <c r="AI1433" s="167" t="str">
        <f t="shared" si="241"/>
        <v/>
      </c>
      <c r="AJ1433" s="167"/>
      <c r="AK1433" s="167"/>
      <c r="AL1433" s="167"/>
      <c r="AN1433" s="146"/>
      <c r="AO1433" s="158">
        <f t="shared" si="244"/>
        <v>4.9561018851838723</v>
      </c>
      <c r="AP1433" s="159">
        <f t="shared" si="245"/>
        <v>0.66532044959092951</v>
      </c>
      <c r="AQ1433" s="160">
        <f t="shared" si="246"/>
        <v>7.8038676113934002E-4</v>
      </c>
      <c r="AR1433" s="161" t="str">
        <f t="shared" si="247"/>
        <v/>
      </c>
      <c r="AS1433" s="161" t="str">
        <f t="shared" si="243"/>
        <v/>
      </c>
    </row>
    <row r="1434" spans="26:45" ht="20.100000000000001" customHeight="1" x14ac:dyDescent="0.25">
      <c r="Z1434" s="146">
        <v>763</v>
      </c>
      <c r="AA1434" s="142">
        <f t="shared" si="234"/>
        <v>-0.94799999999999995</v>
      </c>
      <c r="AB1434" s="166">
        <f t="shared" si="235"/>
        <v>0.25454171845970125</v>
      </c>
      <c r="AC1434" s="166">
        <f t="shared" si="236"/>
        <v>0.17156472710026216</v>
      </c>
      <c r="AD1434" s="142">
        <f t="shared" si="237"/>
        <v>0.25454171845970125</v>
      </c>
      <c r="AE1434" s="142">
        <f t="shared" si="242"/>
        <v>0.25454171845970125</v>
      </c>
      <c r="AF1434" s="142" t="str">
        <f t="shared" si="238"/>
        <v/>
      </c>
      <c r="AG1434" s="167">
        <f t="shared" si="239"/>
        <v>0</v>
      </c>
      <c r="AH1434" s="167" t="str">
        <f t="shared" si="240"/>
        <v/>
      </c>
      <c r="AI1434" s="167" t="str">
        <f t="shared" si="241"/>
        <v/>
      </c>
      <c r="AJ1434" s="167"/>
      <c r="AK1434" s="167"/>
      <c r="AL1434" s="167"/>
      <c r="AN1434" s="146"/>
      <c r="AO1434" s="158">
        <f t="shared" si="244"/>
        <v>4.9624968553583031</v>
      </c>
      <c r="AP1434" s="159">
        <f t="shared" si="245"/>
        <v>0.66454006282979017</v>
      </c>
      <c r="AQ1434" s="160">
        <f t="shared" si="246"/>
        <v>7.8040561963232946E-4</v>
      </c>
      <c r="AR1434" s="161" t="str">
        <f t="shared" si="247"/>
        <v/>
      </c>
      <c r="AS1434" s="161" t="str">
        <f t="shared" si="243"/>
        <v/>
      </c>
    </row>
    <row r="1435" spans="26:45" ht="20.100000000000001" customHeight="1" x14ac:dyDescent="0.25">
      <c r="Z1435" s="146">
        <v>764</v>
      </c>
      <c r="AA1435" s="142">
        <f t="shared" si="234"/>
        <v>-0.94399999999999995</v>
      </c>
      <c r="AB1435" s="166">
        <f t="shared" si="235"/>
        <v>0.25550672897076881</v>
      </c>
      <c r="AC1435" s="166">
        <f t="shared" si="236"/>
        <v>0.17258482413805185</v>
      </c>
      <c r="AD1435" s="142">
        <f t="shared" si="237"/>
        <v>0.25550672897076881</v>
      </c>
      <c r="AE1435" s="142">
        <f t="shared" si="242"/>
        <v>0.25550672897076881</v>
      </c>
      <c r="AF1435" s="142" t="str">
        <f t="shared" si="238"/>
        <v/>
      </c>
      <c r="AG1435" s="167">
        <f t="shared" si="239"/>
        <v>0</v>
      </c>
      <c r="AH1435" s="167" t="str">
        <f t="shared" si="240"/>
        <v/>
      </c>
      <c r="AI1435" s="167" t="str">
        <f t="shared" si="241"/>
        <v/>
      </c>
      <c r="AJ1435" s="167"/>
      <c r="AK1435" s="167"/>
      <c r="AL1435" s="167"/>
      <c r="AN1435" s="146"/>
      <c r="AO1435" s="158">
        <f t="shared" si="244"/>
        <v>4.9688918255327339</v>
      </c>
      <c r="AP1435" s="159">
        <f t="shared" si="245"/>
        <v>0.66375965721015784</v>
      </c>
      <c r="AQ1435" s="160">
        <f t="shared" si="246"/>
        <v>7.804212427375834E-4</v>
      </c>
      <c r="AR1435" s="161" t="str">
        <f t="shared" si="247"/>
        <v/>
      </c>
      <c r="AS1435" s="161" t="str">
        <f t="shared" si="243"/>
        <v/>
      </c>
    </row>
    <row r="1436" spans="26:45" ht="20.100000000000001" customHeight="1" x14ac:dyDescent="0.25">
      <c r="Z1436" s="146">
        <v>765</v>
      </c>
      <c r="AA1436" s="142">
        <f t="shared" si="234"/>
        <v>-0.94</v>
      </c>
      <c r="AB1436" s="166">
        <f t="shared" si="235"/>
        <v>0.25647129442562033</v>
      </c>
      <c r="AC1436" s="166">
        <f t="shared" si="236"/>
        <v>0.17360878033862459</v>
      </c>
      <c r="AD1436" s="142">
        <f t="shared" si="237"/>
        <v>0.25647129442562033</v>
      </c>
      <c r="AE1436" s="142">
        <f t="shared" si="242"/>
        <v>0.25647129442562033</v>
      </c>
      <c r="AF1436" s="142" t="str">
        <f t="shared" si="238"/>
        <v/>
      </c>
      <c r="AG1436" s="167">
        <f t="shared" si="239"/>
        <v>0</v>
      </c>
      <c r="AH1436" s="167" t="str">
        <f t="shared" si="240"/>
        <v/>
      </c>
      <c r="AI1436" s="167" t="str">
        <f t="shared" si="241"/>
        <v/>
      </c>
      <c r="AJ1436" s="167"/>
      <c r="AK1436" s="167"/>
      <c r="AL1436" s="167"/>
      <c r="AN1436" s="146"/>
      <c r="AO1436" s="158">
        <f t="shared" si="244"/>
        <v>4.9752867957071647</v>
      </c>
      <c r="AP1436" s="159">
        <f t="shared" si="245"/>
        <v>0.66297923596742026</v>
      </c>
      <c r="AQ1436" s="160">
        <f t="shared" si="246"/>
        <v>7.8043363858038006E-4</v>
      </c>
      <c r="AR1436" s="161" t="str">
        <f t="shared" si="247"/>
        <v/>
      </c>
      <c r="AS1436" s="161" t="str">
        <f t="shared" si="243"/>
        <v/>
      </c>
    </row>
    <row r="1437" spans="26:45" ht="20.100000000000001" customHeight="1" x14ac:dyDescent="0.25">
      <c r="Z1437" s="146">
        <v>766</v>
      </c>
      <c r="AA1437" s="142">
        <f t="shared" si="234"/>
        <v>-0.93599999999999994</v>
      </c>
      <c r="AB1437" s="166">
        <f t="shared" si="235"/>
        <v>0.25743538222001205</v>
      </c>
      <c r="AC1437" s="166">
        <f t="shared" si="236"/>
        <v>0.17463659385658065</v>
      </c>
      <c r="AD1437" s="142">
        <f t="shared" si="237"/>
        <v>0.25743538222001205</v>
      </c>
      <c r="AE1437" s="142">
        <f t="shared" si="242"/>
        <v>0.25743538222001205</v>
      </c>
      <c r="AF1437" s="142" t="str">
        <f t="shared" si="238"/>
        <v/>
      </c>
      <c r="AG1437" s="167">
        <f t="shared" si="239"/>
        <v>0</v>
      </c>
      <c r="AH1437" s="167" t="str">
        <f t="shared" si="240"/>
        <v/>
      </c>
      <c r="AI1437" s="167" t="str">
        <f t="shared" si="241"/>
        <v/>
      </c>
      <c r="AJ1437" s="167"/>
      <c r="AK1437" s="167"/>
      <c r="AL1437" s="167"/>
      <c r="AN1437" s="146"/>
      <c r="AO1437" s="158">
        <f t="shared" si="244"/>
        <v>4.9816817658815955</v>
      </c>
      <c r="AP1437" s="159">
        <f t="shared" si="245"/>
        <v>0.66219880232883988</v>
      </c>
      <c r="AQ1437" s="160">
        <f t="shared" si="246"/>
        <v>7.8044281529177084E-4</v>
      </c>
      <c r="AR1437" s="161" t="str">
        <f t="shared" si="247"/>
        <v/>
      </c>
      <c r="AS1437" s="161" t="str">
        <f t="shared" si="243"/>
        <v/>
      </c>
    </row>
    <row r="1438" spans="26:45" ht="20.100000000000001" customHeight="1" x14ac:dyDescent="0.25">
      <c r="Z1438" s="146">
        <v>767</v>
      </c>
      <c r="AA1438" s="142">
        <f t="shared" si="234"/>
        <v>-0.93199999999999994</v>
      </c>
      <c r="AB1438" s="166">
        <f t="shared" si="235"/>
        <v>0.25839895964984844</v>
      </c>
      <c r="AC1438" s="166">
        <f t="shared" si="236"/>
        <v>0.175668262715903</v>
      </c>
      <c r="AD1438" s="142">
        <f t="shared" si="237"/>
        <v>0.25839895964984844</v>
      </c>
      <c r="AE1438" s="142">
        <f t="shared" si="242"/>
        <v>0.25839895964984844</v>
      </c>
      <c r="AF1438" s="142" t="str">
        <f t="shared" si="238"/>
        <v/>
      </c>
      <c r="AG1438" s="167">
        <f t="shared" si="239"/>
        <v>0</v>
      </c>
      <c r="AH1438" s="167" t="str">
        <f t="shared" si="240"/>
        <v/>
      </c>
      <c r="AI1438" s="167" t="str">
        <f t="shared" si="241"/>
        <v/>
      </c>
      <c r="AJ1438" s="167"/>
      <c r="AK1438" s="167"/>
      <c r="AL1438" s="167"/>
      <c r="AN1438" s="146"/>
      <c r="AO1438" s="158">
        <f t="shared" si="244"/>
        <v>4.9880767360560263</v>
      </c>
      <c r="AP1438" s="159">
        <f t="shared" si="245"/>
        <v>0.6614183595135481</v>
      </c>
      <c r="AQ1438" s="160">
        <f t="shared" si="246"/>
        <v>7.8044878101446447E-4</v>
      </c>
      <c r="AR1438" s="161" t="str">
        <f t="shared" si="247"/>
        <v/>
      </c>
      <c r="AS1438" s="161" t="str">
        <f t="shared" si="243"/>
        <v/>
      </c>
    </row>
    <row r="1439" spans="26:45" ht="20.100000000000001" customHeight="1" x14ac:dyDescent="0.25">
      <c r="Z1439" s="146">
        <v>768</v>
      </c>
      <c r="AA1439" s="142">
        <f t="shared" ref="AA1439:AA1502" si="248">AA$665+(Z1439*AA$668)</f>
        <v>-0.92799999999999994</v>
      </c>
      <c r="AB1439" s="166">
        <f t="shared" ref="AB1439:AB1502" si="249">_xlfn.NORM.DIST(AA1439,AA$662,AA$663,0)</f>
        <v>0.25936199391290432</v>
      </c>
      <c r="AC1439" s="166">
        <f t="shared" ref="AC1439:AC1502" si="250">_xlfn.NORM.DIST(AA1439,AA$662,AA$663,1)</f>
        <v>0.17670378480956131</v>
      </c>
      <c r="AD1439" s="142">
        <f t="shared" ref="AD1439:AD1502" si="251">IF(OR(AC1439&lt;CN$43,AC1439&gt;CN$44),AB1439,"")</f>
        <v>0.25936199391290432</v>
      </c>
      <c r="AE1439" s="142">
        <f t="shared" si="242"/>
        <v>0.25936199391290432</v>
      </c>
      <c r="AF1439" s="142" t="str">
        <f t="shared" ref="AF1439:AF1502" si="252">IF(AB1439=MAX(AB$671:AB$2671),AB1439,"")</f>
        <v/>
      </c>
      <c r="AG1439" s="167">
        <f t="shared" ref="AG1439:AG1502" si="253">_xlfn.NORM.DIST(Z1439,AE$663,AE$664,0)</f>
        <v>0</v>
      </c>
      <c r="AH1439" s="167" t="str">
        <f t="shared" ref="AH1439:AH1502" si="254">IF(AG1439=MAX(AG$671:AG$2671),AB1439,"")</f>
        <v/>
      </c>
      <c r="AI1439" s="167" t="str">
        <f t="shared" ref="AI1439:AI1502" si="255">IF(AH1439=MIN(AH$671:AH$2671),AH1439,"")</f>
        <v/>
      </c>
      <c r="AJ1439" s="167"/>
      <c r="AK1439" s="167"/>
      <c r="AL1439" s="167"/>
      <c r="AN1439" s="146"/>
      <c r="AO1439" s="158">
        <f t="shared" si="244"/>
        <v>4.9944717062304571</v>
      </c>
      <c r="AP1439" s="159">
        <f t="shared" si="245"/>
        <v>0.66063791073253364</v>
      </c>
      <c r="AQ1439" s="160">
        <f t="shared" si="246"/>
        <v>7.8045154389716487E-4</v>
      </c>
      <c r="AR1439" s="161" t="str">
        <f t="shared" si="247"/>
        <v/>
      </c>
      <c r="AS1439" s="161" t="str">
        <f t="shared" si="243"/>
        <v/>
      </c>
    </row>
    <row r="1440" spans="26:45" ht="20.100000000000001" customHeight="1" x14ac:dyDescent="0.25">
      <c r="Z1440" s="146">
        <v>769</v>
      </c>
      <c r="AA1440" s="142">
        <f t="shared" si="248"/>
        <v>-0.92399999999999993</v>
      </c>
      <c r="AB1440" s="166">
        <f t="shared" si="249"/>
        <v>0.26032445211056027</v>
      </c>
      <c r="AC1440" s="166">
        <f t="shared" si="250"/>
        <v>0.17774315789912321</v>
      </c>
      <c r="AD1440" s="142">
        <f t="shared" si="251"/>
        <v>0.26032445211056027</v>
      </c>
      <c r="AE1440" s="142">
        <f t="shared" ref="AE1440:AE1503" si="256">IF(AND(AC1440&gt;$AE$667,AC1440&lt;$AE$668),AB1440,"")</f>
        <v>0.26032445211056027</v>
      </c>
      <c r="AF1440" s="142" t="str">
        <f t="shared" si="252"/>
        <v/>
      </c>
      <c r="AG1440" s="167">
        <f t="shared" si="253"/>
        <v>0</v>
      </c>
      <c r="AH1440" s="167" t="str">
        <f t="shared" si="254"/>
        <v/>
      </c>
      <c r="AI1440" s="167" t="str">
        <f t="shared" si="255"/>
        <v/>
      </c>
      <c r="AJ1440" s="167"/>
      <c r="AK1440" s="167"/>
      <c r="AL1440" s="167"/>
      <c r="AN1440" s="146"/>
      <c r="AO1440" s="158">
        <f t="shared" si="244"/>
        <v>5.0008666764048879</v>
      </c>
      <c r="AP1440" s="159">
        <f t="shared" si="245"/>
        <v>0.65985745918863647</v>
      </c>
      <c r="AQ1440" s="160">
        <f t="shared" si="246"/>
        <v>7.804511120971247E-4</v>
      </c>
      <c r="AR1440" s="161" t="str">
        <f t="shared" si="247"/>
        <v/>
      </c>
      <c r="AS1440" s="161" t="str">
        <f t="shared" si="243"/>
        <v/>
      </c>
    </row>
    <row r="1441" spans="26:45" ht="20.100000000000001" customHeight="1" x14ac:dyDescent="0.25">
      <c r="Z1441" s="146">
        <v>770</v>
      </c>
      <c r="AA1441" s="142">
        <f t="shared" si="248"/>
        <v>-0.91999999999999993</v>
      </c>
      <c r="AB1441" s="166">
        <f t="shared" si="249"/>
        <v>0.26128630124955315</v>
      </c>
      <c r="AC1441" s="166">
        <f t="shared" si="250"/>
        <v>0.17878637961437172</v>
      </c>
      <c r="AD1441" s="142">
        <f t="shared" si="251"/>
        <v>0.26128630124955315</v>
      </c>
      <c r="AE1441" s="142">
        <f t="shared" si="256"/>
        <v>0.26128630124955315</v>
      </c>
      <c r="AF1441" s="142" t="str">
        <f t="shared" si="252"/>
        <v/>
      </c>
      <c r="AG1441" s="167">
        <f t="shared" si="253"/>
        <v>0</v>
      </c>
      <c r="AH1441" s="167" t="str">
        <f t="shared" si="254"/>
        <v/>
      </c>
      <c r="AI1441" s="167" t="str">
        <f t="shared" si="255"/>
        <v/>
      </c>
      <c r="AJ1441" s="167"/>
      <c r="AK1441" s="167"/>
      <c r="AL1441" s="167"/>
      <c r="AN1441" s="146"/>
      <c r="AO1441" s="158">
        <f t="shared" si="244"/>
        <v>5.0072616465793187</v>
      </c>
      <c r="AP1441" s="159">
        <f t="shared" si="245"/>
        <v>0.65907700807653935</v>
      </c>
      <c r="AQ1441" s="160">
        <f t="shared" si="246"/>
        <v>7.8044749378014533E-4</v>
      </c>
      <c r="AR1441" s="161" t="str">
        <f t="shared" si="247"/>
        <v/>
      </c>
      <c r="AS1441" s="161" t="str">
        <f t="shared" si="243"/>
        <v/>
      </c>
    </row>
    <row r="1442" spans="26:45" ht="20.100000000000001" customHeight="1" x14ac:dyDescent="0.25">
      <c r="Z1442" s="146">
        <v>771</v>
      </c>
      <c r="AA1442" s="142">
        <f t="shared" si="248"/>
        <v>-0.91599999999999993</v>
      </c>
      <c r="AB1442" s="166">
        <f t="shared" si="249"/>
        <v>0.26224750824374016</v>
      </c>
      <c r="AC1442" s="166">
        <f t="shared" si="250"/>
        <v>0.17983344745293059</v>
      </c>
      <c r="AD1442" s="142">
        <f t="shared" si="251"/>
        <v>0.26224750824374016</v>
      </c>
      <c r="AE1442" s="142">
        <f t="shared" si="256"/>
        <v>0.26224750824374016</v>
      </c>
      <c r="AF1442" s="142" t="str">
        <f t="shared" si="252"/>
        <v/>
      </c>
      <c r="AG1442" s="167">
        <f t="shared" si="253"/>
        <v>0</v>
      </c>
      <c r="AH1442" s="167" t="str">
        <f t="shared" si="254"/>
        <v/>
      </c>
      <c r="AI1442" s="167" t="str">
        <f t="shared" si="255"/>
        <v/>
      </c>
      <c r="AJ1442" s="167"/>
      <c r="AK1442" s="167"/>
      <c r="AL1442" s="167"/>
      <c r="AN1442" s="146"/>
      <c r="AO1442" s="158">
        <f t="shared" si="244"/>
        <v>5.0136566167537495</v>
      </c>
      <c r="AP1442" s="159">
        <f t="shared" si="245"/>
        <v>0.6582965605827592</v>
      </c>
      <c r="AQ1442" s="160">
        <f t="shared" si="246"/>
        <v>7.804406971193556E-4</v>
      </c>
      <c r="AR1442" s="161" t="str">
        <f t="shared" si="247"/>
        <v/>
      </c>
      <c r="AS1442" s="161" t="str">
        <f t="shared" si="243"/>
        <v/>
      </c>
    </row>
    <row r="1443" spans="26:45" ht="20.100000000000001" customHeight="1" x14ac:dyDescent="0.25">
      <c r="Z1443" s="146">
        <v>772</v>
      </c>
      <c r="AA1443" s="142">
        <f t="shared" si="248"/>
        <v>-0.91199999999999992</v>
      </c>
      <c r="AB1443" s="166">
        <f t="shared" si="249"/>
        <v>0.2632080399158771</v>
      </c>
      <c r="AC1443" s="166">
        <f t="shared" si="250"/>
        <v>0.18088435877989623</v>
      </c>
      <c r="AD1443" s="142">
        <f t="shared" si="251"/>
        <v>0.2632080399158771</v>
      </c>
      <c r="AE1443" s="142">
        <f t="shared" si="256"/>
        <v>0.2632080399158771</v>
      </c>
      <c r="AF1443" s="142" t="str">
        <f t="shared" si="252"/>
        <v/>
      </c>
      <c r="AG1443" s="167">
        <f t="shared" si="253"/>
        <v>0</v>
      </c>
      <c r="AH1443" s="167" t="str">
        <f t="shared" si="254"/>
        <v/>
      </c>
      <c r="AI1443" s="167" t="str">
        <f t="shared" si="255"/>
        <v/>
      </c>
      <c r="AJ1443" s="167"/>
      <c r="AK1443" s="167"/>
      <c r="AL1443" s="167"/>
      <c r="AN1443" s="146"/>
      <c r="AO1443" s="158">
        <f t="shared" si="244"/>
        <v>5.0200515869281803</v>
      </c>
      <c r="AP1443" s="159">
        <f t="shared" si="245"/>
        <v>0.65751611988563985</v>
      </c>
      <c r="AQ1443" s="160">
        <f t="shared" si="246"/>
        <v>7.8043073029521182E-4</v>
      </c>
      <c r="AR1443" s="161" t="str">
        <f t="shared" si="247"/>
        <v/>
      </c>
      <c r="AS1443" s="161" t="str">
        <f t="shared" si="243"/>
        <v/>
      </c>
    </row>
    <row r="1444" spans="26:45" ht="20.100000000000001" customHeight="1" x14ac:dyDescent="0.25">
      <c r="Z1444" s="146">
        <v>773</v>
      </c>
      <c r="AA1444" s="142">
        <f t="shared" si="248"/>
        <v>-0.90799999999999992</v>
      </c>
      <c r="AB1444" s="166">
        <f t="shared" si="249"/>
        <v>0.26416786299941053</v>
      </c>
      <c r="AC1444" s="166">
        <f t="shared" si="250"/>
        <v>0.18193911082747674</v>
      </c>
      <c r="AD1444" s="142">
        <f t="shared" si="251"/>
        <v>0.26416786299941053</v>
      </c>
      <c r="AE1444" s="142">
        <f t="shared" si="256"/>
        <v>0.26416786299941053</v>
      </c>
      <c r="AF1444" s="142" t="str">
        <f t="shared" si="252"/>
        <v/>
      </c>
      <c r="AG1444" s="167">
        <f t="shared" si="253"/>
        <v>0</v>
      </c>
      <c r="AH1444" s="167" t="str">
        <f t="shared" si="254"/>
        <v/>
      </c>
      <c r="AI1444" s="167" t="str">
        <f t="shared" si="255"/>
        <v/>
      </c>
      <c r="AJ1444" s="167"/>
      <c r="AK1444" s="167"/>
      <c r="AL1444" s="167"/>
      <c r="AN1444" s="146"/>
      <c r="AO1444" s="158">
        <f t="shared" si="244"/>
        <v>5.0264465571026111</v>
      </c>
      <c r="AP1444" s="159">
        <f t="shared" si="245"/>
        <v>0.65673568915534464</v>
      </c>
      <c r="AQ1444" s="160">
        <f t="shared" si="246"/>
        <v>7.8041760149583084E-4</v>
      </c>
      <c r="AR1444" s="161" t="str">
        <f t="shared" si="247"/>
        <v/>
      </c>
      <c r="AS1444" s="161" t="str">
        <f t="shared" si="243"/>
        <v/>
      </c>
    </row>
    <row r="1445" spans="26:45" ht="20.100000000000001" customHeight="1" x14ac:dyDescent="0.25">
      <c r="Z1445" s="146">
        <v>774</v>
      </c>
      <c r="AA1445" s="142">
        <f t="shared" si="248"/>
        <v>-0.90399999999999991</v>
      </c>
      <c r="AB1445" s="166">
        <f t="shared" si="249"/>
        <v>0.26512694414028343</v>
      </c>
      <c r="AC1445" s="166">
        <f t="shared" si="250"/>
        <v>0.18299770069463844</v>
      </c>
      <c r="AD1445" s="142">
        <f t="shared" si="251"/>
        <v>0.26512694414028343</v>
      </c>
      <c r="AE1445" s="142">
        <f t="shared" si="256"/>
        <v>0.26512694414028343</v>
      </c>
      <c r="AF1445" s="142" t="str">
        <f t="shared" si="252"/>
        <v/>
      </c>
      <c r="AG1445" s="167">
        <f t="shared" si="253"/>
        <v>0</v>
      </c>
      <c r="AH1445" s="167" t="str">
        <f t="shared" si="254"/>
        <v/>
      </c>
      <c r="AI1445" s="167" t="str">
        <f t="shared" si="255"/>
        <v/>
      </c>
      <c r="AJ1445" s="167"/>
      <c r="AK1445" s="167"/>
      <c r="AL1445" s="167"/>
      <c r="AN1445" s="146"/>
      <c r="AO1445" s="158">
        <f t="shared" si="244"/>
        <v>5.0328415272770419</v>
      </c>
      <c r="AP1445" s="159">
        <f t="shared" si="245"/>
        <v>0.65595527155384881</v>
      </c>
      <c r="AQ1445" s="160">
        <f t="shared" si="246"/>
        <v>7.8040131891654596E-4</v>
      </c>
      <c r="AR1445" s="161" t="str">
        <f t="shared" si="247"/>
        <v/>
      </c>
      <c r="AS1445" s="161" t="str">
        <f t="shared" si="243"/>
        <v/>
      </c>
    </row>
    <row r="1446" spans="26:45" ht="20.100000000000001" customHeight="1" x14ac:dyDescent="0.25">
      <c r="Z1446" s="146">
        <v>775</v>
      </c>
      <c r="AA1446" s="142">
        <f t="shared" si="248"/>
        <v>-0.89999999999999991</v>
      </c>
      <c r="AB1446" s="166">
        <f t="shared" si="249"/>
        <v>0.26608524989875487</v>
      </c>
      <c r="AC1446" s="166">
        <f t="shared" si="250"/>
        <v>0.1840601253467595</v>
      </c>
      <c r="AD1446" s="142">
        <f t="shared" si="251"/>
        <v>0.26608524989875487</v>
      </c>
      <c r="AE1446" s="142">
        <f t="shared" si="256"/>
        <v>0.26608524989875487</v>
      </c>
      <c r="AF1446" s="142" t="str">
        <f t="shared" si="252"/>
        <v/>
      </c>
      <c r="AG1446" s="167">
        <f t="shared" si="253"/>
        <v>0</v>
      </c>
      <c r="AH1446" s="167" t="str">
        <f t="shared" si="254"/>
        <v/>
      </c>
      <c r="AI1446" s="167" t="str">
        <f t="shared" si="255"/>
        <v/>
      </c>
      <c r="AJ1446" s="167"/>
      <c r="AK1446" s="167"/>
      <c r="AL1446" s="167"/>
      <c r="AN1446" s="146"/>
      <c r="AO1446" s="158">
        <f t="shared" si="244"/>
        <v>5.0392364974514727</v>
      </c>
      <c r="AP1446" s="159">
        <f t="shared" si="245"/>
        <v>0.65517487023493226</v>
      </c>
      <c r="AQ1446" s="160">
        <f t="shared" si="246"/>
        <v>7.8038189075935183E-4</v>
      </c>
      <c r="AR1446" s="161" t="str">
        <f t="shared" si="247"/>
        <v/>
      </c>
      <c r="AS1446" s="161" t="str">
        <f t="shared" si="243"/>
        <v/>
      </c>
    </row>
    <row r="1447" spans="26:45" ht="20.100000000000001" customHeight="1" x14ac:dyDescent="0.25">
      <c r="Z1447" s="146">
        <v>776</v>
      </c>
      <c r="AA1447" s="142">
        <f t="shared" si="248"/>
        <v>-0.89599999999999991</v>
      </c>
      <c r="AB1447" s="166">
        <f t="shared" si="249"/>
        <v>0.26704274675123274</v>
      </c>
      <c r="AC1447" s="166">
        <f t="shared" si="250"/>
        <v>0.18512638161529077</v>
      </c>
      <c r="AD1447" s="142">
        <f t="shared" si="251"/>
        <v>0.26704274675123274</v>
      </c>
      <c r="AE1447" s="142">
        <f t="shared" si="256"/>
        <v>0.26704274675123274</v>
      </c>
      <c r="AF1447" s="142" t="str">
        <f t="shared" si="252"/>
        <v/>
      </c>
      <c r="AG1447" s="167">
        <f t="shared" si="253"/>
        <v>0</v>
      </c>
      <c r="AH1447" s="167" t="str">
        <f t="shared" si="254"/>
        <v/>
      </c>
      <c r="AI1447" s="167" t="str">
        <f t="shared" si="255"/>
        <v/>
      </c>
      <c r="AJ1447" s="167"/>
      <c r="AK1447" s="167"/>
      <c r="AL1447" s="167"/>
      <c r="AN1447" s="146"/>
      <c r="AO1447" s="158">
        <f t="shared" si="244"/>
        <v>5.0456314676259035</v>
      </c>
      <c r="AP1447" s="159">
        <f t="shared" si="245"/>
        <v>0.65439448834417291</v>
      </c>
      <c r="AQ1447" s="160">
        <f t="shared" si="246"/>
        <v>7.8035932523390361E-4</v>
      </c>
      <c r="AR1447" s="161" t="str">
        <f t="shared" si="247"/>
        <v/>
      </c>
      <c r="AS1447" s="161" t="str">
        <f t="shared" si="243"/>
        <v/>
      </c>
    </row>
    <row r="1448" spans="26:45" ht="20.100000000000001" customHeight="1" x14ac:dyDescent="0.25">
      <c r="Z1448" s="146">
        <v>777</v>
      </c>
      <c r="AA1448" s="142">
        <f t="shared" si="248"/>
        <v>-0.8919999999999999</v>
      </c>
      <c r="AB1448" s="166">
        <f t="shared" si="249"/>
        <v>0.26799940109212012</v>
      </c>
      <c r="AC1448" s="166">
        <f t="shared" si="250"/>
        <v>0.18619646619742411</v>
      </c>
      <c r="AD1448" s="142">
        <f t="shared" si="251"/>
        <v>0.26799940109212012</v>
      </c>
      <c r="AE1448" s="142">
        <f t="shared" si="256"/>
        <v>0.26799940109212012</v>
      </c>
      <c r="AF1448" s="142" t="str">
        <f t="shared" si="252"/>
        <v/>
      </c>
      <c r="AG1448" s="167">
        <f t="shared" si="253"/>
        <v>0</v>
      </c>
      <c r="AH1448" s="167" t="str">
        <f t="shared" si="254"/>
        <v/>
      </c>
      <c r="AI1448" s="167" t="str">
        <f t="shared" si="255"/>
        <v/>
      </c>
      <c r="AJ1448" s="167"/>
      <c r="AK1448" s="167"/>
      <c r="AL1448" s="167"/>
      <c r="AN1448" s="146"/>
      <c r="AO1448" s="158">
        <f t="shared" si="244"/>
        <v>5.0520264378003343</v>
      </c>
      <c r="AP1448" s="159">
        <f t="shared" si="245"/>
        <v>0.65361412901893901</v>
      </c>
      <c r="AQ1448" s="160">
        <f t="shared" si="246"/>
        <v>7.8033363055496352E-4</v>
      </c>
      <c r="AR1448" s="161" t="str">
        <f t="shared" si="247"/>
        <v/>
      </c>
      <c r="AS1448" s="161" t="str">
        <f t="shared" si="243"/>
        <v/>
      </c>
    </row>
    <row r="1449" spans="26:45" ht="20.100000000000001" customHeight="1" x14ac:dyDescent="0.25">
      <c r="Z1449" s="146">
        <v>778</v>
      </c>
      <c r="AA1449" s="142">
        <f t="shared" si="248"/>
        <v>-0.8879999999999999</v>
      </c>
      <c r="AB1449" s="166">
        <f t="shared" si="249"/>
        <v>0.26895517923567464</v>
      </c>
      <c r="AC1449" s="166">
        <f t="shared" si="250"/>
        <v>0.18727037565576812</v>
      </c>
      <c r="AD1449" s="142">
        <f t="shared" si="251"/>
        <v>0.26895517923567464</v>
      </c>
      <c r="AE1449" s="142">
        <f t="shared" si="256"/>
        <v>0.26895517923567464</v>
      </c>
      <c r="AF1449" s="142" t="str">
        <f t="shared" si="252"/>
        <v/>
      </c>
      <c r="AG1449" s="167">
        <f t="shared" si="253"/>
        <v>0</v>
      </c>
      <c r="AH1449" s="167" t="str">
        <f t="shared" si="254"/>
        <v/>
      </c>
      <c r="AI1449" s="167" t="str">
        <f t="shared" si="255"/>
        <v/>
      </c>
      <c r="AJ1449" s="167"/>
      <c r="AK1449" s="167"/>
      <c r="AL1449" s="167"/>
      <c r="AN1449" s="146"/>
      <c r="AO1449" s="158">
        <f t="shared" si="244"/>
        <v>5.0584214079747651</v>
      </c>
      <c r="AP1449" s="159">
        <f t="shared" si="245"/>
        <v>0.65283379538838404</v>
      </c>
      <c r="AQ1449" s="160">
        <f t="shared" si="246"/>
        <v>7.8030481494639758E-4</v>
      </c>
      <c r="AR1449" s="161" t="str">
        <f t="shared" si="247"/>
        <v/>
      </c>
      <c r="AS1449" s="161" t="str">
        <f t="shared" si="243"/>
        <v/>
      </c>
    </row>
    <row r="1450" spans="26:45" ht="20.100000000000001" customHeight="1" x14ac:dyDescent="0.25">
      <c r="Z1450" s="146">
        <v>779</v>
      </c>
      <c r="AA1450" s="142">
        <f t="shared" si="248"/>
        <v>-0.8839999999999999</v>
      </c>
      <c r="AB1450" s="166">
        <f t="shared" si="249"/>
        <v>0.26991004741788133</v>
      </c>
      <c r="AC1450" s="166">
        <f t="shared" si="250"/>
        <v>0.18834810641803115</v>
      </c>
      <c r="AD1450" s="142">
        <f t="shared" si="251"/>
        <v>0.26991004741788133</v>
      </c>
      <c r="AE1450" s="142">
        <f t="shared" si="256"/>
        <v>0.26991004741788133</v>
      </c>
      <c r="AF1450" s="142" t="str">
        <f t="shared" si="252"/>
        <v/>
      </c>
      <c r="AG1450" s="167">
        <f t="shared" si="253"/>
        <v>0</v>
      </c>
      <c r="AH1450" s="167" t="str">
        <f t="shared" si="254"/>
        <v/>
      </c>
      <c r="AI1450" s="167" t="str">
        <f t="shared" si="255"/>
        <v/>
      </c>
      <c r="AJ1450" s="167"/>
      <c r="AK1450" s="167"/>
      <c r="AL1450" s="167"/>
      <c r="AN1450" s="146"/>
      <c r="AO1450" s="158">
        <f t="shared" si="244"/>
        <v>5.0648163781491959</v>
      </c>
      <c r="AP1450" s="159">
        <f t="shared" si="245"/>
        <v>0.65205349057343764</v>
      </c>
      <c r="AQ1450" s="160">
        <f t="shared" si="246"/>
        <v>7.8027288663595762E-4</v>
      </c>
      <c r="AR1450" s="161" t="str">
        <f t="shared" si="247"/>
        <v/>
      </c>
      <c r="AS1450" s="161" t="str">
        <f t="shared" si="243"/>
        <v/>
      </c>
    </row>
    <row r="1451" spans="26:45" ht="20.100000000000001" customHeight="1" x14ac:dyDescent="0.25">
      <c r="Z1451" s="146">
        <v>780</v>
      </c>
      <c r="AA1451" s="142">
        <f t="shared" si="248"/>
        <v>-0.87999999999999989</v>
      </c>
      <c r="AB1451" s="166">
        <f t="shared" si="249"/>
        <v>0.27086397179833804</v>
      </c>
      <c r="AC1451" s="166">
        <f t="shared" si="250"/>
        <v>0.18942965477671211</v>
      </c>
      <c r="AD1451" s="142">
        <f t="shared" si="251"/>
        <v>0.27086397179833804</v>
      </c>
      <c r="AE1451" s="142">
        <f t="shared" si="256"/>
        <v>0.27086397179833804</v>
      </c>
      <c r="AF1451" s="142" t="str">
        <f t="shared" si="252"/>
        <v/>
      </c>
      <c r="AG1451" s="167">
        <f t="shared" si="253"/>
        <v>0</v>
      </c>
      <c r="AH1451" s="167" t="str">
        <f t="shared" si="254"/>
        <v/>
      </c>
      <c r="AI1451" s="167" t="str">
        <f t="shared" si="255"/>
        <v/>
      </c>
      <c r="AJ1451" s="167"/>
      <c r="AK1451" s="167"/>
      <c r="AL1451" s="167"/>
      <c r="AN1451" s="146"/>
      <c r="AO1451" s="158">
        <f t="shared" si="244"/>
        <v>5.0712113483236267</v>
      </c>
      <c r="AP1451" s="159">
        <f t="shared" si="245"/>
        <v>0.65127321768680169</v>
      </c>
      <c r="AQ1451" s="160">
        <f t="shared" si="246"/>
        <v>7.8023785385861189E-4</v>
      </c>
      <c r="AR1451" s="161" t="str">
        <f t="shared" si="247"/>
        <v/>
      </c>
      <c r="AS1451" s="161" t="str">
        <f t="shared" si="243"/>
        <v/>
      </c>
    </row>
    <row r="1452" spans="26:45" ht="20.100000000000001" customHeight="1" x14ac:dyDescent="0.25">
      <c r="Z1452" s="146">
        <v>781</v>
      </c>
      <c r="AA1452" s="142">
        <f t="shared" si="248"/>
        <v>-0.87599999999999989</v>
      </c>
      <c r="AB1452" s="166">
        <f t="shared" si="249"/>
        <v>0.27181691846215389</v>
      </c>
      <c r="AC1452" s="166">
        <f t="shared" si="250"/>
        <v>0.19051501688879888</v>
      </c>
      <c r="AD1452" s="142">
        <f t="shared" si="251"/>
        <v>0.27181691846215389</v>
      </c>
      <c r="AE1452" s="142">
        <f t="shared" si="256"/>
        <v>0.27181691846215389</v>
      </c>
      <c r="AF1452" s="142" t="str">
        <f t="shared" si="252"/>
        <v/>
      </c>
      <c r="AG1452" s="167">
        <f t="shared" si="253"/>
        <v>0</v>
      </c>
      <c r="AH1452" s="167" t="str">
        <f t="shared" si="254"/>
        <v/>
      </c>
      <c r="AI1452" s="167" t="str">
        <f t="shared" si="255"/>
        <v/>
      </c>
      <c r="AJ1452" s="167"/>
      <c r="AK1452" s="167"/>
      <c r="AL1452" s="167"/>
      <c r="AN1452" s="146"/>
      <c r="AO1452" s="158">
        <f t="shared" si="244"/>
        <v>5.0776063184980575</v>
      </c>
      <c r="AP1452" s="159">
        <f t="shared" si="245"/>
        <v>0.65049297983294307</v>
      </c>
      <c r="AQ1452" s="160">
        <f t="shared" si="246"/>
        <v>7.8019972485576794E-4</v>
      </c>
      <c r="AR1452" s="161" t="str">
        <f t="shared" si="247"/>
        <v/>
      </c>
      <c r="AS1452" s="161" t="str">
        <f t="shared" si="243"/>
        <v/>
      </c>
    </row>
    <row r="1453" spans="26:45" ht="20.100000000000001" customHeight="1" x14ac:dyDescent="0.25">
      <c r="Z1453" s="146">
        <v>782</v>
      </c>
      <c r="AA1453" s="142">
        <f t="shared" si="248"/>
        <v>-0.87199999999999989</v>
      </c>
      <c r="AB1453" s="166">
        <f t="shared" si="249"/>
        <v>0.2727688534218603</v>
      </c>
      <c r="AC1453" s="166">
        <f t="shared" si="250"/>
        <v>0.19160418877547375</v>
      </c>
      <c r="AD1453" s="142">
        <f t="shared" si="251"/>
        <v>0.2727688534218603</v>
      </c>
      <c r="AE1453" s="142">
        <f t="shared" si="256"/>
        <v>0.2727688534218603</v>
      </c>
      <c r="AF1453" s="142" t="str">
        <f t="shared" si="252"/>
        <v/>
      </c>
      <c r="AG1453" s="167">
        <f t="shared" si="253"/>
        <v>0</v>
      </c>
      <c r="AH1453" s="167" t="str">
        <f t="shared" si="254"/>
        <v/>
      </c>
      <c r="AI1453" s="167" t="str">
        <f t="shared" si="255"/>
        <v/>
      </c>
      <c r="AJ1453" s="167"/>
      <c r="AK1453" s="167"/>
      <c r="AL1453" s="167"/>
      <c r="AN1453" s="146"/>
      <c r="AO1453" s="158">
        <f t="shared" si="244"/>
        <v>5.0840012886724884</v>
      </c>
      <c r="AP1453" s="159">
        <f t="shared" si="245"/>
        <v>0.64971278010808731</v>
      </c>
      <c r="AQ1453" s="160">
        <f t="shared" si="246"/>
        <v>7.8015850787438445E-4</v>
      </c>
      <c r="AR1453" s="161" t="str">
        <f t="shared" si="247"/>
        <v/>
      </c>
      <c r="AS1453" s="161" t="str">
        <f t="shared" si="243"/>
        <v/>
      </c>
    </row>
    <row r="1454" spans="26:45" ht="20.100000000000001" customHeight="1" x14ac:dyDescent="0.25">
      <c r="Z1454" s="146">
        <v>783</v>
      </c>
      <c r="AA1454" s="142">
        <f t="shared" si="248"/>
        <v>-0.86799999999999988</v>
      </c>
      <c r="AB1454" s="166">
        <f t="shared" si="249"/>
        <v>0.27371974261933485</v>
      </c>
      <c r="AC1454" s="166">
        <f t="shared" si="250"/>
        <v>0.19269716632182718</v>
      </c>
      <c r="AD1454" s="142">
        <f t="shared" si="251"/>
        <v>0.27371974261933485</v>
      </c>
      <c r="AE1454" s="142">
        <f t="shared" si="256"/>
        <v>0.27371974261933485</v>
      </c>
      <c r="AF1454" s="142" t="str">
        <f t="shared" si="252"/>
        <v/>
      </c>
      <c r="AG1454" s="167">
        <f t="shared" si="253"/>
        <v>0</v>
      </c>
      <c r="AH1454" s="167" t="str">
        <f t="shared" si="254"/>
        <v/>
      </c>
      <c r="AI1454" s="167" t="str">
        <f t="shared" si="255"/>
        <v/>
      </c>
      <c r="AJ1454" s="167"/>
      <c r="AK1454" s="167"/>
      <c r="AL1454" s="167"/>
      <c r="AN1454" s="146"/>
      <c r="AO1454" s="158">
        <f t="shared" si="244"/>
        <v>5.0903962588469192</v>
      </c>
      <c r="AP1454" s="159">
        <f t="shared" si="245"/>
        <v>0.64893262160021292</v>
      </c>
      <c r="AQ1454" s="160">
        <f t="shared" si="246"/>
        <v>7.8011421116619406E-4</v>
      </c>
      <c r="AR1454" s="161" t="str">
        <f t="shared" si="247"/>
        <v/>
      </c>
      <c r="AS1454" s="161" t="str">
        <f t="shared" si="243"/>
        <v/>
      </c>
    </row>
    <row r="1455" spans="26:45" ht="20.100000000000001" customHeight="1" x14ac:dyDescent="0.25">
      <c r="Z1455" s="146">
        <v>784</v>
      </c>
      <c r="AA1455" s="142">
        <f t="shared" si="248"/>
        <v>-0.86399999999999988</v>
      </c>
      <c r="AB1455" s="166">
        <f t="shared" si="249"/>
        <v>0.27466955192773695</v>
      </c>
      <c r="AC1455" s="166">
        <f t="shared" si="250"/>
        <v>0.19379394527657925</v>
      </c>
      <c r="AD1455" s="142">
        <f t="shared" si="251"/>
        <v>0.27466955192773695</v>
      </c>
      <c r="AE1455" s="142">
        <f t="shared" si="256"/>
        <v>0.27466955192773695</v>
      </c>
      <c r="AF1455" s="142" t="str">
        <f t="shared" si="252"/>
        <v/>
      </c>
      <c r="AG1455" s="167">
        <f t="shared" si="253"/>
        <v>0</v>
      </c>
      <c r="AH1455" s="167" t="str">
        <f t="shared" si="254"/>
        <v/>
      </c>
      <c r="AI1455" s="167" t="str">
        <f t="shared" si="255"/>
        <v/>
      </c>
      <c r="AJ1455" s="167"/>
      <c r="AK1455" s="167"/>
      <c r="AL1455" s="167"/>
      <c r="AN1455" s="146"/>
      <c r="AO1455" s="158">
        <f t="shared" si="244"/>
        <v>5.09679122902135</v>
      </c>
      <c r="AP1455" s="159">
        <f t="shared" si="245"/>
        <v>0.64815250738904673</v>
      </c>
      <c r="AQ1455" s="160">
        <f t="shared" si="246"/>
        <v>7.8006684299014584E-4</v>
      </c>
      <c r="AR1455" s="161" t="str">
        <f t="shared" si="247"/>
        <v/>
      </c>
      <c r="AS1455" s="161" t="str">
        <f t="shared" si="243"/>
        <v/>
      </c>
    </row>
    <row r="1456" spans="26:45" ht="20.100000000000001" customHeight="1" x14ac:dyDescent="0.25">
      <c r="Z1456" s="146">
        <v>785</v>
      </c>
      <c r="AA1456" s="142">
        <f t="shared" si="248"/>
        <v>-0.85999999999999988</v>
      </c>
      <c r="AB1456" s="166">
        <f t="shared" si="249"/>
        <v>0.27561824715345667</v>
      </c>
      <c r="AC1456" s="166">
        <f t="shared" si="250"/>
        <v>0.19489452125180837</v>
      </c>
      <c r="AD1456" s="142">
        <f t="shared" si="251"/>
        <v>0.27561824715345667</v>
      </c>
      <c r="AE1456" s="142">
        <f t="shared" si="256"/>
        <v>0.27561824715345667</v>
      </c>
      <c r="AF1456" s="142" t="str">
        <f t="shared" si="252"/>
        <v/>
      </c>
      <c r="AG1456" s="167">
        <f t="shared" si="253"/>
        <v>0</v>
      </c>
      <c r="AH1456" s="167" t="str">
        <f t="shared" si="254"/>
        <v/>
      </c>
      <c r="AI1456" s="167" t="str">
        <f t="shared" si="255"/>
        <v/>
      </c>
      <c r="AJ1456" s="167"/>
      <c r="AK1456" s="167"/>
      <c r="AL1456" s="167"/>
      <c r="AN1456" s="146"/>
      <c r="AO1456" s="158">
        <f t="shared" si="244"/>
        <v>5.1031861991957808</v>
      </c>
      <c r="AP1456" s="159">
        <f t="shared" si="245"/>
        <v>0.64737244054605658</v>
      </c>
      <c r="AQ1456" s="160">
        <f t="shared" si="246"/>
        <v>7.8001641160962976E-4</v>
      </c>
      <c r="AR1456" s="161" t="str">
        <f t="shared" si="247"/>
        <v/>
      </c>
      <c r="AS1456" s="161" t="str">
        <f t="shared" si="243"/>
        <v/>
      </c>
    </row>
    <row r="1457" spans="26:45" ht="20.100000000000001" customHeight="1" x14ac:dyDescent="0.25">
      <c r="Z1457" s="146">
        <v>786</v>
      </c>
      <c r="AA1457" s="142">
        <f t="shared" si="248"/>
        <v>-0.85599999999999987</v>
      </c>
      <c r="AB1457" s="166">
        <f t="shared" si="249"/>
        <v>0.27656579403807502</v>
      </c>
      <c r="AC1457" s="166">
        <f t="shared" si="250"/>
        <v>0.1959988897226882</v>
      </c>
      <c r="AD1457" s="142">
        <f t="shared" si="251"/>
        <v>0.27656579403807502</v>
      </c>
      <c r="AE1457" s="142">
        <f t="shared" si="256"/>
        <v>0.27656579403807502</v>
      </c>
      <c r="AF1457" s="142" t="str">
        <f t="shared" si="252"/>
        <v/>
      </c>
      <c r="AG1457" s="167">
        <f t="shared" si="253"/>
        <v>0</v>
      </c>
      <c r="AH1457" s="167" t="str">
        <f t="shared" si="254"/>
        <v/>
      </c>
      <c r="AI1457" s="167" t="str">
        <f t="shared" si="255"/>
        <v/>
      </c>
      <c r="AJ1457" s="167"/>
      <c r="AK1457" s="167"/>
      <c r="AL1457" s="167"/>
      <c r="AN1457" s="146"/>
      <c r="AO1457" s="158">
        <f t="shared" si="244"/>
        <v>5.1095811693702116</v>
      </c>
      <c r="AP1457" s="159">
        <f t="shared" si="245"/>
        <v>0.64659242413444695</v>
      </c>
      <c r="AQ1457" s="160">
        <f t="shared" si="246"/>
        <v>7.7996292529292077E-4</v>
      </c>
      <c r="AR1457" s="161" t="str">
        <f t="shared" si="247"/>
        <v/>
      </c>
      <c r="AS1457" s="161" t="str">
        <f t="shared" si="243"/>
        <v/>
      </c>
    </row>
    <row r="1458" spans="26:45" ht="20.100000000000001" customHeight="1" x14ac:dyDescent="0.25">
      <c r="Z1458" s="146">
        <v>787</v>
      </c>
      <c r="AA1458" s="142">
        <f t="shared" si="248"/>
        <v>-0.85199999999999987</v>
      </c>
      <c r="AB1458" s="166">
        <f t="shared" si="249"/>
        <v>0.27751215826033615</v>
      </c>
      <c r="AC1458" s="166">
        <f t="shared" si="250"/>
        <v>0.1971070460272325</v>
      </c>
      <c r="AD1458" s="142">
        <f t="shared" si="251"/>
        <v>0.27751215826033615</v>
      </c>
      <c r="AE1458" s="142">
        <f t="shared" si="256"/>
        <v>0.27751215826033615</v>
      </c>
      <c r="AF1458" s="142" t="str">
        <f t="shared" si="252"/>
        <v/>
      </c>
      <c r="AG1458" s="167">
        <f t="shared" si="253"/>
        <v>0</v>
      </c>
      <c r="AH1458" s="167" t="str">
        <f t="shared" si="254"/>
        <v/>
      </c>
      <c r="AI1458" s="167" t="str">
        <f t="shared" si="255"/>
        <v/>
      </c>
      <c r="AJ1458" s="167"/>
      <c r="AK1458" s="167"/>
      <c r="AL1458" s="167"/>
      <c r="AN1458" s="146"/>
      <c r="AO1458" s="158">
        <f t="shared" si="244"/>
        <v>5.1159761395446424</v>
      </c>
      <c r="AP1458" s="159">
        <f t="shared" si="245"/>
        <v>0.64581246120915403</v>
      </c>
      <c r="AQ1458" s="160">
        <f t="shared" si="246"/>
        <v>7.7990639231417802E-4</v>
      </c>
      <c r="AR1458" s="161" t="str">
        <f t="shared" si="247"/>
        <v/>
      </c>
      <c r="AS1458" s="161" t="str">
        <f t="shared" si="243"/>
        <v/>
      </c>
    </row>
    <row r="1459" spans="26:45" ht="20.100000000000001" customHeight="1" x14ac:dyDescent="0.25">
      <c r="Z1459" s="146">
        <v>788</v>
      </c>
      <c r="AA1459" s="142">
        <f t="shared" si="248"/>
        <v>-0.84799999999999986</v>
      </c>
      <c r="AB1459" s="166">
        <f t="shared" si="249"/>
        <v>0.27845730543813191</v>
      </c>
      <c r="AC1459" s="166">
        <f t="shared" si="250"/>
        <v>0.19821898536604757</v>
      </c>
      <c r="AD1459" s="142">
        <f t="shared" si="251"/>
        <v>0.27845730543813191</v>
      </c>
      <c r="AE1459" s="142">
        <f t="shared" si="256"/>
        <v>0.27845730543813191</v>
      </c>
      <c r="AF1459" s="142" t="str">
        <f t="shared" si="252"/>
        <v/>
      </c>
      <c r="AG1459" s="167">
        <f t="shared" si="253"/>
        <v>0</v>
      </c>
      <c r="AH1459" s="167" t="str">
        <f t="shared" si="254"/>
        <v/>
      </c>
      <c r="AI1459" s="167" t="str">
        <f t="shared" si="255"/>
        <v/>
      </c>
      <c r="AJ1459" s="167"/>
      <c r="AK1459" s="167"/>
      <c r="AL1459" s="167"/>
      <c r="AN1459" s="146"/>
      <c r="AO1459" s="158">
        <f t="shared" si="244"/>
        <v>5.1223711097190732</v>
      </c>
      <c r="AP1459" s="159">
        <f t="shared" si="245"/>
        <v>0.64503255481683985</v>
      </c>
      <c r="AQ1459" s="160">
        <f t="shared" si="246"/>
        <v>7.798468209523346E-4</v>
      </c>
      <c r="AR1459" s="161" t="str">
        <f t="shared" si="247"/>
        <v/>
      </c>
      <c r="AS1459" s="161" t="str">
        <f t="shared" si="243"/>
        <v/>
      </c>
    </row>
    <row r="1460" spans="26:45" ht="20.100000000000001" customHeight="1" x14ac:dyDescent="0.25">
      <c r="Z1460" s="146">
        <v>789</v>
      </c>
      <c r="AA1460" s="142">
        <f t="shared" si="248"/>
        <v>-0.84399999999999986</v>
      </c>
      <c r="AB1460" s="166">
        <f t="shared" si="249"/>
        <v>0.27940120113049788</v>
      </c>
      <c r="AC1460" s="166">
        <f t="shared" si="250"/>
        <v>0.19933470280209292</v>
      </c>
      <c r="AD1460" s="142">
        <f t="shared" si="251"/>
        <v>0.27940120113049788</v>
      </c>
      <c r="AE1460" s="142">
        <f t="shared" si="256"/>
        <v>0.27940120113049788</v>
      </c>
      <c r="AF1460" s="142" t="str">
        <f t="shared" si="252"/>
        <v/>
      </c>
      <c r="AG1460" s="167">
        <f t="shared" si="253"/>
        <v>0</v>
      </c>
      <c r="AH1460" s="167" t="str">
        <f t="shared" si="254"/>
        <v/>
      </c>
      <c r="AI1460" s="167" t="str">
        <f t="shared" si="255"/>
        <v/>
      </c>
      <c r="AJ1460" s="167"/>
      <c r="AK1460" s="167"/>
      <c r="AL1460" s="167"/>
      <c r="AN1460" s="146"/>
      <c r="AO1460" s="158">
        <f t="shared" si="244"/>
        <v>5.128766079893504</v>
      </c>
      <c r="AP1460" s="159">
        <f t="shared" si="245"/>
        <v>0.64425270799588752</v>
      </c>
      <c r="AQ1460" s="160">
        <f t="shared" si="246"/>
        <v>7.7978421949065346E-4</v>
      </c>
      <c r="AR1460" s="161" t="str">
        <f t="shared" si="247"/>
        <v/>
      </c>
      <c r="AS1460" s="161" t="str">
        <f t="shared" si="243"/>
        <v/>
      </c>
    </row>
    <row r="1461" spans="26:45" ht="20.100000000000001" customHeight="1" x14ac:dyDescent="0.25">
      <c r="Z1461" s="146">
        <v>790</v>
      </c>
      <c r="AA1461" s="142">
        <f t="shared" si="248"/>
        <v>-0.83999999999999986</v>
      </c>
      <c r="AB1461" s="166">
        <f t="shared" si="249"/>
        <v>0.28034381083962062</v>
      </c>
      <c r="AC1461" s="166">
        <f t="shared" si="250"/>
        <v>0.20045419326044972</v>
      </c>
      <c r="AD1461" s="142">
        <f t="shared" si="251"/>
        <v>0.28034381083962062</v>
      </c>
      <c r="AE1461" s="142">
        <f t="shared" si="256"/>
        <v>0.28034381083962062</v>
      </c>
      <c r="AF1461" s="142" t="str">
        <f t="shared" si="252"/>
        <v/>
      </c>
      <c r="AG1461" s="167">
        <f t="shared" si="253"/>
        <v>0</v>
      </c>
      <c r="AH1461" s="167" t="str">
        <f t="shared" si="254"/>
        <v/>
      </c>
      <c r="AI1461" s="167" t="str">
        <f t="shared" si="255"/>
        <v/>
      </c>
      <c r="AJ1461" s="167"/>
      <c r="AK1461" s="167"/>
      <c r="AL1461" s="167"/>
      <c r="AN1461" s="146"/>
      <c r="AO1461" s="158">
        <f t="shared" si="244"/>
        <v>5.1351610500679348</v>
      </c>
      <c r="AP1461" s="159">
        <f t="shared" si="245"/>
        <v>0.64347292377639687</v>
      </c>
      <c r="AQ1461" s="160">
        <f t="shared" si="246"/>
        <v>7.797185962169495E-4</v>
      </c>
      <c r="AR1461" s="161" t="str">
        <f t="shared" si="247"/>
        <v/>
      </c>
      <c r="AS1461" s="161" t="str">
        <f t="shared" si="243"/>
        <v/>
      </c>
    </row>
    <row r="1462" spans="26:45" ht="20.100000000000001" customHeight="1" x14ac:dyDescent="0.25">
      <c r="Z1462" s="146">
        <v>791</v>
      </c>
      <c r="AA1462" s="142">
        <f t="shared" si="248"/>
        <v>-0.83599999999999985</v>
      </c>
      <c r="AB1462" s="166">
        <f t="shared" si="249"/>
        <v>0.28128510001285667</v>
      </c>
      <c r="AC1462" s="166">
        <f t="shared" si="250"/>
        <v>0.20157745152809775</v>
      </c>
      <c r="AD1462" s="142">
        <f t="shared" si="251"/>
        <v>0.28128510001285667</v>
      </c>
      <c r="AE1462" s="142">
        <f t="shared" si="256"/>
        <v>0.28128510001285667</v>
      </c>
      <c r="AF1462" s="142" t="str">
        <f t="shared" si="252"/>
        <v/>
      </c>
      <c r="AG1462" s="167">
        <f t="shared" si="253"/>
        <v>0</v>
      </c>
      <c r="AH1462" s="167" t="str">
        <f t="shared" si="254"/>
        <v/>
      </c>
      <c r="AI1462" s="167" t="str">
        <f t="shared" si="255"/>
        <v/>
      </c>
      <c r="AJ1462" s="167"/>
      <c r="AK1462" s="167"/>
      <c r="AL1462" s="167"/>
      <c r="AN1462" s="146"/>
      <c r="AO1462" s="158">
        <f t="shared" si="244"/>
        <v>5.1415560202423656</v>
      </c>
      <c r="AP1462" s="159">
        <f t="shared" si="245"/>
        <v>0.64269320518017992</v>
      </c>
      <c r="AQ1462" s="160">
        <f t="shared" si="246"/>
        <v>7.7964995942436666E-4</v>
      </c>
      <c r="AR1462" s="161" t="str">
        <f t="shared" si="247"/>
        <v/>
      </c>
      <c r="AS1462" s="161" t="str">
        <f t="shared" si="243"/>
        <v/>
      </c>
    </row>
    <row r="1463" spans="26:45" ht="20.100000000000001" customHeight="1" x14ac:dyDescent="0.25">
      <c r="Z1463" s="146">
        <v>792</v>
      </c>
      <c r="AA1463" s="142">
        <f t="shared" si="248"/>
        <v>-0.83199999999999985</v>
      </c>
      <c r="AB1463" s="166">
        <f t="shared" si="249"/>
        <v>0.28222503404476257</v>
      </c>
      <c r="AC1463" s="166">
        <f t="shared" si="250"/>
        <v>0.20270447225369967</v>
      </c>
      <c r="AD1463" s="142">
        <f t="shared" si="251"/>
        <v>0.28222503404476257</v>
      </c>
      <c r="AE1463" s="142">
        <f t="shared" si="256"/>
        <v>0.28222503404476257</v>
      </c>
      <c r="AF1463" s="142" t="str">
        <f t="shared" si="252"/>
        <v/>
      </c>
      <c r="AG1463" s="167">
        <f t="shared" si="253"/>
        <v>0</v>
      </c>
      <c r="AH1463" s="167" t="str">
        <f t="shared" si="254"/>
        <v/>
      </c>
      <c r="AI1463" s="167" t="str">
        <f t="shared" si="255"/>
        <v/>
      </c>
      <c r="AJ1463" s="167"/>
      <c r="AK1463" s="167"/>
      <c r="AL1463" s="167"/>
      <c r="AN1463" s="146"/>
      <c r="AO1463" s="158">
        <f t="shared" si="244"/>
        <v>5.1479509904167964</v>
      </c>
      <c r="AP1463" s="159">
        <f t="shared" si="245"/>
        <v>0.64191355522075555</v>
      </c>
      <c r="AQ1463" s="160">
        <f t="shared" si="246"/>
        <v>7.7957831740915751E-4</v>
      </c>
      <c r="AR1463" s="161" t="str">
        <f t="shared" si="247"/>
        <v/>
      </c>
      <c r="AS1463" s="161" t="str">
        <f t="shared" si="243"/>
        <v/>
      </c>
    </row>
    <row r="1464" spans="26:45" ht="20.100000000000001" customHeight="1" x14ac:dyDescent="0.25">
      <c r="Z1464" s="146">
        <v>793</v>
      </c>
      <c r="AA1464" s="142">
        <f t="shared" si="248"/>
        <v>-0.82799999999999985</v>
      </c>
      <c r="AB1464" s="166">
        <f t="shared" si="249"/>
        <v>0.28316357827913619</v>
      </c>
      <c r="AC1464" s="166">
        <f t="shared" si="250"/>
        <v>0.20383524994739455</v>
      </c>
      <c r="AD1464" s="142">
        <f t="shared" si="251"/>
        <v>0.28316357827913619</v>
      </c>
      <c r="AE1464" s="142">
        <f t="shared" si="256"/>
        <v>0.28316357827913619</v>
      </c>
      <c r="AF1464" s="142" t="str">
        <f t="shared" si="252"/>
        <v/>
      </c>
      <c r="AG1464" s="167">
        <f t="shared" si="253"/>
        <v>0</v>
      </c>
      <c r="AH1464" s="167" t="str">
        <f t="shared" si="254"/>
        <v/>
      </c>
      <c r="AI1464" s="167" t="str">
        <f t="shared" si="255"/>
        <v/>
      </c>
      <c r="AJ1464" s="167"/>
      <c r="AK1464" s="167"/>
      <c r="AL1464" s="167"/>
      <c r="AN1464" s="146"/>
      <c r="AO1464" s="158">
        <f t="shared" si="244"/>
        <v>5.1543459605912272</v>
      </c>
      <c r="AP1464" s="159">
        <f t="shared" si="245"/>
        <v>0.64113397690334639</v>
      </c>
      <c r="AQ1464" s="160">
        <f t="shared" si="246"/>
        <v>7.7950367847301472E-4</v>
      </c>
      <c r="AR1464" s="161" t="str">
        <f t="shared" si="247"/>
        <v/>
      </c>
      <c r="AS1464" s="161" t="str">
        <f t="shared" si="243"/>
        <v/>
      </c>
    </row>
    <row r="1465" spans="26:45" ht="20.100000000000001" customHeight="1" x14ac:dyDescent="0.25">
      <c r="Z1465" s="146">
        <v>794</v>
      </c>
      <c r="AA1465" s="142">
        <f t="shared" si="248"/>
        <v>-0.82399999999999984</v>
      </c>
      <c r="AB1465" s="166">
        <f t="shared" si="249"/>
        <v>0.28410069801106874</v>
      </c>
      <c r="AC1465" s="166">
        <f t="shared" si="250"/>
        <v>0.20496977898059826</v>
      </c>
      <c r="AD1465" s="142">
        <f t="shared" si="251"/>
        <v>0.28410069801106874</v>
      </c>
      <c r="AE1465" s="142">
        <f t="shared" si="256"/>
        <v>0.28410069801106874</v>
      </c>
      <c r="AF1465" s="142" t="str">
        <f t="shared" si="252"/>
        <v/>
      </c>
      <c r="AG1465" s="167">
        <f t="shared" si="253"/>
        <v>0</v>
      </c>
      <c r="AH1465" s="167" t="str">
        <f t="shared" si="254"/>
        <v/>
      </c>
      <c r="AI1465" s="167" t="str">
        <f t="shared" si="255"/>
        <v/>
      </c>
      <c r="AJ1465" s="167"/>
      <c r="AK1465" s="167"/>
      <c r="AL1465" s="167"/>
      <c r="AN1465" s="146"/>
      <c r="AO1465" s="158">
        <f t="shared" si="244"/>
        <v>5.160740930765658</v>
      </c>
      <c r="AP1465" s="159">
        <f t="shared" si="245"/>
        <v>0.64035447322487338</v>
      </c>
      <c r="AQ1465" s="160">
        <f t="shared" si="246"/>
        <v>7.7942605092018447E-4</v>
      </c>
      <c r="AR1465" s="161" t="str">
        <f t="shared" si="247"/>
        <v/>
      </c>
      <c r="AS1465" s="161" t="str">
        <f t="shared" si="243"/>
        <v/>
      </c>
    </row>
    <row r="1466" spans="26:45" ht="20.100000000000001" customHeight="1" x14ac:dyDescent="0.25">
      <c r="Z1466" s="146">
        <v>795</v>
      </c>
      <c r="AA1466" s="142">
        <f t="shared" si="248"/>
        <v>-0.81999999999999984</v>
      </c>
      <c r="AB1466" s="166">
        <f t="shared" si="249"/>
        <v>0.28503635848900727</v>
      </c>
      <c r="AC1466" s="166">
        <f t="shared" si="250"/>
        <v>0.20610805358581313</v>
      </c>
      <c r="AD1466" s="142">
        <f t="shared" si="251"/>
        <v>0.28503635848900727</v>
      </c>
      <c r="AE1466" s="142">
        <f t="shared" si="256"/>
        <v>0.28503635848900727</v>
      </c>
      <c r="AF1466" s="142" t="str">
        <f t="shared" si="252"/>
        <v/>
      </c>
      <c r="AG1466" s="167">
        <f t="shared" si="253"/>
        <v>0</v>
      </c>
      <c r="AH1466" s="167" t="str">
        <f t="shared" si="254"/>
        <v/>
      </c>
      <c r="AI1466" s="167" t="str">
        <f t="shared" si="255"/>
        <v/>
      </c>
      <c r="AJ1466" s="167"/>
      <c r="AK1466" s="167"/>
      <c r="AL1466" s="167"/>
      <c r="AN1466" s="146"/>
      <c r="AO1466" s="158">
        <f t="shared" si="244"/>
        <v>5.1671359009400888</v>
      </c>
      <c r="AP1466" s="159">
        <f t="shared" si="245"/>
        <v>0.63957504717395319</v>
      </c>
      <c r="AQ1466" s="160">
        <f t="shared" si="246"/>
        <v>7.7934544305957587E-4</v>
      </c>
      <c r="AR1466" s="161" t="str">
        <f t="shared" si="247"/>
        <v/>
      </c>
      <c r="AS1466" s="161" t="str">
        <f t="shared" si="243"/>
        <v/>
      </c>
    </row>
    <row r="1467" spans="26:45" ht="20.100000000000001" customHeight="1" x14ac:dyDescent="0.25">
      <c r="Z1467" s="146">
        <v>796</v>
      </c>
      <c r="AA1467" s="142">
        <f t="shared" si="248"/>
        <v>-0.81599999999999984</v>
      </c>
      <c r="AB1467" s="166">
        <f t="shared" si="249"/>
        <v>0.28597052491682845</v>
      </c>
      <c r="AC1467" s="166">
        <f t="shared" si="250"/>
        <v>0.2072500678564454</v>
      </c>
      <c r="AD1467" s="142">
        <f t="shared" si="251"/>
        <v>0.28597052491682845</v>
      </c>
      <c r="AE1467" s="142">
        <f t="shared" si="256"/>
        <v>0.28597052491682845</v>
      </c>
      <c r="AF1467" s="142" t="str">
        <f t="shared" si="252"/>
        <v/>
      </c>
      <c r="AG1467" s="167">
        <f t="shared" si="253"/>
        <v>0</v>
      </c>
      <c r="AH1467" s="167" t="str">
        <f t="shared" si="254"/>
        <v/>
      </c>
      <c r="AI1467" s="167" t="str">
        <f t="shared" si="255"/>
        <v/>
      </c>
      <c r="AJ1467" s="167"/>
      <c r="AK1467" s="167"/>
      <c r="AL1467" s="167"/>
      <c r="AN1467" s="146"/>
      <c r="AO1467" s="158">
        <f t="shared" si="244"/>
        <v>5.1735308711145196</v>
      </c>
      <c r="AP1467" s="159">
        <f t="shared" si="245"/>
        <v>0.63879570173089362</v>
      </c>
      <c r="AQ1467" s="160">
        <f t="shared" si="246"/>
        <v>7.7926186320409485E-4</v>
      </c>
      <c r="AR1467" s="161" t="str">
        <f t="shared" si="247"/>
        <v/>
      </c>
      <c r="AS1467" s="161" t="str">
        <f t="shared" si="243"/>
        <v/>
      </c>
    </row>
    <row r="1468" spans="26:45" ht="20.100000000000001" customHeight="1" x14ac:dyDescent="0.25">
      <c r="Z1468" s="146">
        <v>797</v>
      </c>
      <c r="AA1468" s="142">
        <f t="shared" si="248"/>
        <v>-0.81199999999999983</v>
      </c>
      <c r="AB1468" s="166">
        <f t="shared" si="249"/>
        <v>0.28690316245592223</v>
      </c>
      <c r="AC1468" s="166">
        <f t="shared" si="250"/>
        <v>0.20839581574663121</v>
      </c>
      <c r="AD1468" s="142">
        <f t="shared" si="251"/>
        <v>0.28690316245592223</v>
      </c>
      <c r="AE1468" s="142">
        <f t="shared" si="256"/>
        <v>0.28690316245592223</v>
      </c>
      <c r="AF1468" s="142" t="str">
        <f t="shared" si="252"/>
        <v/>
      </c>
      <c r="AG1468" s="167">
        <f t="shared" si="253"/>
        <v>0</v>
      </c>
      <c r="AH1468" s="167" t="str">
        <f t="shared" si="254"/>
        <v/>
      </c>
      <c r="AI1468" s="167" t="str">
        <f t="shared" si="255"/>
        <v/>
      </c>
      <c r="AJ1468" s="167"/>
      <c r="AK1468" s="167"/>
      <c r="AL1468" s="167"/>
      <c r="AN1468" s="146"/>
      <c r="AO1468" s="158">
        <f t="shared" si="244"/>
        <v>5.1799258412889504</v>
      </c>
      <c r="AP1468" s="159">
        <f t="shared" si="245"/>
        <v>0.63801643986768952</v>
      </c>
      <c r="AQ1468" s="160">
        <f t="shared" si="246"/>
        <v>7.7917531966942288E-4</v>
      </c>
      <c r="AR1468" s="161" t="str">
        <f t="shared" si="247"/>
        <v/>
      </c>
      <c r="AS1468" s="161" t="str">
        <f t="shared" si="243"/>
        <v/>
      </c>
    </row>
    <row r="1469" spans="26:45" ht="20.100000000000001" customHeight="1" x14ac:dyDescent="0.25">
      <c r="Z1469" s="146">
        <v>798</v>
      </c>
      <c r="AA1469" s="142">
        <f t="shared" si="248"/>
        <v>-0.80799999999999983</v>
      </c>
      <c r="AB1469" s="166">
        <f t="shared" si="249"/>
        <v>0.28783423622728582</v>
      </c>
      <c r="AC1469" s="166">
        <f t="shared" si="250"/>
        <v>0.20954529107107084</v>
      </c>
      <c r="AD1469" s="142">
        <f t="shared" si="251"/>
        <v>0.28783423622728582</v>
      </c>
      <c r="AE1469" s="142">
        <f t="shared" si="256"/>
        <v>0.28783423622728582</v>
      </c>
      <c r="AF1469" s="142" t="str">
        <f t="shared" si="252"/>
        <v/>
      </c>
      <c r="AG1469" s="167">
        <f t="shared" si="253"/>
        <v>0</v>
      </c>
      <c r="AH1469" s="167" t="str">
        <f t="shared" si="254"/>
        <v/>
      </c>
      <c r="AI1469" s="167" t="str">
        <f t="shared" si="255"/>
        <v/>
      </c>
      <c r="AJ1469" s="167"/>
      <c r="AK1469" s="167"/>
      <c r="AL1469" s="167"/>
      <c r="AN1469" s="146"/>
      <c r="AO1469" s="158">
        <f t="shared" si="244"/>
        <v>5.1863208114633812</v>
      </c>
      <c r="AP1469" s="159">
        <f t="shared" si="245"/>
        <v>0.6372372645480201</v>
      </c>
      <c r="AQ1469" s="160">
        <f t="shared" si="246"/>
        <v>7.7908582077490518E-4</v>
      </c>
      <c r="AR1469" s="161" t="str">
        <f t="shared" si="247"/>
        <v/>
      </c>
      <c r="AS1469" s="161" t="str">
        <f t="shared" si="243"/>
        <v/>
      </c>
    </row>
    <row r="1470" spans="26:45" ht="20.100000000000001" customHeight="1" x14ac:dyDescent="0.25">
      <c r="Z1470" s="146">
        <v>799</v>
      </c>
      <c r="AA1470" s="142">
        <f t="shared" si="248"/>
        <v>-0.80399999999999983</v>
      </c>
      <c r="AB1470" s="166">
        <f t="shared" si="249"/>
        <v>0.28876371131362794</v>
      </c>
      <c r="AC1470" s="166">
        <f t="shared" si="250"/>
        <v>0.21069848750487113</v>
      </c>
      <c r="AD1470" s="142">
        <f t="shared" si="251"/>
        <v>0.28876371131362794</v>
      </c>
      <c r="AE1470" s="142">
        <f t="shared" si="256"/>
        <v>0.28876371131362794</v>
      </c>
      <c r="AF1470" s="142" t="str">
        <f t="shared" si="252"/>
        <v/>
      </c>
      <c r="AG1470" s="167">
        <f t="shared" si="253"/>
        <v>0</v>
      </c>
      <c r="AH1470" s="167" t="str">
        <f t="shared" si="254"/>
        <v/>
      </c>
      <c r="AI1470" s="167" t="str">
        <f t="shared" si="255"/>
        <v/>
      </c>
      <c r="AJ1470" s="167"/>
      <c r="AK1470" s="167"/>
      <c r="AL1470" s="167"/>
      <c r="AN1470" s="146"/>
      <c r="AO1470" s="158">
        <f t="shared" si="244"/>
        <v>5.192715781637812</v>
      </c>
      <c r="AP1470" s="159">
        <f t="shared" si="245"/>
        <v>0.63645817872724519</v>
      </c>
      <c r="AQ1470" s="160">
        <f t="shared" si="246"/>
        <v>7.7899337484343967E-4</v>
      </c>
      <c r="AR1470" s="161" t="str">
        <f t="shared" si="247"/>
        <v/>
      </c>
      <c r="AS1470" s="161" t="str">
        <f t="shared" si="243"/>
        <v/>
      </c>
    </row>
    <row r="1471" spans="26:45" ht="20.100000000000001" customHeight="1" x14ac:dyDescent="0.25">
      <c r="Z1471" s="146">
        <v>800</v>
      </c>
      <c r="AA1471" s="142">
        <f t="shared" si="248"/>
        <v>-0.79999999999999982</v>
      </c>
      <c r="AB1471" s="166">
        <f t="shared" si="249"/>
        <v>0.28969155276148278</v>
      </c>
      <c r="AC1471" s="166">
        <f t="shared" si="250"/>
        <v>0.21185539858339672</v>
      </c>
      <c r="AD1471" s="142">
        <f t="shared" si="251"/>
        <v>0.28969155276148278</v>
      </c>
      <c r="AE1471" s="142">
        <f t="shared" si="256"/>
        <v>0.28969155276148278</v>
      </c>
      <c r="AF1471" s="142" t="str">
        <f t="shared" si="252"/>
        <v/>
      </c>
      <c r="AG1471" s="167">
        <f t="shared" si="253"/>
        <v>0</v>
      </c>
      <c r="AH1471" s="167" t="str">
        <f t="shared" si="254"/>
        <v/>
      </c>
      <c r="AI1471" s="167" t="str">
        <f t="shared" si="255"/>
        <v/>
      </c>
      <c r="AJ1471" s="167"/>
      <c r="AK1471" s="167"/>
      <c r="AL1471" s="167"/>
      <c r="AN1471" s="146"/>
      <c r="AO1471" s="158">
        <f t="shared" si="244"/>
        <v>5.1991107518122428</v>
      </c>
      <c r="AP1471" s="159">
        <f t="shared" si="245"/>
        <v>0.63567918535240175</v>
      </c>
      <c r="AQ1471" s="160">
        <f t="shared" si="246"/>
        <v>7.7889799020047779E-4</v>
      </c>
      <c r="AR1471" s="161" t="str">
        <f t="shared" si="247"/>
        <v/>
      </c>
      <c r="AS1471" s="161" t="str">
        <f t="shared" si="243"/>
        <v/>
      </c>
    </row>
    <row r="1472" spans="26:45" ht="20.100000000000001" customHeight="1" x14ac:dyDescent="0.25">
      <c r="Z1472" s="146">
        <v>801</v>
      </c>
      <c r="AA1472" s="142">
        <f t="shared" si="248"/>
        <v>-0.79599999999999982</v>
      </c>
      <c r="AB1472" s="166">
        <f t="shared" si="249"/>
        <v>0.29061772558333382</v>
      </c>
      <c r="AC1472" s="166">
        <f t="shared" si="250"/>
        <v>0.21301601770212972</v>
      </c>
      <c r="AD1472" s="142">
        <f t="shared" si="251"/>
        <v>0.29061772558333382</v>
      </c>
      <c r="AE1472" s="142">
        <f t="shared" si="256"/>
        <v>0.29061772558333382</v>
      </c>
      <c r="AF1472" s="142" t="str">
        <f t="shared" si="252"/>
        <v/>
      </c>
      <c r="AG1472" s="167">
        <f t="shared" si="253"/>
        <v>0</v>
      </c>
      <c r="AH1472" s="167" t="str">
        <f t="shared" si="254"/>
        <v/>
      </c>
      <c r="AI1472" s="167" t="str">
        <f t="shared" si="255"/>
        <v/>
      </c>
      <c r="AJ1472" s="167"/>
      <c r="AK1472" s="167"/>
      <c r="AL1472" s="167"/>
      <c r="AN1472" s="146"/>
      <c r="AO1472" s="158">
        <f t="shared" si="244"/>
        <v>5.2055057219866736</v>
      </c>
      <c r="AP1472" s="159">
        <f t="shared" si="245"/>
        <v>0.63490028736220128</v>
      </c>
      <c r="AQ1472" s="160">
        <f t="shared" si="246"/>
        <v>7.7879967517513471E-4</v>
      </c>
      <c r="AR1472" s="161" t="str">
        <f t="shared" si="247"/>
        <v/>
      </c>
      <c r="AS1472" s="161" t="str">
        <f t="shared" si="243"/>
        <v/>
      </c>
    </row>
    <row r="1473" spans="26:45" ht="20.100000000000001" customHeight="1" x14ac:dyDescent="0.25">
      <c r="Z1473" s="146">
        <v>802</v>
      </c>
      <c r="AA1473" s="142">
        <f t="shared" si="248"/>
        <v>-0.79199999999999982</v>
      </c>
      <c r="AB1473" s="166">
        <f t="shared" si="249"/>
        <v>0.29154219475974724</v>
      </c>
      <c r="AC1473" s="166">
        <f t="shared" si="250"/>
        <v>0.2141803381165375</v>
      </c>
      <c r="AD1473" s="142">
        <f t="shared" si="251"/>
        <v>0.29154219475974724</v>
      </c>
      <c r="AE1473" s="142">
        <f t="shared" si="256"/>
        <v>0.29154219475974724</v>
      </c>
      <c r="AF1473" s="142" t="str">
        <f t="shared" si="252"/>
        <v/>
      </c>
      <c r="AG1473" s="167">
        <f t="shared" si="253"/>
        <v>0</v>
      </c>
      <c r="AH1473" s="167" t="str">
        <f t="shared" si="254"/>
        <v/>
      </c>
      <c r="AI1473" s="167" t="str">
        <f t="shared" si="255"/>
        <v/>
      </c>
      <c r="AJ1473" s="167"/>
      <c r="AK1473" s="167"/>
      <c r="AL1473" s="167"/>
      <c r="AN1473" s="146"/>
      <c r="AO1473" s="158">
        <f t="shared" si="244"/>
        <v>5.2119006921611044</v>
      </c>
      <c r="AP1473" s="159">
        <f t="shared" si="245"/>
        <v>0.63412148768702614</v>
      </c>
      <c r="AQ1473" s="160">
        <f t="shared" si="246"/>
        <v>7.7869843809819095E-4</v>
      </c>
      <c r="AR1473" s="161" t="str">
        <f t="shared" si="247"/>
        <v/>
      </c>
      <c r="AS1473" s="161" t="str">
        <f t="shared" si="243"/>
        <v/>
      </c>
    </row>
    <row r="1474" spans="26:45" ht="20.100000000000001" customHeight="1" x14ac:dyDescent="0.25">
      <c r="Z1474" s="146">
        <v>803</v>
      </c>
      <c r="AA1474" s="142">
        <f t="shared" si="248"/>
        <v>-0.78799999999999981</v>
      </c>
      <c r="AB1474" s="166">
        <f t="shared" si="249"/>
        <v>0.29246492524151457</v>
      </c>
      <c r="AC1474" s="166">
        <f t="shared" si="250"/>
        <v>0.21534835294194937</v>
      </c>
      <c r="AD1474" s="142">
        <f t="shared" si="251"/>
        <v>0.29246492524151457</v>
      </c>
      <c r="AE1474" s="142">
        <f t="shared" si="256"/>
        <v>0.29246492524151457</v>
      </c>
      <c r="AF1474" s="142" t="str">
        <f t="shared" si="252"/>
        <v/>
      </c>
      <c r="AG1474" s="167">
        <f t="shared" si="253"/>
        <v>0</v>
      </c>
      <c r="AH1474" s="167" t="str">
        <f t="shared" si="254"/>
        <v/>
      </c>
      <c r="AI1474" s="167" t="str">
        <f t="shared" si="255"/>
        <v/>
      </c>
      <c r="AJ1474" s="167"/>
      <c r="AK1474" s="167"/>
      <c r="AL1474" s="167"/>
      <c r="AN1474" s="146"/>
      <c r="AO1474" s="158">
        <f t="shared" si="244"/>
        <v>5.2182956623355352</v>
      </c>
      <c r="AP1474" s="159">
        <f t="shared" si="245"/>
        <v>0.63334278924892795</v>
      </c>
      <c r="AQ1474" s="160">
        <f t="shared" si="246"/>
        <v>7.7859428730420177E-4</v>
      </c>
      <c r="AR1474" s="161" t="str">
        <f t="shared" si="247"/>
        <v/>
      </c>
      <c r="AS1474" s="161" t="str">
        <f t="shared" si="243"/>
        <v/>
      </c>
    </row>
    <row r="1475" spans="26:45" ht="20.100000000000001" customHeight="1" x14ac:dyDescent="0.25">
      <c r="Z1475" s="146">
        <v>804</v>
      </c>
      <c r="AA1475" s="142">
        <f t="shared" si="248"/>
        <v>-0.78399999999999981</v>
      </c>
      <c r="AB1475" s="166">
        <f t="shared" si="249"/>
        <v>0.29338588195180482</v>
      </c>
      <c r="AC1475" s="166">
        <f t="shared" si="250"/>
        <v>0.21652005515344208</v>
      </c>
      <c r="AD1475" s="142">
        <f t="shared" si="251"/>
        <v>0.29338588195180482</v>
      </c>
      <c r="AE1475" s="142">
        <f t="shared" si="256"/>
        <v>0.29338588195180482</v>
      </c>
      <c r="AF1475" s="142" t="str">
        <f t="shared" si="252"/>
        <v/>
      </c>
      <c r="AG1475" s="167">
        <f t="shared" si="253"/>
        <v>0</v>
      </c>
      <c r="AH1475" s="167" t="str">
        <f t="shared" si="254"/>
        <v/>
      </c>
      <c r="AI1475" s="167" t="str">
        <f t="shared" si="255"/>
        <v/>
      </c>
      <c r="AJ1475" s="167"/>
      <c r="AK1475" s="167"/>
      <c r="AL1475" s="167"/>
      <c r="AN1475" s="146"/>
      <c r="AO1475" s="158">
        <f t="shared" si="244"/>
        <v>5.224690632509966</v>
      </c>
      <c r="AP1475" s="159">
        <f t="shared" si="245"/>
        <v>0.63256419496162375</v>
      </c>
      <c r="AQ1475" s="160">
        <f t="shared" si="246"/>
        <v>7.7848723113016494E-4</v>
      </c>
      <c r="AR1475" s="161" t="str">
        <f t="shared" si="247"/>
        <v/>
      </c>
      <c r="AS1475" s="161" t="str">
        <f t="shared" si="243"/>
        <v/>
      </c>
    </row>
    <row r="1476" spans="26:45" ht="20.100000000000001" customHeight="1" x14ac:dyDescent="0.25">
      <c r="Z1476" s="146">
        <v>805</v>
      </c>
      <c r="AA1476" s="142">
        <f t="shared" si="248"/>
        <v>-0.7799999999999998</v>
      </c>
      <c r="AB1476" s="166">
        <f t="shared" si="249"/>
        <v>0.29430502978832518</v>
      </c>
      <c r="AC1476" s="166">
        <f t="shared" si="250"/>
        <v>0.21769543758573318</v>
      </c>
      <c r="AD1476" s="142">
        <f t="shared" si="251"/>
        <v>0.29430502978832518</v>
      </c>
      <c r="AE1476" s="142">
        <f t="shared" si="256"/>
        <v>0.29430502978832518</v>
      </c>
      <c r="AF1476" s="142" t="str">
        <f t="shared" si="252"/>
        <v/>
      </c>
      <c r="AG1476" s="167">
        <f t="shared" si="253"/>
        <v>0</v>
      </c>
      <c r="AH1476" s="167" t="str">
        <f t="shared" si="254"/>
        <v/>
      </c>
      <c r="AI1476" s="167" t="str">
        <f t="shared" si="255"/>
        <v/>
      </c>
      <c r="AJ1476" s="167"/>
      <c r="AK1476" s="167"/>
      <c r="AL1476" s="167"/>
      <c r="AN1476" s="146"/>
      <c r="AO1476" s="158">
        <f t="shared" si="244"/>
        <v>5.2310856026843968</v>
      </c>
      <c r="AP1476" s="159">
        <f t="shared" si="245"/>
        <v>0.63178570773049358</v>
      </c>
      <c r="AQ1476" s="160">
        <f t="shared" si="246"/>
        <v>7.7837727791441047E-4</v>
      </c>
      <c r="AR1476" s="161" t="str">
        <f t="shared" si="247"/>
        <v/>
      </c>
      <c r="AS1476" s="161" t="str">
        <f t="shared" si="243"/>
        <v/>
      </c>
    </row>
    <row r="1477" spans="26:45" ht="20.100000000000001" customHeight="1" x14ac:dyDescent="0.25">
      <c r="Z1477" s="146">
        <v>806</v>
      </c>
      <c r="AA1477" s="142">
        <f t="shared" si="248"/>
        <v>-0.7759999999999998</v>
      </c>
      <c r="AB1477" s="166">
        <f t="shared" si="249"/>
        <v>0.29522233362549144</v>
      </c>
      <c r="AC1477" s="166">
        <f t="shared" si="250"/>
        <v>0.21887449293308381</v>
      </c>
      <c r="AD1477" s="142">
        <f t="shared" si="251"/>
        <v>0.29522233362549144</v>
      </c>
      <c r="AE1477" s="142">
        <f t="shared" si="256"/>
        <v>0.29522233362549144</v>
      </c>
      <c r="AF1477" s="142" t="str">
        <f t="shared" si="252"/>
        <v/>
      </c>
      <c r="AG1477" s="167">
        <f t="shared" si="253"/>
        <v>0</v>
      </c>
      <c r="AH1477" s="167" t="str">
        <f t="shared" si="254"/>
        <v/>
      </c>
      <c r="AI1477" s="167" t="str">
        <f t="shared" si="255"/>
        <v/>
      </c>
      <c r="AJ1477" s="167"/>
      <c r="AK1477" s="167"/>
      <c r="AL1477" s="167"/>
      <c r="AN1477" s="146"/>
      <c r="AO1477" s="158">
        <f t="shared" si="244"/>
        <v>5.2374805728588276</v>
      </c>
      <c r="AP1477" s="159">
        <f t="shared" si="245"/>
        <v>0.63100733045257917</v>
      </c>
      <c r="AQ1477" s="160">
        <f t="shared" si="246"/>
        <v>7.78264435998266E-4</v>
      </c>
      <c r="AR1477" s="161" t="str">
        <f t="shared" si="247"/>
        <v/>
      </c>
      <c r="AS1477" s="161" t="str">
        <f t="shared" si="243"/>
        <v/>
      </c>
    </row>
    <row r="1478" spans="26:45" ht="20.100000000000001" customHeight="1" x14ac:dyDescent="0.25">
      <c r="Z1478" s="146">
        <v>807</v>
      </c>
      <c r="AA1478" s="142">
        <f t="shared" si="248"/>
        <v>-0.7719999999999998</v>
      </c>
      <c r="AB1478" s="166">
        <f t="shared" si="249"/>
        <v>0.29613775831660594</v>
      </c>
      <c r="AC1478" s="166">
        <f t="shared" si="250"/>
        <v>0.22005721374920986</v>
      </c>
      <c r="AD1478" s="142">
        <f t="shared" si="251"/>
        <v>0.29613775831660594</v>
      </c>
      <c r="AE1478" s="142">
        <f t="shared" si="256"/>
        <v>0.29613775831660594</v>
      </c>
      <c r="AF1478" s="142" t="str">
        <f t="shared" si="252"/>
        <v/>
      </c>
      <c r="AG1478" s="167">
        <f t="shared" si="253"/>
        <v>0</v>
      </c>
      <c r="AH1478" s="167" t="str">
        <f t="shared" si="254"/>
        <v/>
      </c>
      <c r="AI1478" s="167" t="str">
        <f t="shared" si="255"/>
        <v/>
      </c>
      <c r="AJ1478" s="167"/>
      <c r="AK1478" s="167"/>
      <c r="AL1478" s="167"/>
      <c r="AN1478" s="146"/>
      <c r="AO1478" s="158">
        <f t="shared" si="244"/>
        <v>5.2438755430332584</v>
      </c>
      <c r="AP1478" s="159">
        <f t="shared" si="245"/>
        <v>0.63022906601658091</v>
      </c>
      <c r="AQ1478" s="160">
        <f t="shared" si="246"/>
        <v>7.7814871372561267E-4</v>
      </c>
      <c r="AR1478" s="161" t="str">
        <f t="shared" si="247"/>
        <v/>
      </c>
      <c r="AS1478" s="161" t="str">
        <f t="shared" si="243"/>
        <v/>
      </c>
    </row>
    <row r="1479" spans="26:45" ht="20.100000000000001" customHeight="1" x14ac:dyDescent="0.25">
      <c r="Z1479" s="146">
        <v>808</v>
      </c>
      <c r="AA1479" s="142">
        <f t="shared" si="248"/>
        <v>-0.76799999999999979</v>
      </c>
      <c r="AB1479" s="166">
        <f t="shared" si="249"/>
        <v>0.2970512686960452</v>
      </c>
      <c r="AC1479" s="166">
        <f t="shared" si="250"/>
        <v>0.22124359244720193</v>
      </c>
      <c r="AD1479" s="142">
        <f t="shared" si="251"/>
        <v>0.2970512686960452</v>
      </c>
      <c r="AE1479" s="142">
        <f t="shared" si="256"/>
        <v>0.2970512686960452</v>
      </c>
      <c r="AF1479" s="142" t="str">
        <f t="shared" si="252"/>
        <v/>
      </c>
      <c r="AG1479" s="167">
        <f t="shared" si="253"/>
        <v>0</v>
      </c>
      <c r="AH1479" s="167" t="str">
        <f t="shared" si="254"/>
        <v/>
      </c>
      <c r="AI1479" s="167" t="str">
        <f t="shared" si="255"/>
        <v/>
      </c>
      <c r="AJ1479" s="167"/>
      <c r="AK1479" s="167"/>
      <c r="AL1479" s="167"/>
      <c r="AN1479" s="146"/>
      <c r="AO1479" s="158">
        <f t="shared" si="244"/>
        <v>5.2502705132076892</v>
      </c>
      <c r="AP1479" s="159">
        <f t="shared" si="245"/>
        <v>0.6294509173028553</v>
      </c>
      <c r="AQ1479" s="160">
        <f t="shared" si="246"/>
        <v>7.7803011944133083E-4</v>
      </c>
      <c r="AR1479" s="161" t="str">
        <f t="shared" si="247"/>
        <v/>
      </c>
      <c r="AS1479" s="161" t="str">
        <f t="shared" si="243"/>
        <v/>
      </c>
    </row>
    <row r="1480" spans="26:45" ht="20.100000000000001" customHeight="1" x14ac:dyDescent="0.25">
      <c r="Z1480" s="146">
        <v>809</v>
      </c>
      <c r="AA1480" s="142">
        <f t="shared" si="248"/>
        <v>-0.76399999999999979</v>
      </c>
      <c r="AB1480" s="166">
        <f t="shared" si="249"/>
        <v>0.29796282958145465</v>
      </c>
      <c r="AC1480" s="166">
        <f t="shared" si="250"/>
        <v>0.22243362129945354</v>
      </c>
      <c r="AD1480" s="142">
        <f t="shared" si="251"/>
        <v>0.29796282958145465</v>
      </c>
      <c r="AE1480" s="142">
        <f t="shared" si="256"/>
        <v>0.29796282958145465</v>
      </c>
      <c r="AF1480" s="142" t="str">
        <f t="shared" si="252"/>
        <v/>
      </c>
      <c r="AG1480" s="167">
        <f t="shared" si="253"/>
        <v>0</v>
      </c>
      <c r="AH1480" s="167" t="str">
        <f t="shared" si="254"/>
        <v/>
      </c>
      <c r="AI1480" s="167" t="str">
        <f t="shared" si="255"/>
        <v/>
      </c>
      <c r="AJ1480" s="167"/>
      <c r="AK1480" s="167"/>
      <c r="AL1480" s="167"/>
      <c r="AN1480" s="146"/>
      <c r="AO1480" s="158">
        <f t="shared" si="244"/>
        <v>5.25666548338212</v>
      </c>
      <c r="AP1480" s="159">
        <f t="shared" si="245"/>
        <v>0.62867288718341396</v>
      </c>
      <c r="AQ1480" s="160">
        <f t="shared" si="246"/>
        <v>7.7790866149218818E-4</v>
      </c>
      <c r="AR1480" s="161" t="str">
        <f t="shared" si="247"/>
        <v/>
      </c>
      <c r="AS1480" s="161" t="str">
        <f t="shared" si="243"/>
        <v/>
      </c>
    </row>
    <row r="1481" spans="26:45" ht="20.100000000000001" customHeight="1" x14ac:dyDescent="0.25">
      <c r="Z1481" s="146">
        <v>810</v>
      </c>
      <c r="AA1481" s="142">
        <f t="shared" si="248"/>
        <v>-0.75999999999999979</v>
      </c>
      <c r="AB1481" s="166">
        <f t="shared" si="249"/>
        <v>0.29887240577595287</v>
      </c>
      <c r="AC1481" s="166">
        <f t="shared" si="250"/>
        <v>0.22362729243759949</v>
      </c>
      <c r="AD1481" s="142">
        <f t="shared" si="251"/>
        <v>0.29887240577595287</v>
      </c>
      <c r="AE1481" s="142">
        <f t="shared" si="256"/>
        <v>0.29887240577595287</v>
      </c>
      <c r="AF1481" s="142" t="str">
        <f t="shared" si="252"/>
        <v/>
      </c>
      <c r="AG1481" s="167">
        <f t="shared" si="253"/>
        <v>0</v>
      </c>
      <c r="AH1481" s="167" t="str">
        <f t="shared" si="254"/>
        <v/>
      </c>
      <c r="AI1481" s="167" t="str">
        <f t="shared" si="255"/>
        <v/>
      </c>
      <c r="AJ1481" s="167"/>
      <c r="AK1481" s="167"/>
      <c r="AL1481" s="167"/>
      <c r="AN1481" s="146"/>
      <c r="AO1481" s="158">
        <f t="shared" si="244"/>
        <v>5.2630604535565508</v>
      </c>
      <c r="AP1481" s="159">
        <f t="shared" si="245"/>
        <v>0.62789497852192178</v>
      </c>
      <c r="AQ1481" s="160">
        <f t="shared" si="246"/>
        <v>7.7778434822717291E-4</v>
      </c>
      <c r="AR1481" s="161" t="str">
        <f t="shared" si="247"/>
        <v/>
      </c>
      <c r="AS1481" s="161" t="str">
        <f t="shared" si="243"/>
        <v/>
      </c>
    </row>
    <row r="1482" spans="26:45" ht="20.100000000000001" customHeight="1" x14ac:dyDescent="0.25">
      <c r="Z1482" s="146">
        <v>811</v>
      </c>
      <c r="AA1482" s="142">
        <f t="shared" si="248"/>
        <v>-0.75599999999999978</v>
      </c>
      <c r="AB1482" s="166">
        <f t="shared" si="249"/>
        <v>0.29977996207034235</v>
      </c>
      <c r="AC1482" s="166">
        <f t="shared" si="250"/>
        <v>0.22482459785246145</v>
      </c>
      <c r="AD1482" s="142">
        <f t="shared" si="251"/>
        <v>0.29977996207034235</v>
      </c>
      <c r="AE1482" s="142">
        <f t="shared" si="256"/>
        <v>0.29977996207034235</v>
      </c>
      <c r="AF1482" s="142" t="str">
        <f t="shared" si="252"/>
        <v/>
      </c>
      <c r="AG1482" s="167">
        <f t="shared" si="253"/>
        <v>0</v>
      </c>
      <c r="AH1482" s="167" t="str">
        <f t="shared" si="254"/>
        <v/>
      </c>
      <c r="AI1482" s="167" t="str">
        <f t="shared" si="255"/>
        <v/>
      </c>
      <c r="AJ1482" s="167"/>
      <c r="AK1482" s="167"/>
      <c r="AL1482" s="167"/>
      <c r="AN1482" s="146"/>
      <c r="AO1482" s="158">
        <f t="shared" si="244"/>
        <v>5.2694554237309816</v>
      </c>
      <c r="AP1482" s="159">
        <f t="shared" si="245"/>
        <v>0.6271171941736946</v>
      </c>
      <c r="AQ1482" s="160">
        <f t="shared" si="246"/>
        <v>7.7765718799682748E-4</v>
      </c>
      <c r="AR1482" s="161" t="str">
        <f t="shared" si="247"/>
        <v/>
      </c>
      <c r="AS1482" s="161" t="str">
        <f t="shared" si="243"/>
        <v/>
      </c>
    </row>
    <row r="1483" spans="26:45" ht="20.100000000000001" customHeight="1" x14ac:dyDescent="0.25">
      <c r="Z1483" s="146">
        <v>812</v>
      </c>
      <c r="AA1483" s="142">
        <f t="shared" si="248"/>
        <v>-0.75199999999999978</v>
      </c>
      <c r="AB1483" s="166">
        <f t="shared" si="249"/>
        <v>0.3006854632453293</v>
      </c>
      <c r="AC1483" s="166">
        <f t="shared" si="250"/>
        <v>0.22602552939400333</v>
      </c>
      <c r="AD1483" s="142">
        <f t="shared" si="251"/>
        <v>0.3006854632453293</v>
      </c>
      <c r="AE1483" s="142">
        <f t="shared" si="256"/>
        <v>0.3006854632453293</v>
      </c>
      <c r="AF1483" s="142" t="str">
        <f t="shared" si="252"/>
        <v/>
      </c>
      <c r="AG1483" s="167">
        <f t="shared" si="253"/>
        <v>0</v>
      </c>
      <c r="AH1483" s="167" t="str">
        <f t="shared" si="254"/>
        <v/>
      </c>
      <c r="AI1483" s="167" t="str">
        <f t="shared" si="255"/>
        <v/>
      </c>
      <c r="AJ1483" s="167"/>
      <c r="AK1483" s="167"/>
      <c r="AL1483" s="167"/>
      <c r="AN1483" s="146"/>
      <c r="AO1483" s="158">
        <f t="shared" si="244"/>
        <v>5.2758503939054124</v>
      </c>
      <c r="AP1483" s="159">
        <f t="shared" si="245"/>
        <v>0.62633953698569778</v>
      </c>
      <c r="AQ1483" s="160">
        <f t="shared" si="246"/>
        <v>7.7752718915247154E-4</v>
      </c>
      <c r="AR1483" s="161" t="str">
        <f t="shared" si="247"/>
        <v/>
      </c>
      <c r="AS1483" s="161" t="str">
        <f t="shared" si="243"/>
        <v/>
      </c>
    </row>
    <row r="1484" spans="26:45" ht="20.100000000000001" customHeight="1" x14ac:dyDescent="0.25">
      <c r="Z1484" s="146">
        <v>813</v>
      </c>
      <c r="AA1484" s="142">
        <f t="shared" si="248"/>
        <v>-0.74799999999999978</v>
      </c>
      <c r="AB1484" s="166">
        <f t="shared" si="249"/>
        <v>0.30158887407374985</v>
      </c>
      <c r="AC1484" s="166">
        <f t="shared" si="250"/>
        <v>0.22723007877129556</v>
      </c>
      <c r="AD1484" s="142">
        <f t="shared" si="251"/>
        <v>0.30158887407374985</v>
      </c>
      <c r="AE1484" s="142">
        <f t="shared" si="256"/>
        <v>0.30158887407374985</v>
      </c>
      <c r="AF1484" s="142" t="str">
        <f t="shared" si="252"/>
        <v/>
      </c>
      <c r="AG1484" s="167">
        <f t="shared" si="253"/>
        <v>0</v>
      </c>
      <c r="AH1484" s="167" t="str">
        <f t="shared" si="254"/>
        <v/>
      </c>
      <c r="AI1484" s="167" t="str">
        <f t="shared" si="255"/>
        <v/>
      </c>
      <c r="AJ1484" s="167"/>
      <c r="AK1484" s="167"/>
      <c r="AL1484" s="167"/>
      <c r="AN1484" s="146"/>
      <c r="AO1484" s="158">
        <f t="shared" si="244"/>
        <v>5.2822453640798432</v>
      </c>
      <c r="AP1484" s="159">
        <f t="shared" si="245"/>
        <v>0.6255620097965453</v>
      </c>
      <c r="AQ1484" s="160">
        <f t="shared" si="246"/>
        <v>7.7739436004686802E-4</v>
      </c>
      <c r="AR1484" s="161" t="str">
        <f t="shared" si="247"/>
        <v/>
      </c>
      <c r="AS1484" s="161" t="str">
        <f t="shared" si="243"/>
        <v/>
      </c>
    </row>
    <row r="1485" spans="26:45" ht="20.100000000000001" customHeight="1" x14ac:dyDescent="0.25">
      <c r="Z1485" s="146">
        <v>814</v>
      </c>
      <c r="AA1485" s="142">
        <f t="shared" si="248"/>
        <v>-0.74399999999999977</v>
      </c>
      <c r="AB1485" s="166">
        <f t="shared" si="249"/>
        <v>0.30249015932280471</v>
      </c>
      <c r="AC1485" s="166">
        <f t="shared" si="250"/>
        <v>0.22843823755248766</v>
      </c>
      <c r="AD1485" s="142">
        <f t="shared" si="251"/>
        <v>0.30249015932280471</v>
      </c>
      <c r="AE1485" s="142">
        <f t="shared" si="256"/>
        <v>0.30249015932280471</v>
      </c>
      <c r="AF1485" s="142" t="str">
        <f t="shared" si="252"/>
        <v/>
      </c>
      <c r="AG1485" s="167">
        <f t="shared" si="253"/>
        <v>0</v>
      </c>
      <c r="AH1485" s="167" t="str">
        <f t="shared" si="254"/>
        <v/>
      </c>
      <c r="AI1485" s="167" t="str">
        <f t="shared" si="255"/>
        <v/>
      </c>
      <c r="AJ1485" s="167"/>
      <c r="AK1485" s="167"/>
      <c r="AL1485" s="167"/>
      <c r="AN1485" s="146"/>
      <c r="AO1485" s="158">
        <f t="shared" si="244"/>
        <v>5.288640334254274</v>
      </c>
      <c r="AP1485" s="159">
        <f t="shared" si="245"/>
        <v>0.62478461543649844</v>
      </c>
      <c r="AQ1485" s="160">
        <f t="shared" si="246"/>
        <v>7.7725870903444516E-4</v>
      </c>
      <c r="AR1485" s="161" t="str">
        <f t="shared" si="247"/>
        <v/>
      </c>
      <c r="AS1485" s="161" t="str">
        <f t="shared" si="243"/>
        <v/>
      </c>
    </row>
    <row r="1486" spans="26:45" ht="20.100000000000001" customHeight="1" x14ac:dyDescent="0.25">
      <c r="Z1486" s="146">
        <v>815</v>
      </c>
      <c r="AA1486" s="142">
        <f t="shared" si="248"/>
        <v>-0.73999999999999977</v>
      </c>
      <c r="AB1486" s="166">
        <f t="shared" si="249"/>
        <v>0.3033892837563002</v>
      </c>
      <c r="AC1486" s="166">
        <f t="shared" si="250"/>
        <v>0.22964999716479059</v>
      </c>
      <c r="AD1486" s="142">
        <f t="shared" si="251"/>
        <v>0.3033892837563002</v>
      </c>
      <c r="AE1486" s="142">
        <f t="shared" si="256"/>
        <v>0.3033892837563002</v>
      </c>
      <c r="AF1486" s="142" t="str">
        <f t="shared" si="252"/>
        <v/>
      </c>
      <c r="AG1486" s="167">
        <f t="shared" si="253"/>
        <v>0</v>
      </c>
      <c r="AH1486" s="167" t="str">
        <f t="shared" si="254"/>
        <v/>
      </c>
      <c r="AI1486" s="167" t="str">
        <f t="shared" si="255"/>
        <v/>
      </c>
      <c r="AJ1486" s="167"/>
      <c r="AK1486" s="167"/>
      <c r="AL1486" s="167"/>
      <c r="AN1486" s="146"/>
      <c r="AO1486" s="158">
        <f t="shared" si="244"/>
        <v>5.2950353044287048</v>
      </c>
      <c r="AP1486" s="159">
        <f t="shared" si="245"/>
        <v>0.62400735672746399</v>
      </c>
      <c r="AQ1486" s="160">
        <f t="shared" si="246"/>
        <v>7.7712024446974226E-4</v>
      </c>
      <c r="AR1486" s="161" t="str">
        <f t="shared" si="247"/>
        <v/>
      </c>
      <c r="AS1486" s="161" t="str">
        <f t="shared" si="243"/>
        <v/>
      </c>
    </row>
    <row r="1487" spans="26:45" ht="20.100000000000001" customHeight="1" x14ac:dyDescent="0.25">
      <c r="Z1487" s="146">
        <v>816</v>
      </c>
      <c r="AA1487" s="142">
        <f t="shared" si="248"/>
        <v>-0.73599999999999977</v>
      </c>
      <c r="AB1487" s="166">
        <f t="shared" si="249"/>
        <v>0.30428621213689644</v>
      </c>
      <c r="AC1487" s="166">
        <f t="shared" si="250"/>
        <v>0.23086534889446758</v>
      </c>
      <c r="AD1487" s="142">
        <f t="shared" si="251"/>
        <v>0.30428621213689644</v>
      </c>
      <c r="AE1487" s="142">
        <f t="shared" si="256"/>
        <v>0.30428621213689644</v>
      </c>
      <c r="AF1487" s="142" t="str">
        <f t="shared" si="252"/>
        <v/>
      </c>
      <c r="AG1487" s="167">
        <f t="shared" si="253"/>
        <v>0</v>
      </c>
      <c r="AH1487" s="167" t="str">
        <f t="shared" si="254"/>
        <v/>
      </c>
      <c r="AI1487" s="167" t="str">
        <f t="shared" si="255"/>
        <v/>
      </c>
      <c r="AJ1487" s="167"/>
      <c r="AK1487" s="167"/>
      <c r="AL1487" s="167"/>
      <c r="AN1487" s="146"/>
      <c r="AO1487" s="158">
        <f t="shared" si="244"/>
        <v>5.3014302746031357</v>
      </c>
      <c r="AP1487" s="159">
        <f t="shared" si="245"/>
        <v>0.62323023648299425</v>
      </c>
      <c r="AQ1487" s="160">
        <f t="shared" si="246"/>
        <v>7.7697897470896393E-4</v>
      </c>
      <c r="AR1487" s="161" t="str">
        <f t="shared" si="247"/>
        <v/>
      </c>
      <c r="AS1487" s="161" t="str">
        <f t="shared" si="243"/>
        <v/>
      </c>
    </row>
    <row r="1488" spans="26:45" ht="20.100000000000001" customHeight="1" x14ac:dyDescent="0.25">
      <c r="Z1488" s="146">
        <v>817</v>
      </c>
      <c r="AA1488" s="142">
        <f t="shared" si="248"/>
        <v>-0.73199999999999976</v>
      </c>
      <c r="AB1488" s="166">
        <f t="shared" si="249"/>
        <v>0.30518090922836283</v>
      </c>
      <c r="AC1488" s="166">
        <f t="shared" si="250"/>
        <v>0.23208428388683353</v>
      </c>
      <c r="AD1488" s="142">
        <f t="shared" si="251"/>
        <v>0.30518090922836283</v>
      </c>
      <c r="AE1488" s="142">
        <f t="shared" si="256"/>
        <v>0.30518090922836283</v>
      </c>
      <c r="AF1488" s="142" t="str">
        <f t="shared" si="252"/>
        <v/>
      </c>
      <c r="AG1488" s="167">
        <f t="shared" si="253"/>
        <v>0</v>
      </c>
      <c r="AH1488" s="167" t="str">
        <f t="shared" si="254"/>
        <v/>
      </c>
      <c r="AI1488" s="167" t="str">
        <f t="shared" si="255"/>
        <v/>
      </c>
      <c r="AJ1488" s="167"/>
      <c r="AK1488" s="167"/>
      <c r="AL1488" s="167"/>
      <c r="AN1488" s="146"/>
      <c r="AO1488" s="158">
        <f t="shared" si="244"/>
        <v>5.3078252447775665</v>
      </c>
      <c r="AP1488" s="159">
        <f t="shared" si="245"/>
        <v>0.62245325750828528</v>
      </c>
      <c r="AQ1488" s="160">
        <f t="shared" si="246"/>
        <v>7.7683490810875888E-4</v>
      </c>
      <c r="AR1488" s="161" t="str">
        <f t="shared" si="247"/>
        <v/>
      </c>
      <c r="AS1488" s="161" t="str">
        <f t="shared" si="243"/>
        <v/>
      </c>
    </row>
    <row r="1489" spans="26:45" ht="20.100000000000001" customHeight="1" x14ac:dyDescent="0.25">
      <c r="Z1489" s="146">
        <v>818</v>
      </c>
      <c r="AA1489" s="142">
        <f t="shared" si="248"/>
        <v>-0.72799999999999976</v>
      </c>
      <c r="AB1489" s="166">
        <f t="shared" si="249"/>
        <v>0.30607333979783952</v>
      </c>
      <c r="AC1489" s="166">
        <f t="shared" si="250"/>
        <v>0.23330679314626487</v>
      </c>
      <c r="AD1489" s="142">
        <f t="shared" si="251"/>
        <v>0.30607333979783952</v>
      </c>
      <c r="AE1489" s="142">
        <f t="shared" si="256"/>
        <v>0.30607333979783952</v>
      </c>
      <c r="AF1489" s="142" t="str">
        <f t="shared" si="252"/>
        <v/>
      </c>
      <c r="AG1489" s="167">
        <f t="shared" si="253"/>
        <v>0</v>
      </c>
      <c r="AH1489" s="167" t="str">
        <f t="shared" si="254"/>
        <v/>
      </c>
      <c r="AI1489" s="167" t="str">
        <f t="shared" si="255"/>
        <v/>
      </c>
      <c r="AJ1489" s="167"/>
      <c r="AK1489" s="167"/>
      <c r="AL1489" s="167"/>
      <c r="AN1489" s="146"/>
      <c r="AO1489" s="158">
        <f t="shared" si="244"/>
        <v>5.3142202149519973</v>
      </c>
      <c r="AP1489" s="159">
        <f t="shared" si="245"/>
        <v>0.62167642260017653</v>
      </c>
      <c r="AQ1489" s="160">
        <f t="shared" si="246"/>
        <v>7.7668805302599786E-4</v>
      </c>
      <c r="AR1489" s="161" t="str">
        <f t="shared" si="247"/>
        <v/>
      </c>
      <c r="AS1489" s="161" t="str">
        <f t="shared" si="243"/>
        <v/>
      </c>
    </row>
    <row r="1490" spans="26:45" ht="20.100000000000001" customHeight="1" x14ac:dyDescent="0.25">
      <c r="Z1490" s="146">
        <v>819</v>
      </c>
      <c r="AA1490" s="142">
        <f t="shared" si="248"/>
        <v>-0.72399999999999975</v>
      </c>
      <c r="AB1490" s="166">
        <f t="shared" si="249"/>
        <v>0.30696346861810547</v>
      </c>
      <c r="AC1490" s="166">
        <f t="shared" si="250"/>
        <v>0.23453286753621694</v>
      </c>
      <c r="AD1490" s="142">
        <f t="shared" si="251"/>
        <v>0.30696346861810547</v>
      </c>
      <c r="AE1490" s="142">
        <f t="shared" si="256"/>
        <v>0.30696346861810547</v>
      </c>
      <c r="AF1490" s="142" t="str">
        <f t="shared" si="252"/>
        <v/>
      </c>
      <c r="AG1490" s="167">
        <f t="shared" si="253"/>
        <v>0</v>
      </c>
      <c r="AH1490" s="167" t="str">
        <f t="shared" si="254"/>
        <v/>
      </c>
      <c r="AI1490" s="167" t="str">
        <f t="shared" si="255"/>
        <v/>
      </c>
      <c r="AJ1490" s="167"/>
      <c r="AK1490" s="167"/>
      <c r="AL1490" s="167"/>
      <c r="AN1490" s="146"/>
      <c r="AO1490" s="158">
        <f t="shared" si="244"/>
        <v>5.3206151851264281</v>
      </c>
      <c r="AP1490" s="159">
        <f t="shared" si="245"/>
        <v>0.62089973454715053</v>
      </c>
      <c r="AQ1490" s="160">
        <f t="shared" si="246"/>
        <v>7.7653841781777366E-4</v>
      </c>
      <c r="AR1490" s="161" t="str">
        <f t="shared" si="247"/>
        <v/>
      </c>
      <c r="AS1490" s="161" t="str">
        <f t="shared" ref="AS1490:AS1553" si="257">IF($AP1490&lt;(1-$AN$670),$AQ1490,"")</f>
        <v/>
      </c>
    </row>
    <row r="1491" spans="26:45" ht="20.100000000000001" customHeight="1" x14ac:dyDescent="0.25">
      <c r="Z1491" s="146">
        <v>820</v>
      </c>
      <c r="AA1491" s="142">
        <f t="shared" si="248"/>
        <v>-0.71999999999999975</v>
      </c>
      <c r="AB1491" s="166">
        <f t="shared" si="249"/>
        <v>0.30785126046985301</v>
      </c>
      <c r="AC1491" s="166">
        <f t="shared" si="250"/>
        <v>0.23576249777925121</v>
      </c>
      <c r="AD1491" s="142">
        <f t="shared" si="251"/>
        <v>0.30785126046985301</v>
      </c>
      <c r="AE1491" s="142">
        <f t="shared" si="256"/>
        <v>0.30785126046985301</v>
      </c>
      <c r="AF1491" s="142" t="str">
        <f t="shared" si="252"/>
        <v/>
      </c>
      <c r="AG1491" s="167">
        <f t="shared" si="253"/>
        <v>0</v>
      </c>
      <c r="AH1491" s="167" t="str">
        <f t="shared" si="254"/>
        <v/>
      </c>
      <c r="AI1491" s="167" t="str">
        <f t="shared" si="255"/>
        <v/>
      </c>
      <c r="AJ1491" s="167"/>
      <c r="AK1491" s="167"/>
      <c r="AL1491" s="167"/>
      <c r="AN1491" s="146"/>
      <c r="AO1491" s="158">
        <f t="shared" ref="AO1491:AO1554" si="258">AO1490+$AR$655</f>
        <v>5.3270101553008589</v>
      </c>
      <c r="AP1491" s="159">
        <f t="shared" ref="AP1491:AP1554" si="259">_xlfn.CHISQ.DIST.RT(AO1491,7)</f>
        <v>0.62012319612933275</v>
      </c>
      <c r="AQ1491" s="160">
        <f t="shared" ref="AQ1491:AQ1554" si="260">AP1491-AP1492</f>
        <v>7.7638601084384362E-4</v>
      </c>
      <c r="AR1491" s="161" t="str">
        <f t="shared" ref="AR1491:AR1554" si="261">IF(AP1491&lt;(1-$AN$662),AQ1491,"")</f>
        <v/>
      </c>
      <c r="AS1491" s="161" t="str">
        <f t="shared" si="257"/>
        <v/>
      </c>
    </row>
    <row r="1492" spans="26:45" ht="20.100000000000001" customHeight="1" x14ac:dyDescent="0.25">
      <c r="Z1492" s="146">
        <v>821</v>
      </c>
      <c r="AA1492" s="142">
        <f t="shared" si="248"/>
        <v>-0.71599999999999975</v>
      </c>
      <c r="AB1492" s="166">
        <f t="shared" si="249"/>
        <v>0.30873668014396771</v>
      </c>
      <c r="AC1492" s="166">
        <f t="shared" si="250"/>
        <v>0.2369956744570717</v>
      </c>
      <c r="AD1492" s="142">
        <f t="shared" si="251"/>
        <v>0.30873668014396771</v>
      </c>
      <c r="AE1492" s="142">
        <f t="shared" si="256"/>
        <v>0.30873668014396771</v>
      </c>
      <c r="AF1492" s="142" t="str">
        <f t="shared" si="252"/>
        <v/>
      </c>
      <c r="AG1492" s="167">
        <f t="shared" si="253"/>
        <v>0</v>
      </c>
      <c r="AH1492" s="167" t="str">
        <f t="shared" si="254"/>
        <v/>
      </c>
      <c r="AI1492" s="167" t="str">
        <f t="shared" si="255"/>
        <v/>
      </c>
      <c r="AJ1492" s="167"/>
      <c r="AK1492" s="167"/>
      <c r="AL1492" s="167"/>
      <c r="AN1492" s="146"/>
      <c r="AO1492" s="158">
        <f t="shared" si="258"/>
        <v>5.3334051254752897</v>
      </c>
      <c r="AP1492" s="159">
        <f t="shared" si="259"/>
        <v>0.61934681011848891</v>
      </c>
      <c r="AQ1492" s="160">
        <f t="shared" si="260"/>
        <v>7.7623084046007929E-4</v>
      </c>
      <c r="AR1492" s="161" t="str">
        <f t="shared" si="261"/>
        <v/>
      </c>
      <c r="AS1492" s="161" t="str">
        <f t="shared" si="257"/>
        <v/>
      </c>
    </row>
    <row r="1493" spans="26:45" ht="20.100000000000001" customHeight="1" x14ac:dyDescent="0.25">
      <c r="Z1493" s="146">
        <v>822</v>
      </c>
      <c r="AA1493" s="142">
        <f t="shared" si="248"/>
        <v>-0.71199999999999974</v>
      </c>
      <c r="AB1493" s="166">
        <f t="shared" si="249"/>
        <v>0.30961969244381499</v>
      </c>
      <c r="AC1493" s="166">
        <f t="shared" si="250"/>
        <v>0.23823238801056992</v>
      </c>
      <c r="AD1493" s="142">
        <f t="shared" si="251"/>
        <v>0.30961969244381499</v>
      </c>
      <c r="AE1493" s="142">
        <f t="shared" si="256"/>
        <v>0.30961969244381499</v>
      </c>
      <c r="AF1493" s="142" t="str">
        <f t="shared" si="252"/>
        <v/>
      </c>
      <c r="AG1493" s="167">
        <f t="shared" si="253"/>
        <v>0</v>
      </c>
      <c r="AH1493" s="167" t="str">
        <f t="shared" si="254"/>
        <v/>
      </c>
      <c r="AI1493" s="167" t="str">
        <f t="shared" si="255"/>
        <v/>
      </c>
      <c r="AJ1493" s="167"/>
      <c r="AK1493" s="167"/>
      <c r="AL1493" s="167"/>
      <c r="AN1493" s="146"/>
      <c r="AO1493" s="158">
        <f t="shared" si="258"/>
        <v>5.3398000956497205</v>
      </c>
      <c r="AP1493" s="159">
        <f t="shared" si="259"/>
        <v>0.61857057927802883</v>
      </c>
      <c r="AQ1493" s="160">
        <f t="shared" si="260"/>
        <v>7.7607291502612696E-4</v>
      </c>
      <c r="AR1493" s="161" t="str">
        <f t="shared" si="261"/>
        <v/>
      </c>
      <c r="AS1493" s="161" t="str">
        <f t="shared" si="257"/>
        <v/>
      </c>
    </row>
    <row r="1494" spans="26:45" ht="20.100000000000001" customHeight="1" x14ac:dyDescent="0.25">
      <c r="Z1494" s="146">
        <v>823</v>
      </c>
      <c r="AA1494" s="142">
        <f t="shared" si="248"/>
        <v>-0.70799999999999974</v>
      </c>
      <c r="AB1494" s="166">
        <f t="shared" si="249"/>
        <v>0.3105002621875313</v>
      </c>
      <c r="AC1494" s="166">
        <f t="shared" si="250"/>
        <v>0.23947262873987996</v>
      </c>
      <c r="AD1494" s="142">
        <f t="shared" si="251"/>
        <v>0.3105002621875313</v>
      </c>
      <c r="AE1494" s="142">
        <f t="shared" si="256"/>
        <v>0.3105002621875313</v>
      </c>
      <c r="AF1494" s="142" t="str">
        <f t="shared" si="252"/>
        <v/>
      </c>
      <c r="AG1494" s="167">
        <f t="shared" si="253"/>
        <v>0</v>
      </c>
      <c r="AH1494" s="167" t="str">
        <f t="shared" si="254"/>
        <v/>
      </c>
      <c r="AI1494" s="167" t="str">
        <f t="shared" si="255"/>
        <v/>
      </c>
      <c r="AJ1494" s="167"/>
      <c r="AK1494" s="167"/>
      <c r="AL1494" s="167"/>
      <c r="AN1494" s="146"/>
      <c r="AO1494" s="158">
        <f t="shared" si="258"/>
        <v>5.3461950658241513</v>
      </c>
      <c r="AP1494" s="159">
        <f t="shared" si="259"/>
        <v>0.6177945063630027</v>
      </c>
      <c r="AQ1494" s="160">
        <f t="shared" si="260"/>
        <v>7.7591224289919047E-4</v>
      </c>
      <c r="AR1494" s="161" t="str">
        <f t="shared" si="261"/>
        <v/>
      </c>
      <c r="AS1494" s="161" t="str">
        <f t="shared" si="257"/>
        <v/>
      </c>
    </row>
    <row r="1495" spans="26:45" ht="20.100000000000001" customHeight="1" x14ac:dyDescent="0.25">
      <c r="Z1495" s="146">
        <v>824</v>
      </c>
      <c r="AA1495" s="142">
        <f t="shared" si="248"/>
        <v>-0.70399999999999974</v>
      </c>
      <c r="AB1495" s="166">
        <f t="shared" si="249"/>
        <v>0.31137835421032156</v>
      </c>
      <c r="AC1495" s="166">
        <f t="shared" si="250"/>
        <v>0.24071638680444141</v>
      </c>
      <c r="AD1495" s="142">
        <f t="shared" si="251"/>
        <v>0.31137835421032156</v>
      </c>
      <c r="AE1495" s="142">
        <f t="shared" si="256"/>
        <v>0.31137835421032156</v>
      </c>
      <c r="AF1495" s="142" t="str">
        <f t="shared" si="252"/>
        <v/>
      </c>
      <c r="AG1495" s="167">
        <f t="shared" si="253"/>
        <v>0</v>
      </c>
      <c r="AH1495" s="167" t="str">
        <f t="shared" si="254"/>
        <v/>
      </c>
      <c r="AI1495" s="167" t="str">
        <f t="shared" si="255"/>
        <v/>
      </c>
      <c r="AJ1495" s="167"/>
      <c r="AK1495" s="167"/>
      <c r="AL1495" s="167"/>
      <c r="AN1495" s="146"/>
      <c r="AO1495" s="158">
        <f t="shared" si="258"/>
        <v>5.3525900359985821</v>
      </c>
      <c r="AP1495" s="159">
        <f t="shared" si="259"/>
        <v>0.61701859412010351</v>
      </c>
      <c r="AQ1495" s="160">
        <f t="shared" si="260"/>
        <v>7.7574883243824999E-4</v>
      </c>
      <c r="AR1495" s="161" t="str">
        <f t="shared" si="261"/>
        <v/>
      </c>
      <c r="AS1495" s="161" t="str">
        <f t="shared" si="257"/>
        <v/>
      </c>
    </row>
    <row r="1496" spans="26:45" ht="20.100000000000001" customHeight="1" x14ac:dyDescent="0.25">
      <c r="Z1496" s="146">
        <v>825</v>
      </c>
      <c r="AA1496" s="142">
        <f t="shared" si="248"/>
        <v>-0.69999999999999973</v>
      </c>
      <c r="AB1496" s="166">
        <f t="shared" si="249"/>
        <v>0.31225393336676138</v>
      </c>
      <c r="AC1496" s="166">
        <f t="shared" si="250"/>
        <v>0.24196365222307309</v>
      </c>
      <c r="AD1496" s="142">
        <f t="shared" si="251"/>
        <v>0.31225393336676138</v>
      </c>
      <c r="AE1496" s="142">
        <f t="shared" si="256"/>
        <v>0.31225393336676138</v>
      </c>
      <c r="AF1496" s="142" t="str">
        <f t="shared" si="252"/>
        <v/>
      </c>
      <c r="AG1496" s="167">
        <f t="shared" si="253"/>
        <v>0</v>
      </c>
      <c r="AH1496" s="167" t="str">
        <f t="shared" si="254"/>
        <v/>
      </c>
      <c r="AI1496" s="167" t="str">
        <f t="shared" si="255"/>
        <v/>
      </c>
      <c r="AJ1496" s="167"/>
      <c r="AK1496" s="167"/>
      <c r="AL1496" s="167"/>
      <c r="AN1496" s="146"/>
      <c r="AO1496" s="158">
        <f t="shared" si="258"/>
        <v>5.3589850061730129</v>
      </c>
      <c r="AP1496" s="159">
        <f t="shared" si="259"/>
        <v>0.61624284528766526</v>
      </c>
      <c r="AQ1496" s="160">
        <f t="shared" si="260"/>
        <v>7.7558269199995422E-4</v>
      </c>
      <c r="AR1496" s="161" t="str">
        <f t="shared" si="261"/>
        <v/>
      </c>
      <c r="AS1496" s="161" t="str">
        <f t="shared" si="257"/>
        <v/>
      </c>
    </row>
    <row r="1497" spans="26:45" ht="20.100000000000001" customHeight="1" x14ac:dyDescent="0.25">
      <c r="Z1497" s="146">
        <v>826</v>
      </c>
      <c r="AA1497" s="142">
        <f t="shared" si="248"/>
        <v>-0.69599999999999973</v>
      </c>
      <c r="AB1497" s="166">
        <f t="shared" si="249"/>
        <v>0.3131269645331039</v>
      </c>
      <c r="AC1497" s="166">
        <f t="shared" si="250"/>
        <v>0.24321441487405426</v>
      </c>
      <c r="AD1497" s="142">
        <f t="shared" si="251"/>
        <v>0.3131269645331039</v>
      </c>
      <c r="AE1497" s="142">
        <f t="shared" si="256"/>
        <v>0.3131269645331039</v>
      </c>
      <c r="AF1497" s="142" t="str">
        <f t="shared" si="252"/>
        <v/>
      </c>
      <c r="AG1497" s="167">
        <f t="shared" si="253"/>
        <v>0</v>
      </c>
      <c r="AH1497" s="167" t="str">
        <f t="shared" si="254"/>
        <v/>
      </c>
      <c r="AI1497" s="167" t="str">
        <f t="shared" si="255"/>
        <v/>
      </c>
      <c r="AJ1497" s="167"/>
      <c r="AK1497" s="167"/>
      <c r="AL1497" s="167"/>
      <c r="AN1497" s="146"/>
      <c r="AO1497" s="158">
        <f t="shared" si="258"/>
        <v>5.3653799763474437</v>
      </c>
      <c r="AP1497" s="159">
        <f t="shared" si="259"/>
        <v>0.61546726259566531</v>
      </c>
      <c r="AQ1497" s="160">
        <f t="shared" si="260"/>
        <v>7.7541382994239516E-4</v>
      </c>
      <c r="AR1497" s="161" t="str">
        <f t="shared" si="261"/>
        <v/>
      </c>
      <c r="AS1497" s="161" t="str">
        <f t="shared" si="257"/>
        <v/>
      </c>
    </row>
    <row r="1498" spans="26:45" ht="20.100000000000001" customHeight="1" x14ac:dyDescent="0.25">
      <c r="Z1498" s="146">
        <v>827</v>
      </c>
      <c r="AA1498" s="142">
        <f t="shared" si="248"/>
        <v>-0.69199999999999973</v>
      </c>
      <c r="AB1498" s="166">
        <f t="shared" si="249"/>
        <v>0.31399741260959252</v>
      </c>
      <c r="AC1498" s="166">
        <f t="shared" si="250"/>
        <v>0.24446866449521693</v>
      </c>
      <c r="AD1498" s="142">
        <f t="shared" si="251"/>
        <v>0.31399741260959252</v>
      </c>
      <c r="AE1498" s="142">
        <f t="shared" si="256"/>
        <v>0.31399741260959252</v>
      </c>
      <c r="AF1498" s="142" t="str">
        <f t="shared" si="252"/>
        <v/>
      </c>
      <c r="AG1498" s="167">
        <f t="shared" si="253"/>
        <v>0</v>
      </c>
      <c r="AH1498" s="167" t="str">
        <f t="shared" si="254"/>
        <v/>
      </c>
      <c r="AI1498" s="167" t="str">
        <f t="shared" si="255"/>
        <v/>
      </c>
      <c r="AJ1498" s="167"/>
      <c r="AK1498" s="167"/>
      <c r="AL1498" s="167"/>
      <c r="AN1498" s="146"/>
      <c r="AO1498" s="158">
        <f t="shared" si="258"/>
        <v>5.3717749465218745</v>
      </c>
      <c r="AP1498" s="159">
        <f t="shared" si="259"/>
        <v>0.61469184876572291</v>
      </c>
      <c r="AQ1498" s="160">
        <f t="shared" si="260"/>
        <v>7.752422546206672E-4</v>
      </c>
      <c r="AR1498" s="161" t="str">
        <f t="shared" si="261"/>
        <v/>
      </c>
      <c r="AS1498" s="161" t="str">
        <f t="shared" si="257"/>
        <v/>
      </c>
    </row>
    <row r="1499" spans="26:45" ht="20.100000000000001" customHeight="1" x14ac:dyDescent="0.25">
      <c r="Z1499" s="146">
        <v>828</v>
      </c>
      <c r="AA1499" s="142">
        <f t="shared" si="248"/>
        <v>-0.68799999999999972</v>
      </c>
      <c r="AB1499" s="166">
        <f t="shared" si="249"/>
        <v>0.31486524252277687</v>
      </c>
      <c r="AC1499" s="166">
        <f t="shared" si="250"/>
        <v>0.24572639068404534</v>
      </c>
      <c r="AD1499" s="142">
        <f t="shared" si="251"/>
        <v>0.31486524252277687</v>
      </c>
      <c r="AE1499" s="142">
        <f t="shared" si="256"/>
        <v>0.31486524252277687</v>
      </c>
      <c r="AF1499" s="142" t="str">
        <f t="shared" si="252"/>
        <v/>
      </c>
      <c r="AG1499" s="167">
        <f t="shared" si="253"/>
        <v>0</v>
      </c>
      <c r="AH1499" s="167" t="str">
        <f t="shared" si="254"/>
        <v/>
      </c>
      <c r="AI1499" s="167" t="str">
        <f t="shared" si="255"/>
        <v/>
      </c>
      <c r="AJ1499" s="167"/>
      <c r="AK1499" s="167"/>
      <c r="AL1499" s="167"/>
      <c r="AN1499" s="146"/>
      <c r="AO1499" s="158">
        <f t="shared" si="258"/>
        <v>5.3781699166963053</v>
      </c>
      <c r="AP1499" s="159">
        <f t="shared" si="259"/>
        <v>0.61391660651110225</v>
      </c>
      <c r="AQ1499" s="160">
        <f t="shared" si="260"/>
        <v>7.7506797439286235E-4</v>
      </c>
      <c r="AR1499" s="161" t="str">
        <f t="shared" si="261"/>
        <v/>
      </c>
      <c r="AS1499" s="161" t="str">
        <f t="shared" si="257"/>
        <v/>
      </c>
    </row>
    <row r="1500" spans="26:45" ht="20.100000000000001" customHeight="1" x14ac:dyDescent="0.25">
      <c r="Z1500" s="146">
        <v>829</v>
      </c>
      <c r="AA1500" s="142">
        <f t="shared" si="248"/>
        <v>-0.68399999999999972</v>
      </c>
      <c r="AB1500" s="166">
        <f t="shared" si="249"/>
        <v>0.31573041922783385</v>
      </c>
      <c r="AC1500" s="166">
        <f t="shared" si="250"/>
        <v>0.24698758289778688</v>
      </c>
      <c r="AD1500" s="142">
        <f t="shared" si="251"/>
        <v>0.31573041922783385</v>
      </c>
      <c r="AE1500" s="142">
        <f t="shared" si="256"/>
        <v>0.31573041922783385</v>
      </c>
      <c r="AF1500" s="142" t="str">
        <f t="shared" si="252"/>
        <v/>
      </c>
      <c r="AG1500" s="167">
        <f t="shared" si="253"/>
        <v>0</v>
      </c>
      <c r="AH1500" s="167" t="str">
        <f t="shared" si="254"/>
        <v/>
      </c>
      <c r="AI1500" s="167" t="str">
        <f t="shared" si="255"/>
        <v/>
      </c>
      <c r="AJ1500" s="167"/>
      <c r="AK1500" s="167"/>
      <c r="AL1500" s="167"/>
      <c r="AN1500" s="146"/>
      <c r="AO1500" s="158">
        <f t="shared" si="258"/>
        <v>5.3845648868707361</v>
      </c>
      <c r="AP1500" s="159">
        <f t="shared" si="259"/>
        <v>0.61314153853670939</v>
      </c>
      <c r="AQ1500" s="160">
        <f t="shared" si="260"/>
        <v>7.748909976121876E-4</v>
      </c>
      <c r="AR1500" s="161" t="str">
        <f t="shared" si="261"/>
        <v/>
      </c>
      <c r="AS1500" s="161" t="str">
        <f t="shared" si="257"/>
        <v/>
      </c>
    </row>
    <row r="1501" spans="26:45" ht="20.100000000000001" customHeight="1" x14ac:dyDescent="0.25">
      <c r="Z1501" s="146">
        <v>830</v>
      </c>
      <c r="AA1501" s="142">
        <f t="shared" si="248"/>
        <v>-0.67999999999999972</v>
      </c>
      <c r="AB1501" s="166">
        <f t="shared" si="249"/>
        <v>0.31659290771089288</v>
      </c>
      <c r="AC1501" s="166">
        <f t="shared" si="250"/>
        <v>0.24825223045357059</v>
      </c>
      <c r="AD1501" s="142">
        <f t="shared" si="251"/>
        <v>0.31659290771089288</v>
      </c>
      <c r="AE1501" s="142">
        <f t="shared" si="256"/>
        <v>0.31659290771089288</v>
      </c>
      <c r="AF1501" s="142" t="str">
        <f t="shared" si="252"/>
        <v/>
      </c>
      <c r="AG1501" s="167">
        <f t="shared" si="253"/>
        <v>0</v>
      </c>
      <c r="AH1501" s="167" t="str">
        <f t="shared" si="254"/>
        <v/>
      </c>
      <c r="AI1501" s="167" t="str">
        <f t="shared" si="255"/>
        <v/>
      </c>
      <c r="AJ1501" s="167"/>
      <c r="AK1501" s="167"/>
      <c r="AL1501" s="167"/>
      <c r="AN1501" s="146"/>
      <c r="AO1501" s="158">
        <f t="shared" si="258"/>
        <v>5.3909598570451669</v>
      </c>
      <c r="AP1501" s="159">
        <f t="shared" si="259"/>
        <v>0.6123666475390972</v>
      </c>
      <c r="AQ1501" s="160">
        <f t="shared" si="260"/>
        <v>7.747113326334043E-4</v>
      </c>
      <c r="AR1501" s="161" t="str">
        <f t="shared" si="261"/>
        <v/>
      </c>
      <c r="AS1501" s="161" t="str">
        <f t="shared" si="257"/>
        <v/>
      </c>
    </row>
    <row r="1502" spans="26:45" ht="20.100000000000001" customHeight="1" x14ac:dyDescent="0.25">
      <c r="Z1502" s="146">
        <v>831</v>
      </c>
      <c r="AA1502" s="142">
        <f t="shared" si="248"/>
        <v>-0.67599999999999971</v>
      </c>
      <c r="AB1502" s="166">
        <f t="shared" si="249"/>
        <v>0.3174526729913647</v>
      </c>
      <c r="AC1502" s="166">
        <f t="shared" si="250"/>
        <v>0.24952032252853573</v>
      </c>
      <c r="AD1502" s="142">
        <f t="shared" si="251"/>
        <v>0.3174526729913647</v>
      </c>
      <c r="AE1502" s="142">
        <f t="shared" si="256"/>
        <v>0.3174526729913647</v>
      </c>
      <c r="AF1502" s="142" t="str">
        <f t="shared" si="252"/>
        <v/>
      </c>
      <c r="AG1502" s="167">
        <f t="shared" si="253"/>
        <v>0</v>
      </c>
      <c r="AH1502" s="167" t="str">
        <f t="shared" si="254"/>
        <v/>
      </c>
      <c r="AI1502" s="167" t="str">
        <f t="shared" si="255"/>
        <v/>
      </c>
      <c r="AJ1502" s="167"/>
      <c r="AK1502" s="167"/>
      <c r="AL1502" s="167"/>
      <c r="AN1502" s="146"/>
      <c r="AO1502" s="158">
        <f t="shared" si="258"/>
        <v>5.3973548272195977</v>
      </c>
      <c r="AP1502" s="159">
        <f t="shared" si="259"/>
        <v>0.61159193620646379</v>
      </c>
      <c r="AQ1502" s="160">
        <f t="shared" si="260"/>
        <v>7.7452898780960844E-4</v>
      </c>
      <c r="AR1502" s="161" t="str">
        <f t="shared" si="261"/>
        <v/>
      </c>
      <c r="AS1502" s="161" t="str">
        <f t="shared" si="257"/>
        <v/>
      </c>
    </row>
    <row r="1503" spans="26:45" ht="20.100000000000001" customHeight="1" x14ac:dyDescent="0.25">
      <c r="Z1503" s="146">
        <v>832</v>
      </c>
      <c r="AA1503" s="142">
        <f t="shared" ref="AA1503:AA1566" si="262">AA$665+(Z1503*AA$668)</f>
        <v>-0.67199999999999971</v>
      </c>
      <c r="AB1503" s="166">
        <f t="shared" ref="AB1503:AB1566" si="263">_xlfn.NORM.DIST(AA1503,AA$662,AA$663,0)</f>
        <v>0.3183096801242743</v>
      </c>
      <c r="AC1503" s="166">
        <f t="shared" ref="AC1503:AC1566" si="264">_xlfn.NORM.DIST(AA1503,AA$662,AA$663,1)</f>
        <v>0.25079184815996969</v>
      </c>
      <c r="AD1503" s="142">
        <f t="shared" ref="AD1503:AD1566" si="265">IF(OR(AC1503&lt;CN$43,AC1503&gt;CN$44),AB1503,"")</f>
        <v>0.3183096801242743</v>
      </c>
      <c r="AE1503" s="142">
        <f t="shared" si="256"/>
        <v>0.3183096801242743</v>
      </c>
      <c r="AF1503" s="142" t="str">
        <f t="shared" ref="AF1503:AF1566" si="266">IF(AB1503=MAX(AB$671:AB$2671),AB1503,"")</f>
        <v/>
      </c>
      <c r="AG1503" s="167">
        <f t="shared" ref="AG1503:AG1566" si="267">_xlfn.NORM.DIST(Z1503,AE$663,AE$664,0)</f>
        <v>0</v>
      </c>
      <c r="AH1503" s="167" t="str">
        <f t="shared" ref="AH1503:AH1566" si="268">IF(AG1503=MAX(AG$671:AG$2671),AB1503,"")</f>
        <v/>
      </c>
      <c r="AI1503" s="167" t="str">
        <f t="shared" ref="AI1503:AI1566" si="269">IF(AH1503=MIN(AH$671:AH$2671),AH1503,"")</f>
        <v/>
      </c>
      <c r="AJ1503" s="167"/>
      <c r="AK1503" s="167"/>
      <c r="AL1503" s="167"/>
      <c r="AN1503" s="146"/>
      <c r="AO1503" s="158">
        <f t="shared" si="258"/>
        <v>5.4037497973940285</v>
      </c>
      <c r="AP1503" s="159">
        <f t="shared" si="259"/>
        <v>0.61081740721865418</v>
      </c>
      <c r="AQ1503" s="160">
        <f t="shared" si="260"/>
        <v>7.7434397149300782E-4</v>
      </c>
      <c r="AR1503" s="161" t="str">
        <f t="shared" si="261"/>
        <v/>
      </c>
      <c r="AS1503" s="161" t="str">
        <f t="shared" si="257"/>
        <v/>
      </c>
    </row>
    <row r="1504" spans="26:45" ht="20.100000000000001" customHeight="1" x14ac:dyDescent="0.25">
      <c r="Z1504" s="146">
        <v>833</v>
      </c>
      <c r="AA1504" s="142">
        <f t="shared" si="262"/>
        <v>-0.66800000000000015</v>
      </c>
      <c r="AB1504" s="166">
        <f t="shared" si="263"/>
        <v>0.31916389420259672</v>
      </c>
      <c r="AC1504" s="166">
        <f t="shared" si="264"/>
        <v>0.25206679624545525</v>
      </c>
      <c r="AD1504" s="142">
        <f t="shared" si="265"/>
        <v>0.31916389420259672</v>
      </c>
      <c r="AE1504" s="142">
        <f t="shared" ref="AE1504:AE1567" si="270">IF(AND(AC1504&gt;$AE$667,AC1504&lt;$AE$668),AB1504,"")</f>
        <v>0.31916389420259672</v>
      </c>
      <c r="AF1504" s="142" t="str">
        <f t="shared" si="266"/>
        <v/>
      </c>
      <c r="AG1504" s="167">
        <f t="shared" si="267"/>
        <v>0</v>
      </c>
      <c r="AH1504" s="167" t="str">
        <f t="shared" si="268"/>
        <v/>
      </c>
      <c r="AI1504" s="167" t="str">
        <f t="shared" si="269"/>
        <v/>
      </c>
      <c r="AJ1504" s="167"/>
      <c r="AK1504" s="167"/>
      <c r="AL1504" s="167"/>
      <c r="AN1504" s="146"/>
      <c r="AO1504" s="158">
        <f t="shared" si="258"/>
        <v>5.4101447675684593</v>
      </c>
      <c r="AP1504" s="159">
        <f t="shared" si="259"/>
        <v>0.61004306324716118</v>
      </c>
      <c r="AQ1504" s="160">
        <f t="shared" si="260"/>
        <v>7.7415629203403391E-4</v>
      </c>
      <c r="AR1504" s="161" t="str">
        <f t="shared" si="261"/>
        <v/>
      </c>
      <c r="AS1504" s="161" t="str">
        <f t="shared" si="257"/>
        <v/>
      </c>
    </row>
    <row r="1505" spans="26:45" ht="20.100000000000001" customHeight="1" x14ac:dyDescent="0.25">
      <c r="Z1505" s="146">
        <v>834</v>
      </c>
      <c r="AA1505" s="142">
        <f t="shared" si="262"/>
        <v>-0.66400000000000015</v>
      </c>
      <c r="AB1505" s="166">
        <f t="shared" si="263"/>
        <v>0.32001528035959703</v>
      </c>
      <c r="AC1505" s="166">
        <f t="shared" si="264"/>
        <v>0.25334515554302672</v>
      </c>
      <c r="AD1505" s="142">
        <f t="shared" si="265"/>
        <v>0.32001528035959703</v>
      </c>
      <c r="AE1505" s="142">
        <f t="shared" si="270"/>
        <v>0.32001528035959703</v>
      </c>
      <c r="AF1505" s="142" t="str">
        <f t="shared" si="266"/>
        <v/>
      </c>
      <c r="AG1505" s="167">
        <f t="shared" si="267"/>
        <v>0</v>
      </c>
      <c r="AH1505" s="167" t="str">
        <f t="shared" si="268"/>
        <v/>
      </c>
      <c r="AI1505" s="167" t="str">
        <f t="shared" si="269"/>
        <v/>
      </c>
      <c r="AJ1505" s="167"/>
      <c r="AK1505" s="167"/>
      <c r="AL1505" s="167"/>
      <c r="AN1505" s="146"/>
      <c r="AO1505" s="158">
        <f t="shared" si="258"/>
        <v>5.4165397377428901</v>
      </c>
      <c r="AP1505" s="159">
        <f t="shared" si="259"/>
        <v>0.60926890695512714</v>
      </c>
      <c r="AQ1505" s="160">
        <f t="shared" si="260"/>
        <v>7.7396595778156385E-4</v>
      </c>
      <c r="AR1505" s="161" t="str">
        <f t="shared" si="261"/>
        <v/>
      </c>
      <c r="AS1505" s="161" t="str">
        <f t="shared" si="257"/>
        <v/>
      </c>
    </row>
    <row r="1506" spans="26:45" ht="20.100000000000001" customHeight="1" x14ac:dyDescent="0.25">
      <c r="Z1506" s="146">
        <v>835</v>
      </c>
      <c r="AA1506" s="142">
        <f t="shared" si="262"/>
        <v>-0.66000000000000014</v>
      </c>
      <c r="AB1506" s="166">
        <f t="shared" si="263"/>
        <v>0.32086380377117246</v>
      </c>
      <c r="AC1506" s="166">
        <f t="shared" si="264"/>
        <v>0.25462691467133608</v>
      </c>
      <c r="AD1506" s="142">
        <f t="shared" si="265"/>
        <v>0.32086380377117246</v>
      </c>
      <c r="AE1506" s="142">
        <f t="shared" si="270"/>
        <v>0.32086380377117246</v>
      </c>
      <c r="AF1506" s="142" t="str">
        <f t="shared" si="266"/>
        <v/>
      </c>
      <c r="AG1506" s="167">
        <f t="shared" si="267"/>
        <v>0</v>
      </c>
      <c r="AH1506" s="167" t="str">
        <f t="shared" si="268"/>
        <v/>
      </c>
      <c r="AI1506" s="167" t="str">
        <f t="shared" si="269"/>
        <v/>
      </c>
      <c r="AJ1506" s="167"/>
      <c r="AK1506" s="167"/>
      <c r="AL1506" s="167"/>
      <c r="AN1506" s="146"/>
      <c r="AO1506" s="158">
        <f t="shared" si="258"/>
        <v>5.4229347079173209</v>
      </c>
      <c r="AP1506" s="159">
        <f t="shared" si="259"/>
        <v>0.60849494099734558</v>
      </c>
      <c r="AQ1506" s="160">
        <f t="shared" si="260"/>
        <v>7.7377297708325354E-4</v>
      </c>
      <c r="AR1506" s="161" t="str">
        <f t="shared" si="261"/>
        <v/>
      </c>
      <c r="AS1506" s="161" t="str">
        <f t="shared" si="257"/>
        <v/>
      </c>
    </row>
    <row r="1507" spans="26:45" ht="20.100000000000001" customHeight="1" x14ac:dyDescent="0.25">
      <c r="Z1507" s="146">
        <v>836</v>
      </c>
      <c r="AA1507" s="142">
        <f t="shared" si="262"/>
        <v>-0.65600000000000014</v>
      </c>
      <c r="AB1507" s="166">
        <f t="shared" si="263"/>
        <v>0.32170942965819821</v>
      </c>
      <c r="AC1507" s="166">
        <f t="shared" si="264"/>
        <v>0.25591206210982798</v>
      </c>
      <c r="AD1507" s="142">
        <f t="shared" si="265"/>
        <v>0.32170942965819821</v>
      </c>
      <c r="AE1507" s="142">
        <f t="shared" si="270"/>
        <v>0.32170942965819821</v>
      </c>
      <c r="AF1507" s="142" t="str">
        <f t="shared" si="266"/>
        <v/>
      </c>
      <c r="AG1507" s="167">
        <f t="shared" si="267"/>
        <v>0</v>
      </c>
      <c r="AH1507" s="167" t="str">
        <f t="shared" si="268"/>
        <v/>
      </c>
      <c r="AI1507" s="167" t="str">
        <f t="shared" si="269"/>
        <v/>
      </c>
      <c r="AJ1507" s="167"/>
      <c r="AK1507" s="167"/>
      <c r="AL1507" s="167"/>
      <c r="AN1507" s="146"/>
      <c r="AO1507" s="158">
        <f t="shared" si="258"/>
        <v>5.4293296780917517</v>
      </c>
      <c r="AP1507" s="159">
        <f t="shared" si="259"/>
        <v>0.60772116802026233</v>
      </c>
      <c r="AQ1507" s="160">
        <f t="shared" si="260"/>
        <v>7.7357735828598173E-4</v>
      </c>
      <c r="AR1507" s="161" t="str">
        <f t="shared" si="261"/>
        <v/>
      </c>
      <c r="AS1507" s="161" t="str">
        <f t="shared" si="257"/>
        <v/>
      </c>
    </row>
    <row r="1508" spans="26:45" ht="20.100000000000001" customHeight="1" x14ac:dyDescent="0.25">
      <c r="Z1508" s="146">
        <v>837</v>
      </c>
      <c r="AA1508" s="142">
        <f t="shared" si="262"/>
        <v>-0.65200000000000014</v>
      </c>
      <c r="AB1508" s="166">
        <f t="shared" si="263"/>
        <v>0.32255212328887495</v>
      </c>
      <c r="AC1508" s="166">
        <f t="shared" si="264"/>
        <v>0.25720058619892433</v>
      </c>
      <c r="AD1508" s="142">
        <f t="shared" si="265"/>
        <v>0.32255212328887495</v>
      </c>
      <c r="AE1508" s="142">
        <f t="shared" si="270"/>
        <v>0.32255212328887495</v>
      </c>
      <c r="AF1508" s="142" t="str">
        <f t="shared" si="266"/>
        <v/>
      </c>
      <c r="AG1508" s="167">
        <f t="shared" si="267"/>
        <v>0</v>
      </c>
      <c r="AH1508" s="167" t="str">
        <f t="shared" si="268"/>
        <v/>
      </c>
      <c r="AI1508" s="167" t="str">
        <f t="shared" si="269"/>
        <v/>
      </c>
      <c r="AJ1508" s="167"/>
      <c r="AK1508" s="167"/>
      <c r="AL1508" s="167"/>
      <c r="AN1508" s="146"/>
      <c r="AO1508" s="158">
        <f t="shared" si="258"/>
        <v>5.4357246482661825</v>
      </c>
      <c r="AP1508" s="159">
        <f t="shared" si="259"/>
        <v>0.60694759066197634</v>
      </c>
      <c r="AQ1508" s="160">
        <f t="shared" si="260"/>
        <v>7.7337910973263035E-4</v>
      </c>
      <c r="AR1508" s="161" t="str">
        <f t="shared" si="261"/>
        <v/>
      </c>
      <c r="AS1508" s="161" t="str">
        <f t="shared" si="257"/>
        <v/>
      </c>
    </row>
    <row r="1509" spans="26:45" ht="20.100000000000001" customHeight="1" x14ac:dyDescent="0.25">
      <c r="Z1509" s="146">
        <v>838</v>
      </c>
      <c r="AA1509" s="142">
        <f t="shared" si="262"/>
        <v>-0.64800000000000013</v>
      </c>
      <c r="AB1509" s="166">
        <f t="shared" si="263"/>
        <v>0.32339184998107989</v>
      </c>
      <c r="AC1509" s="166">
        <f t="shared" si="264"/>
        <v>0.25849247514021867</v>
      </c>
      <c r="AD1509" s="142">
        <f t="shared" si="265"/>
        <v>0.32339184998107989</v>
      </c>
      <c r="AE1509" s="142">
        <f t="shared" si="270"/>
        <v>0.32339184998107989</v>
      </c>
      <c r="AF1509" s="142" t="str">
        <f t="shared" si="266"/>
        <v/>
      </c>
      <c r="AG1509" s="167">
        <f t="shared" si="267"/>
        <v>0</v>
      </c>
      <c r="AH1509" s="167" t="str">
        <f t="shared" si="268"/>
        <v/>
      </c>
      <c r="AI1509" s="167" t="str">
        <f t="shared" si="269"/>
        <v/>
      </c>
      <c r="AJ1509" s="167"/>
      <c r="AK1509" s="167"/>
      <c r="AL1509" s="167"/>
      <c r="AN1509" s="146"/>
      <c r="AO1509" s="158">
        <f t="shared" si="258"/>
        <v>5.4421196184406133</v>
      </c>
      <c r="AP1509" s="159">
        <f t="shared" si="259"/>
        <v>0.60617421155224371</v>
      </c>
      <c r="AQ1509" s="160">
        <f t="shared" si="260"/>
        <v>7.7317823976619238E-4</v>
      </c>
      <c r="AR1509" s="161" t="str">
        <f t="shared" si="261"/>
        <v/>
      </c>
      <c r="AS1509" s="161" t="str">
        <f t="shared" si="257"/>
        <v/>
      </c>
    </row>
    <row r="1510" spans="26:45" ht="20.100000000000001" customHeight="1" x14ac:dyDescent="0.25">
      <c r="Z1510" s="146">
        <v>839</v>
      </c>
      <c r="AA1510" s="142">
        <f t="shared" si="262"/>
        <v>-0.64400000000000013</v>
      </c>
      <c r="AB1510" s="166">
        <f t="shared" si="263"/>
        <v>0.32422857510471909</v>
      </c>
      <c r="AC1510" s="166">
        <f t="shared" si="264"/>
        <v>0.25978771699667913</v>
      </c>
      <c r="AD1510" s="142">
        <f t="shared" si="265"/>
        <v>0.32422857510471909</v>
      </c>
      <c r="AE1510" s="142">
        <f t="shared" si="270"/>
        <v>0.32422857510471909</v>
      </c>
      <c r="AF1510" s="142" t="str">
        <f t="shared" si="266"/>
        <v/>
      </c>
      <c r="AG1510" s="167">
        <f t="shared" si="267"/>
        <v>0</v>
      </c>
      <c r="AH1510" s="167" t="str">
        <f t="shared" si="268"/>
        <v/>
      </c>
      <c r="AI1510" s="167" t="str">
        <f t="shared" si="269"/>
        <v/>
      </c>
      <c r="AJ1510" s="167"/>
      <c r="AK1510" s="167"/>
      <c r="AL1510" s="167"/>
      <c r="AN1510" s="146"/>
      <c r="AO1510" s="158">
        <f t="shared" si="258"/>
        <v>5.4485145886150441</v>
      </c>
      <c r="AP1510" s="159">
        <f t="shared" si="259"/>
        <v>0.60540103331247752</v>
      </c>
      <c r="AQ1510" s="160">
        <f t="shared" si="260"/>
        <v>7.7297475672755134E-4</v>
      </c>
      <c r="AR1510" s="161" t="str">
        <f t="shared" si="261"/>
        <v/>
      </c>
      <c r="AS1510" s="161" t="str">
        <f t="shared" si="257"/>
        <v/>
      </c>
    </row>
    <row r="1511" spans="26:45" ht="20.100000000000001" customHeight="1" x14ac:dyDescent="0.25">
      <c r="Z1511" s="146">
        <v>840</v>
      </c>
      <c r="AA1511" s="142">
        <f t="shared" si="262"/>
        <v>-0.64000000000000012</v>
      </c>
      <c r="AB1511" s="166">
        <f t="shared" si="263"/>
        <v>0.32506226408408212</v>
      </c>
      <c r="AC1511" s="166">
        <f t="shared" si="264"/>
        <v>0.26108629969286151</v>
      </c>
      <c r="AD1511" s="142">
        <f t="shared" si="265"/>
        <v>0.32506226408408212</v>
      </c>
      <c r="AE1511" s="142">
        <f t="shared" si="270"/>
        <v>0.32506226408408212</v>
      </c>
      <c r="AF1511" s="142" t="str">
        <f t="shared" si="266"/>
        <v/>
      </c>
      <c r="AG1511" s="167">
        <f t="shared" si="267"/>
        <v>0</v>
      </c>
      <c r="AH1511" s="167" t="str">
        <f t="shared" si="268"/>
        <v/>
      </c>
      <c r="AI1511" s="167" t="str">
        <f t="shared" si="269"/>
        <v/>
      </c>
      <c r="AJ1511" s="167"/>
      <c r="AK1511" s="167"/>
      <c r="AL1511" s="167"/>
      <c r="AN1511" s="146"/>
      <c r="AO1511" s="158">
        <f t="shared" si="258"/>
        <v>5.4549095587894749</v>
      </c>
      <c r="AP1511" s="159">
        <f t="shared" si="259"/>
        <v>0.60462805855574997</v>
      </c>
      <c r="AQ1511" s="160">
        <f t="shared" si="260"/>
        <v>7.7276866895359397E-4</v>
      </c>
      <c r="AR1511" s="161" t="str">
        <f t="shared" si="261"/>
        <v/>
      </c>
      <c r="AS1511" s="161" t="str">
        <f t="shared" si="257"/>
        <v/>
      </c>
    </row>
    <row r="1512" spans="26:45" ht="20.100000000000001" customHeight="1" x14ac:dyDescent="0.25">
      <c r="Z1512" s="146">
        <v>841</v>
      </c>
      <c r="AA1512" s="142">
        <f t="shared" si="262"/>
        <v>-0.63600000000000012</v>
      </c>
      <c r="AB1512" s="166">
        <f t="shared" si="263"/>
        <v>0.32589288240019854</v>
      </c>
      <c r="AC1512" s="166">
        <f t="shared" si="264"/>
        <v>0.26238821101513154</v>
      </c>
      <c r="AD1512" s="142">
        <f t="shared" si="265"/>
        <v>0.32589288240019854</v>
      </c>
      <c r="AE1512" s="142">
        <f t="shared" si="270"/>
        <v>0.32589288240019854</v>
      </c>
      <c r="AF1512" s="142" t="str">
        <f t="shared" si="266"/>
        <v/>
      </c>
      <c r="AG1512" s="167">
        <f t="shared" si="267"/>
        <v>0</v>
      </c>
      <c r="AH1512" s="167" t="str">
        <f t="shared" si="268"/>
        <v/>
      </c>
      <c r="AI1512" s="167" t="str">
        <f t="shared" si="269"/>
        <v/>
      </c>
      <c r="AJ1512" s="167"/>
      <c r="AK1512" s="167"/>
      <c r="AL1512" s="167"/>
      <c r="AN1512" s="146"/>
      <c r="AO1512" s="158">
        <f t="shared" si="258"/>
        <v>5.4613045289639057</v>
      </c>
      <c r="AP1512" s="159">
        <f t="shared" si="259"/>
        <v>0.60385528988679638</v>
      </c>
      <c r="AQ1512" s="160">
        <f t="shared" si="260"/>
        <v>7.7255998478142907E-4</v>
      </c>
      <c r="AR1512" s="161" t="str">
        <f t="shared" si="261"/>
        <v/>
      </c>
      <c r="AS1512" s="161" t="str">
        <f t="shared" si="257"/>
        <v/>
      </c>
    </row>
    <row r="1513" spans="26:45" ht="20.100000000000001" customHeight="1" x14ac:dyDescent="0.25">
      <c r="Z1513" s="146">
        <v>842</v>
      </c>
      <c r="AA1513" s="142">
        <f t="shared" si="262"/>
        <v>-0.63200000000000012</v>
      </c>
      <c r="AB1513" s="166">
        <f t="shared" si="263"/>
        <v>0.32672039559319566</v>
      </c>
      <c r="AC1513" s="166">
        <f t="shared" si="264"/>
        <v>0.2636934386118962</v>
      </c>
      <c r="AD1513" s="142">
        <f t="shared" si="265"/>
        <v>0.32672039559319566</v>
      </c>
      <c r="AE1513" s="142">
        <f t="shared" si="270"/>
        <v>0.32672039559319566</v>
      </c>
      <c r="AF1513" s="142" t="str">
        <f t="shared" si="266"/>
        <v/>
      </c>
      <c r="AG1513" s="167">
        <f t="shared" si="267"/>
        <v>0</v>
      </c>
      <c r="AH1513" s="167" t="str">
        <f t="shared" si="268"/>
        <v/>
      </c>
      <c r="AI1513" s="167" t="str">
        <f t="shared" si="269"/>
        <v/>
      </c>
      <c r="AJ1513" s="167"/>
      <c r="AK1513" s="167"/>
      <c r="AL1513" s="167"/>
      <c r="AN1513" s="146"/>
      <c r="AO1513" s="158">
        <f t="shared" si="258"/>
        <v>5.4676994991383365</v>
      </c>
      <c r="AP1513" s="159">
        <f t="shared" si="259"/>
        <v>0.60308272990201495</v>
      </c>
      <c r="AQ1513" s="160">
        <f t="shared" si="260"/>
        <v>7.723487125437245E-4</v>
      </c>
      <c r="AR1513" s="161" t="str">
        <f t="shared" si="261"/>
        <v/>
      </c>
      <c r="AS1513" s="161" t="str">
        <f t="shared" si="257"/>
        <v/>
      </c>
    </row>
    <row r="1514" spans="26:45" ht="20.100000000000001" customHeight="1" x14ac:dyDescent="0.25">
      <c r="Z1514" s="146">
        <v>843</v>
      </c>
      <c r="AA1514" s="142">
        <f t="shared" si="262"/>
        <v>-0.62800000000000011</v>
      </c>
      <c r="AB1514" s="166">
        <f t="shared" si="263"/>
        <v>0.32754476926465803</v>
      </c>
      <c r="AC1514" s="166">
        <f t="shared" si="264"/>
        <v>0.26500196999384551</v>
      </c>
      <c r="AD1514" s="142">
        <f t="shared" si="265"/>
        <v>0.32754476926465803</v>
      </c>
      <c r="AE1514" s="142">
        <f t="shared" si="270"/>
        <v>0.32754476926465803</v>
      </c>
      <c r="AF1514" s="142" t="str">
        <f t="shared" si="266"/>
        <v/>
      </c>
      <c r="AG1514" s="167">
        <f t="shared" si="267"/>
        <v>0</v>
      </c>
      <c r="AH1514" s="167" t="str">
        <f t="shared" si="268"/>
        <v/>
      </c>
      <c r="AI1514" s="167" t="str">
        <f t="shared" si="269"/>
        <v/>
      </c>
      <c r="AJ1514" s="167"/>
      <c r="AK1514" s="167"/>
      <c r="AL1514" s="167"/>
      <c r="AN1514" s="146"/>
      <c r="AO1514" s="158">
        <f t="shared" si="258"/>
        <v>5.4740944693127673</v>
      </c>
      <c r="AP1514" s="159">
        <f t="shared" si="259"/>
        <v>0.60231038118947122</v>
      </c>
      <c r="AQ1514" s="160">
        <f t="shared" si="260"/>
        <v>7.7213486057181591E-4</v>
      </c>
      <c r="AR1514" s="161" t="str">
        <f t="shared" si="261"/>
        <v/>
      </c>
      <c r="AS1514" s="161" t="str">
        <f t="shared" si="257"/>
        <v/>
      </c>
    </row>
    <row r="1515" spans="26:45" ht="20.100000000000001" customHeight="1" x14ac:dyDescent="0.25">
      <c r="Z1515" s="146">
        <v>844</v>
      </c>
      <c r="AA1515" s="142">
        <f t="shared" si="262"/>
        <v>-0.62400000000000011</v>
      </c>
      <c r="AB1515" s="166">
        <f t="shared" si="263"/>
        <v>0.32836596907998755</v>
      </c>
      <c r="AC1515" s="166">
        <f t="shared" si="264"/>
        <v>0.2663137925342024</v>
      </c>
      <c r="AD1515" s="142">
        <f t="shared" si="265"/>
        <v>0.32836596907998755</v>
      </c>
      <c r="AE1515" s="142">
        <f t="shared" si="270"/>
        <v>0.32836596907998755</v>
      </c>
      <c r="AF1515" s="142" t="str">
        <f t="shared" si="266"/>
        <v/>
      </c>
      <c r="AG1515" s="167">
        <f t="shared" si="267"/>
        <v>0</v>
      </c>
      <c r="AH1515" s="167" t="str">
        <f t="shared" si="268"/>
        <v/>
      </c>
      <c r="AI1515" s="167" t="str">
        <f t="shared" si="269"/>
        <v/>
      </c>
      <c r="AJ1515" s="167"/>
      <c r="AK1515" s="167"/>
      <c r="AL1515" s="167"/>
      <c r="AN1515" s="146"/>
      <c r="AO1515" s="158">
        <f t="shared" si="258"/>
        <v>5.4804894394871981</v>
      </c>
      <c r="AP1515" s="159">
        <f t="shared" si="259"/>
        <v>0.60153824632889941</v>
      </c>
      <c r="AQ1515" s="160">
        <f t="shared" si="260"/>
        <v>7.7191843719548459E-4</v>
      </c>
      <c r="AR1515" s="161" t="str">
        <f t="shared" si="261"/>
        <v/>
      </c>
      <c r="AS1515" s="161" t="str">
        <f t="shared" si="257"/>
        <v/>
      </c>
    </row>
    <row r="1516" spans="26:45" ht="20.100000000000001" customHeight="1" x14ac:dyDescent="0.25">
      <c r="Z1516" s="146">
        <v>845</v>
      </c>
      <c r="AA1516" s="142">
        <f t="shared" si="262"/>
        <v>-0.62000000000000011</v>
      </c>
      <c r="AB1516" s="166">
        <f t="shared" si="263"/>
        <v>0.32918396077076478</v>
      </c>
      <c r="AC1516" s="166">
        <f t="shared" si="264"/>
        <v>0.267628893468983</v>
      </c>
      <c r="AD1516" s="142">
        <f t="shared" si="265"/>
        <v>0.32918396077076478</v>
      </c>
      <c r="AE1516" s="142">
        <f t="shared" si="270"/>
        <v>0.32918396077076478</v>
      </c>
      <c r="AF1516" s="142" t="str">
        <f t="shared" si="266"/>
        <v/>
      </c>
      <c r="AG1516" s="167">
        <f t="shared" si="267"/>
        <v>0</v>
      </c>
      <c r="AH1516" s="167" t="str">
        <f t="shared" si="268"/>
        <v/>
      </c>
      <c r="AI1516" s="167" t="str">
        <f t="shared" si="269"/>
        <v/>
      </c>
      <c r="AJ1516" s="167"/>
      <c r="AK1516" s="167"/>
      <c r="AL1516" s="167"/>
      <c r="AN1516" s="146"/>
      <c r="AO1516" s="158">
        <f t="shared" si="258"/>
        <v>5.4868844096616289</v>
      </c>
      <c r="AP1516" s="159">
        <f t="shared" si="259"/>
        <v>0.60076632789170392</v>
      </c>
      <c r="AQ1516" s="160">
        <f t="shared" si="260"/>
        <v>7.7169945073851665E-4</v>
      </c>
      <c r="AR1516" s="161" t="str">
        <f t="shared" si="261"/>
        <v/>
      </c>
      <c r="AS1516" s="161" t="str">
        <f t="shared" si="257"/>
        <v/>
      </c>
    </row>
    <row r="1517" spans="26:45" ht="20.100000000000001" customHeight="1" x14ac:dyDescent="0.25">
      <c r="Z1517" s="146">
        <v>846</v>
      </c>
      <c r="AA1517" s="142">
        <f t="shared" si="262"/>
        <v>-0.6160000000000001</v>
      </c>
      <c r="AB1517" s="166">
        <f t="shared" si="263"/>
        <v>0.32999871013711052</v>
      </c>
      <c r="AC1517" s="166">
        <f t="shared" si="264"/>
        <v>0.26894725989726609</v>
      </c>
      <c r="AD1517" s="142">
        <f t="shared" si="265"/>
        <v>0.32999871013711052</v>
      </c>
      <c r="AE1517" s="142">
        <f t="shared" si="270"/>
        <v>0.32999871013711052</v>
      </c>
      <c r="AF1517" s="142" t="str">
        <f t="shared" si="266"/>
        <v/>
      </c>
      <c r="AG1517" s="167">
        <f t="shared" si="267"/>
        <v>0</v>
      </c>
      <c r="AH1517" s="167" t="str">
        <f t="shared" si="268"/>
        <v/>
      </c>
      <c r="AI1517" s="167" t="str">
        <f t="shared" si="269"/>
        <v/>
      </c>
      <c r="AJ1517" s="167"/>
      <c r="AK1517" s="167"/>
      <c r="AL1517" s="167"/>
      <c r="AN1517" s="146"/>
      <c r="AO1517" s="158">
        <f t="shared" si="258"/>
        <v>5.4932793798360597</v>
      </c>
      <c r="AP1517" s="159">
        <f t="shared" si="259"/>
        <v>0.59999462844096541</v>
      </c>
      <c r="AQ1517" s="160">
        <f t="shared" si="260"/>
        <v>7.7147790952536432E-4</v>
      </c>
      <c r="AR1517" s="161" t="str">
        <f t="shared" si="261"/>
        <v/>
      </c>
      <c r="AS1517" s="161" t="str">
        <f t="shared" si="257"/>
        <v/>
      </c>
    </row>
    <row r="1518" spans="26:45" ht="20.100000000000001" customHeight="1" x14ac:dyDescent="0.25">
      <c r="Z1518" s="146">
        <v>847</v>
      </c>
      <c r="AA1518" s="142">
        <f t="shared" si="262"/>
        <v>-0.6120000000000001</v>
      </c>
      <c r="AB1518" s="166">
        <f t="shared" si="263"/>
        <v>0.33081018305004833</v>
      </c>
      <c r="AC1518" s="166">
        <f t="shared" si="264"/>
        <v>0.2702688787814721</v>
      </c>
      <c r="AD1518" s="142">
        <f t="shared" si="265"/>
        <v>0.33081018305004833</v>
      </c>
      <c r="AE1518" s="142">
        <f t="shared" si="270"/>
        <v>0.33081018305004833</v>
      </c>
      <c r="AF1518" s="142" t="str">
        <f t="shared" si="266"/>
        <v/>
      </c>
      <c r="AG1518" s="167">
        <f t="shared" si="267"/>
        <v>0</v>
      </c>
      <c r="AH1518" s="167" t="str">
        <f t="shared" si="268"/>
        <v/>
      </c>
      <c r="AI1518" s="167" t="str">
        <f t="shared" si="269"/>
        <v/>
      </c>
      <c r="AJ1518" s="167"/>
      <c r="AK1518" s="167"/>
      <c r="AL1518" s="167"/>
      <c r="AN1518" s="146"/>
      <c r="AO1518" s="158">
        <f t="shared" si="258"/>
        <v>5.4996743500104905</v>
      </c>
      <c r="AP1518" s="159">
        <f t="shared" si="259"/>
        <v>0.59922315053144004</v>
      </c>
      <c r="AQ1518" s="160">
        <f t="shared" si="260"/>
        <v>7.7125382187592795E-4</v>
      </c>
      <c r="AR1518" s="161" t="str">
        <f t="shared" si="261"/>
        <v/>
      </c>
      <c r="AS1518" s="161" t="str">
        <f t="shared" si="257"/>
        <v/>
      </c>
    </row>
    <row r="1519" spans="26:45" ht="20.100000000000001" customHeight="1" x14ac:dyDescent="0.25">
      <c r="Z1519" s="146">
        <v>848</v>
      </c>
      <c r="AA1519" s="142">
        <f t="shared" si="262"/>
        <v>-0.6080000000000001</v>
      </c>
      <c r="AB1519" s="166">
        <f t="shared" si="263"/>
        <v>0.33161834545386687</v>
      </c>
      <c r="AC1519" s="166">
        <f t="shared" si="264"/>
        <v>0.27159373694765093</v>
      </c>
      <c r="AD1519" s="142">
        <f t="shared" si="265"/>
        <v>0.33161834545386687</v>
      </c>
      <c r="AE1519" s="142">
        <f t="shared" si="270"/>
        <v>0.33161834545386687</v>
      </c>
      <c r="AF1519" s="142" t="str">
        <f t="shared" si="266"/>
        <v/>
      </c>
      <c r="AG1519" s="167">
        <f t="shared" si="267"/>
        <v>0</v>
      </c>
      <c r="AH1519" s="167" t="str">
        <f t="shared" si="268"/>
        <v/>
      </c>
      <c r="AI1519" s="167" t="str">
        <f t="shared" si="269"/>
        <v/>
      </c>
      <c r="AJ1519" s="167"/>
      <c r="AK1519" s="167"/>
      <c r="AL1519" s="167"/>
      <c r="AN1519" s="146"/>
      <c r="AO1519" s="158">
        <f t="shared" si="258"/>
        <v>5.5060693201849213</v>
      </c>
      <c r="AP1519" s="159">
        <f t="shared" si="259"/>
        <v>0.59845189670956411</v>
      </c>
      <c r="AQ1519" s="160">
        <f t="shared" si="260"/>
        <v>7.7102719610711024E-4</v>
      </c>
      <c r="AR1519" s="161" t="str">
        <f t="shared" si="261"/>
        <v/>
      </c>
      <c r="AS1519" s="161" t="str">
        <f t="shared" si="257"/>
        <v/>
      </c>
    </row>
    <row r="1520" spans="26:45" ht="20.100000000000001" customHeight="1" x14ac:dyDescent="0.25">
      <c r="Z1520" s="146">
        <v>849</v>
      </c>
      <c r="AA1520" s="142">
        <f t="shared" si="262"/>
        <v>-0.60400000000000009</v>
      </c>
      <c r="AB1520" s="166">
        <f t="shared" si="263"/>
        <v>0.3324231633684821</v>
      </c>
      <c r="AC1520" s="166">
        <f t="shared" si="264"/>
        <v>0.27292182108578056</v>
      </c>
      <c r="AD1520" s="142">
        <f t="shared" si="265"/>
        <v>0.3324231633684821</v>
      </c>
      <c r="AE1520" s="142">
        <f t="shared" si="270"/>
        <v>0.3324231633684821</v>
      </c>
      <c r="AF1520" s="142" t="str">
        <f t="shared" si="266"/>
        <v/>
      </c>
      <c r="AG1520" s="167">
        <f t="shared" si="267"/>
        <v>0</v>
      </c>
      <c r="AH1520" s="167" t="str">
        <f t="shared" si="268"/>
        <v/>
      </c>
      <c r="AI1520" s="167" t="str">
        <f t="shared" si="269"/>
        <v/>
      </c>
      <c r="AJ1520" s="167"/>
      <c r="AK1520" s="167"/>
      <c r="AL1520" s="167"/>
      <c r="AN1520" s="146"/>
      <c r="AO1520" s="158">
        <f t="shared" si="258"/>
        <v>5.5124642903593521</v>
      </c>
      <c r="AP1520" s="159">
        <f t="shared" si="259"/>
        <v>0.597680869513457</v>
      </c>
      <c r="AQ1520" s="160">
        <f t="shared" si="260"/>
        <v>7.7079804053314938E-4</v>
      </c>
      <c r="AR1520" s="161" t="str">
        <f t="shared" si="261"/>
        <v/>
      </c>
      <c r="AS1520" s="161" t="str">
        <f t="shared" si="257"/>
        <v/>
      </c>
    </row>
    <row r="1521" spans="26:45" ht="20.100000000000001" customHeight="1" x14ac:dyDescent="0.25">
      <c r="Z1521" s="146">
        <v>850</v>
      </c>
      <c r="AA1521" s="142">
        <f t="shared" si="262"/>
        <v>-0.60000000000000009</v>
      </c>
      <c r="AB1521" s="166">
        <f t="shared" si="263"/>
        <v>0.33322460289179967</v>
      </c>
      <c r="AC1521" s="166">
        <f t="shared" si="264"/>
        <v>0.27425311775007355</v>
      </c>
      <c r="AD1521" s="142">
        <f t="shared" si="265"/>
        <v>0.33322460289179967</v>
      </c>
      <c r="AE1521" s="142">
        <f t="shared" si="270"/>
        <v>0.33322460289179967</v>
      </c>
      <c r="AF1521" s="142" t="str">
        <f t="shared" si="266"/>
        <v/>
      </c>
      <c r="AG1521" s="167">
        <f t="shared" si="267"/>
        <v>0</v>
      </c>
      <c r="AH1521" s="167" t="str">
        <f t="shared" si="268"/>
        <v/>
      </c>
      <c r="AI1521" s="167" t="str">
        <f t="shared" si="269"/>
        <v/>
      </c>
      <c r="AJ1521" s="167"/>
      <c r="AK1521" s="167"/>
      <c r="AL1521" s="167"/>
      <c r="AN1521" s="146"/>
      <c r="AO1521" s="158">
        <f t="shared" si="258"/>
        <v>5.518859260533783</v>
      </c>
      <c r="AP1521" s="159">
        <f t="shared" si="259"/>
        <v>0.59691007147292385</v>
      </c>
      <c r="AQ1521" s="160">
        <f t="shared" si="260"/>
        <v>7.7056636346473084E-4</v>
      </c>
      <c r="AR1521" s="161" t="str">
        <f t="shared" si="261"/>
        <v/>
      </c>
      <c r="AS1521" s="161" t="str">
        <f t="shared" si="257"/>
        <v/>
      </c>
    </row>
    <row r="1522" spans="26:45" ht="20.100000000000001" customHeight="1" x14ac:dyDescent="0.25">
      <c r="Z1522" s="146">
        <v>851</v>
      </c>
      <c r="AA1522" s="142">
        <f t="shared" si="262"/>
        <v>-0.59600000000000009</v>
      </c>
      <c r="AB1522" s="166">
        <f t="shared" si="263"/>
        <v>0.33402263020207623</v>
      </c>
      <c r="AC1522" s="166">
        <f t="shared" si="264"/>
        <v>0.27558761335929394</v>
      </c>
      <c r="AD1522" s="142">
        <f t="shared" si="265"/>
        <v>0.33402263020207623</v>
      </c>
      <c r="AE1522" s="142">
        <f t="shared" si="270"/>
        <v>0.33402263020207623</v>
      </c>
      <c r="AF1522" s="142" t="str">
        <f t="shared" si="266"/>
        <v/>
      </c>
      <c r="AG1522" s="167">
        <f t="shared" si="267"/>
        <v>0</v>
      </c>
      <c r="AH1522" s="167" t="str">
        <f t="shared" si="268"/>
        <v/>
      </c>
      <c r="AI1522" s="167" t="str">
        <f t="shared" si="269"/>
        <v/>
      </c>
      <c r="AJ1522" s="167"/>
      <c r="AK1522" s="167"/>
      <c r="AL1522" s="167"/>
      <c r="AN1522" s="146"/>
      <c r="AO1522" s="158">
        <f t="shared" si="258"/>
        <v>5.5252542307082138</v>
      </c>
      <c r="AP1522" s="159">
        <f t="shared" si="259"/>
        <v>0.59613950510945912</v>
      </c>
      <c r="AQ1522" s="160">
        <f t="shared" si="260"/>
        <v>7.7033217320909841E-4</v>
      </c>
      <c r="AR1522" s="161" t="str">
        <f t="shared" si="261"/>
        <v/>
      </c>
      <c r="AS1522" s="161" t="str">
        <f t="shared" si="257"/>
        <v/>
      </c>
    </row>
    <row r="1523" spans="26:45" ht="20.100000000000001" customHeight="1" x14ac:dyDescent="0.25">
      <c r="Z1523" s="146">
        <v>852</v>
      </c>
      <c r="AA1523" s="142">
        <f t="shared" si="262"/>
        <v>-0.59200000000000008</v>
      </c>
      <c r="AB1523" s="166">
        <f t="shared" si="263"/>
        <v>0.33481721156028077</v>
      </c>
      <c r="AC1523" s="166">
        <f t="shared" si="264"/>
        <v>0.27692529419708356</v>
      </c>
      <c r="AD1523" s="142">
        <f t="shared" si="265"/>
        <v>0.33481721156028077</v>
      </c>
      <c r="AE1523" s="142">
        <f t="shared" si="270"/>
        <v>0.33481721156028077</v>
      </c>
      <c r="AF1523" s="142" t="str">
        <f t="shared" si="266"/>
        <v/>
      </c>
      <c r="AG1523" s="167">
        <f t="shared" si="267"/>
        <v>0</v>
      </c>
      <c r="AH1523" s="167" t="str">
        <f t="shared" si="268"/>
        <v/>
      </c>
      <c r="AI1523" s="167" t="str">
        <f t="shared" si="269"/>
        <v/>
      </c>
      <c r="AJ1523" s="167"/>
      <c r="AK1523" s="167"/>
      <c r="AL1523" s="167"/>
      <c r="AN1523" s="146"/>
      <c r="AO1523" s="158">
        <f t="shared" si="258"/>
        <v>5.5316492008826446</v>
      </c>
      <c r="AP1523" s="159">
        <f t="shared" si="259"/>
        <v>0.59536917293625002</v>
      </c>
      <c r="AQ1523" s="160">
        <f t="shared" si="260"/>
        <v>7.7009547807049827E-4</v>
      </c>
      <c r="AR1523" s="161" t="str">
        <f t="shared" si="261"/>
        <v/>
      </c>
      <c r="AS1523" s="161" t="str">
        <f t="shared" si="257"/>
        <v/>
      </c>
    </row>
    <row r="1524" spans="26:45" ht="20.100000000000001" customHeight="1" x14ac:dyDescent="0.25">
      <c r="Z1524" s="146">
        <v>853</v>
      </c>
      <c r="AA1524" s="142">
        <f t="shared" si="262"/>
        <v>-0.58800000000000008</v>
      </c>
      <c r="AB1524" s="166">
        <f t="shared" si="263"/>
        <v>0.33560831331245394</v>
      </c>
      <c r="AC1524" s="166">
        <f t="shared" si="264"/>
        <v>0.27826614641229752</v>
      </c>
      <c r="AD1524" s="142">
        <f t="shared" si="265"/>
        <v>0.33560831331245394</v>
      </c>
      <c r="AE1524" s="142">
        <f t="shared" si="270"/>
        <v>0.33560831331245394</v>
      </c>
      <c r="AF1524" s="142" t="str">
        <f t="shared" si="266"/>
        <v/>
      </c>
      <c r="AG1524" s="167">
        <f t="shared" si="267"/>
        <v>0</v>
      </c>
      <c r="AH1524" s="167" t="str">
        <f t="shared" si="268"/>
        <v/>
      </c>
      <c r="AI1524" s="167" t="str">
        <f t="shared" si="269"/>
        <v/>
      </c>
      <c r="AJ1524" s="167"/>
      <c r="AK1524" s="167"/>
      <c r="AL1524" s="167"/>
      <c r="AN1524" s="146"/>
      <c r="AO1524" s="158">
        <f t="shared" si="258"/>
        <v>5.5380441710570754</v>
      </c>
      <c r="AP1524" s="159">
        <f t="shared" si="259"/>
        <v>0.59459907745817953</v>
      </c>
      <c r="AQ1524" s="160">
        <f t="shared" si="260"/>
        <v>7.6985628634906877E-4</v>
      </c>
      <c r="AR1524" s="161" t="str">
        <f t="shared" si="261"/>
        <v/>
      </c>
      <c r="AS1524" s="161" t="str">
        <f t="shared" si="257"/>
        <v/>
      </c>
    </row>
    <row r="1525" spans="26:45" ht="20.100000000000001" customHeight="1" x14ac:dyDescent="0.25">
      <c r="Z1525" s="146">
        <v>854</v>
      </c>
      <c r="AA1525" s="142">
        <f t="shared" si="262"/>
        <v>-0.58400000000000007</v>
      </c>
      <c r="AB1525" s="166">
        <f t="shared" si="263"/>
        <v>0.33639590189206731</v>
      </c>
      <c r="AC1525" s="166">
        <f t="shared" si="264"/>
        <v>0.27961015601934913</v>
      </c>
      <c r="AD1525" s="142">
        <f t="shared" si="265"/>
        <v>0.33639590189206731</v>
      </c>
      <c r="AE1525" s="142">
        <f t="shared" si="270"/>
        <v>0.33639590189206731</v>
      </c>
      <c r="AF1525" s="142" t="str">
        <f t="shared" si="266"/>
        <v/>
      </c>
      <c r="AG1525" s="167">
        <f t="shared" si="267"/>
        <v>0</v>
      </c>
      <c r="AH1525" s="167" t="str">
        <f t="shared" si="268"/>
        <v/>
      </c>
      <c r="AI1525" s="167" t="str">
        <f t="shared" si="269"/>
        <v/>
      </c>
      <c r="AJ1525" s="167"/>
      <c r="AK1525" s="167"/>
      <c r="AL1525" s="167"/>
      <c r="AN1525" s="146"/>
      <c r="AO1525" s="158">
        <f t="shared" si="258"/>
        <v>5.5444391412315062</v>
      </c>
      <c r="AP1525" s="159">
        <f t="shared" si="259"/>
        <v>0.59382922117183046</v>
      </c>
      <c r="AQ1525" s="160">
        <f t="shared" si="260"/>
        <v>7.6961460634195067E-4</v>
      </c>
      <c r="AR1525" s="161" t="str">
        <f t="shared" si="261"/>
        <v/>
      </c>
      <c r="AS1525" s="161" t="str">
        <f t="shared" si="257"/>
        <v/>
      </c>
    </row>
    <row r="1526" spans="26:45" ht="20.100000000000001" customHeight="1" x14ac:dyDescent="0.25">
      <c r="Z1526" s="146">
        <v>855</v>
      </c>
      <c r="AA1526" s="142">
        <f t="shared" si="262"/>
        <v>-0.58000000000000007</v>
      </c>
      <c r="AB1526" s="166">
        <f t="shared" si="263"/>
        <v>0.33717994382238053</v>
      </c>
      <c r="AC1526" s="166">
        <f t="shared" si="264"/>
        <v>0.2809573088985643</v>
      </c>
      <c r="AD1526" s="142">
        <f t="shared" si="265"/>
        <v>0.33717994382238053</v>
      </c>
      <c r="AE1526" s="142">
        <f t="shared" si="270"/>
        <v>0.33717994382238053</v>
      </c>
      <c r="AF1526" s="142" t="str">
        <f t="shared" si="266"/>
        <v/>
      </c>
      <c r="AG1526" s="167">
        <f t="shared" si="267"/>
        <v>0</v>
      </c>
      <c r="AH1526" s="167" t="str">
        <f t="shared" si="268"/>
        <v/>
      </c>
      <c r="AI1526" s="167" t="str">
        <f t="shared" si="269"/>
        <v/>
      </c>
      <c r="AJ1526" s="167"/>
      <c r="AK1526" s="167"/>
      <c r="AL1526" s="167"/>
      <c r="AN1526" s="146"/>
      <c r="AO1526" s="158">
        <f t="shared" si="258"/>
        <v>5.550834111405937</v>
      </c>
      <c r="AP1526" s="159">
        <f t="shared" si="259"/>
        <v>0.59305960656548851</v>
      </c>
      <c r="AQ1526" s="160">
        <f t="shared" si="260"/>
        <v>7.6937044634173279E-4</v>
      </c>
      <c r="AR1526" s="161" t="str">
        <f t="shared" si="261"/>
        <v/>
      </c>
      <c r="AS1526" s="161" t="str">
        <f t="shared" si="257"/>
        <v/>
      </c>
    </row>
    <row r="1527" spans="26:45" ht="20.100000000000001" customHeight="1" x14ac:dyDescent="0.25">
      <c r="Z1527" s="146">
        <v>856</v>
      </c>
      <c r="AA1527" s="142">
        <f t="shared" si="262"/>
        <v>-0.57600000000000007</v>
      </c>
      <c r="AB1527" s="166">
        <f t="shared" si="263"/>
        <v>0.3379604057187971</v>
      </c>
      <c r="AC1527" s="166">
        <f t="shared" si="264"/>
        <v>0.28230759079654544</v>
      </c>
      <c r="AD1527" s="142">
        <f t="shared" si="265"/>
        <v>0.3379604057187971</v>
      </c>
      <c r="AE1527" s="142">
        <f t="shared" si="270"/>
        <v>0.3379604057187971</v>
      </c>
      <c r="AF1527" s="142" t="str">
        <f t="shared" si="266"/>
        <v/>
      </c>
      <c r="AG1527" s="167">
        <f t="shared" si="267"/>
        <v>0</v>
      </c>
      <c r="AH1527" s="167" t="str">
        <f t="shared" si="268"/>
        <v/>
      </c>
      <c r="AI1527" s="167" t="str">
        <f t="shared" si="269"/>
        <v/>
      </c>
      <c r="AJ1527" s="167"/>
      <c r="AK1527" s="167"/>
      <c r="AL1527" s="167"/>
      <c r="AN1527" s="146"/>
      <c r="AO1527" s="158">
        <f t="shared" si="258"/>
        <v>5.5572290815803678</v>
      </c>
      <c r="AP1527" s="159">
        <f t="shared" si="259"/>
        <v>0.59229023611914677</v>
      </c>
      <c r="AQ1527" s="160">
        <f t="shared" si="260"/>
        <v>7.6912381463811741E-4</v>
      </c>
      <c r="AR1527" s="161" t="str">
        <f t="shared" si="261"/>
        <v/>
      </c>
      <c r="AS1527" s="161" t="str">
        <f t="shared" si="257"/>
        <v/>
      </c>
    </row>
    <row r="1528" spans="26:45" ht="20.100000000000001" customHeight="1" x14ac:dyDescent="0.25">
      <c r="Z1528" s="146">
        <v>857</v>
      </c>
      <c r="AA1528" s="142">
        <f t="shared" si="262"/>
        <v>-0.57200000000000006</v>
      </c>
      <c r="AB1528" s="166">
        <f t="shared" si="263"/>
        <v>0.33873725429121798</v>
      </c>
      <c r="AC1528" s="166">
        <f t="shared" si="264"/>
        <v>0.28366098732654504</v>
      </c>
      <c r="AD1528" s="142">
        <f t="shared" si="265"/>
        <v>0.33873725429121798</v>
      </c>
      <c r="AE1528" s="142">
        <f t="shared" si="270"/>
        <v>0.33873725429121798</v>
      </c>
      <c r="AF1528" s="142" t="str">
        <f t="shared" si="266"/>
        <v/>
      </c>
      <c r="AG1528" s="167">
        <f t="shared" si="267"/>
        <v>0</v>
      </c>
      <c r="AH1528" s="167" t="str">
        <f t="shared" si="268"/>
        <v/>
      </c>
      <c r="AI1528" s="167" t="str">
        <f t="shared" si="269"/>
        <v/>
      </c>
      <c r="AJ1528" s="167"/>
      <c r="AK1528" s="167"/>
      <c r="AL1528" s="167"/>
      <c r="AN1528" s="146"/>
      <c r="AO1528" s="158">
        <f t="shared" si="258"/>
        <v>5.5636240517547986</v>
      </c>
      <c r="AP1528" s="159">
        <f t="shared" si="259"/>
        <v>0.59152111230450866</v>
      </c>
      <c r="AQ1528" s="160">
        <f t="shared" si="260"/>
        <v>7.6887471951592179E-4</v>
      </c>
      <c r="AR1528" s="161" t="str">
        <f t="shared" si="261"/>
        <v/>
      </c>
      <c r="AS1528" s="161" t="str">
        <f t="shared" si="257"/>
        <v/>
      </c>
    </row>
    <row r="1529" spans="26:45" ht="20.100000000000001" customHeight="1" x14ac:dyDescent="0.25">
      <c r="Z1529" s="146">
        <v>858</v>
      </c>
      <c r="AA1529" s="142">
        <f t="shared" si="262"/>
        <v>-0.56800000000000006</v>
      </c>
      <c r="AB1529" s="166">
        <f t="shared" si="263"/>
        <v>0.33951045634639376</v>
      </c>
      <c r="AC1529" s="166">
        <f t="shared" si="264"/>
        <v>0.2850174839688478</v>
      </c>
      <c r="AD1529" s="142">
        <f t="shared" si="265"/>
        <v>0.33951045634639376</v>
      </c>
      <c r="AE1529" s="142">
        <f t="shared" si="270"/>
        <v>0.33951045634639376</v>
      </c>
      <c r="AF1529" s="142" t="str">
        <f t="shared" si="266"/>
        <v/>
      </c>
      <c r="AG1529" s="167">
        <f t="shared" si="267"/>
        <v>0</v>
      </c>
      <c r="AH1529" s="167" t="str">
        <f t="shared" si="268"/>
        <v/>
      </c>
      <c r="AI1529" s="167" t="str">
        <f t="shared" si="269"/>
        <v/>
      </c>
      <c r="AJ1529" s="167"/>
      <c r="AK1529" s="167"/>
      <c r="AL1529" s="167"/>
      <c r="AN1529" s="146"/>
      <c r="AO1529" s="158">
        <f t="shared" si="258"/>
        <v>5.5700190219292294</v>
      </c>
      <c r="AP1529" s="159">
        <f t="shared" si="259"/>
        <v>0.59075223758499273</v>
      </c>
      <c r="AQ1529" s="160">
        <f t="shared" si="260"/>
        <v>7.686231692554113E-4</v>
      </c>
      <c r="AR1529" s="161" t="str">
        <f t="shared" si="261"/>
        <v/>
      </c>
      <c r="AS1529" s="161" t="str">
        <f t="shared" si="257"/>
        <v/>
      </c>
    </row>
    <row r="1530" spans="26:45" ht="20.100000000000001" customHeight="1" x14ac:dyDescent="0.25">
      <c r="Z1530" s="146">
        <v>859</v>
      </c>
      <c r="AA1530" s="142">
        <f t="shared" si="262"/>
        <v>-0.56400000000000006</v>
      </c>
      <c r="AB1530" s="166">
        <f t="shared" si="263"/>
        <v>0.34027997879027366</v>
      </c>
      <c r="AC1530" s="166">
        <f t="shared" si="264"/>
        <v>0.28637706607116326</v>
      </c>
      <c r="AD1530" s="142">
        <f t="shared" si="265"/>
        <v>0.34027997879027366</v>
      </c>
      <c r="AE1530" s="142">
        <f t="shared" si="270"/>
        <v>0.34027997879027366</v>
      </c>
      <c r="AF1530" s="142" t="str">
        <f t="shared" si="266"/>
        <v/>
      </c>
      <c r="AG1530" s="167">
        <f t="shared" si="267"/>
        <v>0</v>
      </c>
      <c r="AH1530" s="167" t="str">
        <f t="shared" si="268"/>
        <v/>
      </c>
      <c r="AI1530" s="167" t="str">
        <f t="shared" si="269"/>
        <v/>
      </c>
      <c r="AJ1530" s="167"/>
      <c r="AK1530" s="167"/>
      <c r="AL1530" s="167"/>
      <c r="AN1530" s="146"/>
      <c r="AO1530" s="158">
        <f t="shared" si="258"/>
        <v>5.5764139921036602</v>
      </c>
      <c r="AP1530" s="159">
        <f t="shared" si="259"/>
        <v>0.58998361441573732</v>
      </c>
      <c r="AQ1530" s="160">
        <f t="shared" si="260"/>
        <v>7.6836917213540801E-4</v>
      </c>
      <c r="AR1530" s="161" t="str">
        <f t="shared" si="261"/>
        <v/>
      </c>
      <c r="AS1530" s="161" t="str">
        <f t="shared" si="257"/>
        <v/>
      </c>
    </row>
    <row r="1531" spans="26:45" ht="20.100000000000001" customHeight="1" x14ac:dyDescent="0.25">
      <c r="Z1531" s="146">
        <v>860</v>
      </c>
      <c r="AA1531" s="142">
        <f t="shared" si="262"/>
        <v>-0.56000000000000005</v>
      </c>
      <c r="AB1531" s="166">
        <f t="shared" si="263"/>
        <v>0.34104578863035256</v>
      </c>
      <c r="AC1531" s="166">
        <f t="shared" si="264"/>
        <v>0.28773971884902705</v>
      </c>
      <c r="AD1531" s="142">
        <f t="shared" si="265"/>
        <v>0.34104578863035256</v>
      </c>
      <c r="AE1531" s="142">
        <f t="shared" si="270"/>
        <v>0.34104578863035256</v>
      </c>
      <c r="AF1531" s="142" t="str">
        <f t="shared" si="266"/>
        <v/>
      </c>
      <c r="AG1531" s="167">
        <f t="shared" si="267"/>
        <v>0</v>
      </c>
      <c r="AH1531" s="167" t="str">
        <f t="shared" si="268"/>
        <v/>
      </c>
      <c r="AI1531" s="167" t="str">
        <f t="shared" si="269"/>
        <v/>
      </c>
      <c r="AJ1531" s="167"/>
      <c r="AK1531" s="167"/>
      <c r="AL1531" s="167"/>
      <c r="AN1531" s="146"/>
      <c r="AO1531" s="158">
        <f t="shared" si="258"/>
        <v>5.582808962278091</v>
      </c>
      <c r="AP1531" s="159">
        <f t="shared" si="259"/>
        <v>0.58921524524360191</v>
      </c>
      <c r="AQ1531" s="160">
        <f t="shared" si="260"/>
        <v>7.6811273642718447E-4</v>
      </c>
      <c r="AR1531" s="161" t="str">
        <f t="shared" si="261"/>
        <v/>
      </c>
      <c r="AS1531" s="161" t="str">
        <f t="shared" si="257"/>
        <v/>
      </c>
    </row>
    <row r="1532" spans="26:45" ht="20.100000000000001" customHeight="1" x14ac:dyDescent="0.25">
      <c r="Z1532" s="146">
        <v>861</v>
      </c>
      <c r="AA1532" s="142">
        <f t="shared" si="262"/>
        <v>-0.55600000000000005</v>
      </c>
      <c r="AB1532" s="166">
        <f t="shared" si="263"/>
        <v>0.34180785297801497</v>
      </c>
      <c r="AC1532" s="166">
        <f t="shared" si="264"/>
        <v>0.28910542738621148</v>
      </c>
      <c r="AD1532" s="142">
        <f t="shared" si="265"/>
        <v>0.34180785297801497</v>
      </c>
      <c r="AE1532" s="142">
        <f t="shared" si="270"/>
        <v>0.34180785297801497</v>
      </c>
      <c r="AF1532" s="142" t="str">
        <f t="shared" si="266"/>
        <v/>
      </c>
      <c r="AG1532" s="167">
        <f t="shared" si="267"/>
        <v>0</v>
      </c>
      <c r="AH1532" s="167" t="str">
        <f t="shared" si="268"/>
        <v/>
      </c>
      <c r="AI1532" s="167" t="str">
        <f t="shared" si="269"/>
        <v/>
      </c>
      <c r="AJ1532" s="167"/>
      <c r="AK1532" s="167"/>
      <c r="AL1532" s="167"/>
      <c r="AN1532" s="146"/>
      <c r="AO1532" s="158">
        <f t="shared" si="258"/>
        <v>5.5892039324525218</v>
      </c>
      <c r="AP1532" s="159">
        <f t="shared" si="259"/>
        <v>0.58844713250717473</v>
      </c>
      <c r="AQ1532" s="160">
        <f t="shared" si="260"/>
        <v>7.6785387039923769E-4</v>
      </c>
      <c r="AR1532" s="161" t="str">
        <f t="shared" si="261"/>
        <v/>
      </c>
      <c r="AS1532" s="161" t="str">
        <f t="shared" si="257"/>
        <v/>
      </c>
    </row>
    <row r="1533" spans="26:45" ht="20.100000000000001" customHeight="1" x14ac:dyDescent="0.25">
      <c r="Z1533" s="146">
        <v>862</v>
      </c>
      <c r="AA1533" s="142">
        <f t="shared" si="262"/>
        <v>-0.55200000000000005</v>
      </c>
      <c r="AB1533" s="166">
        <f t="shared" si="263"/>
        <v>0.34256613905087618</v>
      </c>
      <c r="AC1533" s="166">
        <f t="shared" si="264"/>
        <v>0.29047417663514652</v>
      </c>
      <c r="AD1533" s="142">
        <f t="shared" si="265"/>
        <v>0.34256613905087618</v>
      </c>
      <c r="AE1533" s="142">
        <f t="shared" si="270"/>
        <v>0.34256613905087618</v>
      </c>
      <c r="AF1533" s="142" t="str">
        <f t="shared" si="266"/>
        <v/>
      </c>
      <c r="AG1533" s="167">
        <f t="shared" si="267"/>
        <v>0</v>
      </c>
      <c r="AH1533" s="167" t="str">
        <f t="shared" si="268"/>
        <v/>
      </c>
      <c r="AI1533" s="167" t="str">
        <f t="shared" si="269"/>
        <v/>
      </c>
      <c r="AJ1533" s="167"/>
      <c r="AK1533" s="167"/>
      <c r="AL1533" s="167"/>
      <c r="AN1533" s="146"/>
      <c r="AO1533" s="158">
        <f t="shared" si="258"/>
        <v>5.5955989026269526</v>
      </c>
      <c r="AP1533" s="159">
        <f t="shared" si="259"/>
        <v>0.58767927863677549</v>
      </c>
      <c r="AQ1533" s="160">
        <f t="shared" si="260"/>
        <v>7.6759258231517968E-4</v>
      </c>
      <c r="AR1533" s="161" t="str">
        <f t="shared" si="261"/>
        <v/>
      </c>
      <c r="AS1533" s="161" t="str">
        <f t="shared" si="257"/>
        <v/>
      </c>
    </row>
    <row r="1534" spans="26:45" ht="20.100000000000001" customHeight="1" x14ac:dyDescent="0.25">
      <c r="Z1534" s="146">
        <v>863</v>
      </c>
      <c r="AA1534" s="142">
        <f t="shared" si="262"/>
        <v>-0.54800000000000004</v>
      </c>
      <c r="AB1534" s="166">
        <f t="shared" si="263"/>
        <v>0.34332061417511983</v>
      </c>
      <c r="AC1534" s="166">
        <f t="shared" si="264"/>
        <v>0.2918459514173487</v>
      </c>
      <c r="AD1534" s="142">
        <f t="shared" si="265"/>
        <v>0.34332061417511983</v>
      </c>
      <c r="AE1534" s="142">
        <f t="shared" si="270"/>
        <v>0.34332061417511983</v>
      </c>
      <c r="AF1534" s="142" t="str">
        <f t="shared" si="266"/>
        <v/>
      </c>
      <c r="AG1534" s="167">
        <f t="shared" si="267"/>
        <v>0</v>
      </c>
      <c r="AH1534" s="167" t="str">
        <f t="shared" si="268"/>
        <v/>
      </c>
      <c r="AI1534" s="167" t="str">
        <f t="shared" si="269"/>
        <v/>
      </c>
      <c r="AJ1534" s="167"/>
      <c r="AK1534" s="167"/>
      <c r="AL1534" s="167"/>
      <c r="AN1534" s="146"/>
      <c r="AO1534" s="158">
        <f t="shared" si="258"/>
        <v>5.6019938728013834</v>
      </c>
      <c r="AP1534" s="159">
        <f t="shared" si="259"/>
        <v>0.58691168605446031</v>
      </c>
      <c r="AQ1534" s="160">
        <f t="shared" si="260"/>
        <v>7.6732888043462566E-4</v>
      </c>
      <c r="AR1534" s="161" t="str">
        <f t="shared" si="261"/>
        <v/>
      </c>
      <c r="AS1534" s="161" t="str">
        <f t="shared" si="257"/>
        <v/>
      </c>
    </row>
    <row r="1535" spans="26:45" ht="20.100000000000001" customHeight="1" x14ac:dyDescent="0.25">
      <c r="Z1535" s="146">
        <v>864</v>
      </c>
      <c r="AA1535" s="142">
        <f t="shared" si="262"/>
        <v>-0.54400000000000004</v>
      </c>
      <c r="AB1535" s="166">
        <f t="shared" si="263"/>
        <v>0.34407124578783232</v>
      </c>
      <c r="AC1535" s="166">
        <f t="shared" si="264"/>
        <v>0.29322073642386043</v>
      </c>
      <c r="AD1535" s="142">
        <f t="shared" si="265"/>
        <v>0.34407124578783232</v>
      </c>
      <c r="AE1535" s="142">
        <f t="shared" si="270"/>
        <v>0.34407124578783232</v>
      </c>
      <c r="AF1535" s="142" t="str">
        <f t="shared" si="266"/>
        <v/>
      </c>
      <c r="AG1535" s="167">
        <f t="shared" si="267"/>
        <v>0</v>
      </c>
      <c r="AH1535" s="167" t="str">
        <f t="shared" si="268"/>
        <v/>
      </c>
      <c r="AI1535" s="167" t="str">
        <f t="shared" si="269"/>
        <v/>
      </c>
      <c r="AJ1535" s="167"/>
      <c r="AK1535" s="167"/>
      <c r="AL1535" s="167"/>
      <c r="AN1535" s="146"/>
      <c r="AO1535" s="158">
        <f t="shared" si="258"/>
        <v>5.6083888429758142</v>
      </c>
      <c r="AP1535" s="159">
        <f t="shared" si="259"/>
        <v>0.58614435717402569</v>
      </c>
      <c r="AQ1535" s="160">
        <f t="shared" si="260"/>
        <v>7.6706277301230585E-4</v>
      </c>
      <c r="AR1535" s="161" t="str">
        <f t="shared" si="261"/>
        <v/>
      </c>
      <c r="AS1535" s="161" t="str">
        <f t="shared" si="257"/>
        <v/>
      </c>
    </row>
    <row r="1536" spans="26:45" ht="20.100000000000001" customHeight="1" x14ac:dyDescent="0.25">
      <c r="Z1536" s="146">
        <v>865</v>
      </c>
      <c r="AA1536" s="142">
        <f t="shared" si="262"/>
        <v>-0.54</v>
      </c>
      <c r="AB1536" s="166">
        <f t="shared" si="263"/>
        <v>0.34481800143933333</v>
      </c>
      <c r="AC1536" s="166">
        <f t="shared" si="264"/>
        <v>0.29459851621569799</v>
      </c>
      <c r="AD1536" s="142">
        <f t="shared" si="265"/>
        <v>0.34481800143933333</v>
      </c>
      <c r="AE1536" s="142">
        <f t="shared" si="270"/>
        <v>0.34481800143933333</v>
      </c>
      <c r="AF1536" s="142" t="str">
        <f t="shared" si="266"/>
        <v/>
      </c>
      <c r="AG1536" s="167">
        <f t="shared" si="267"/>
        <v>0</v>
      </c>
      <c r="AH1536" s="167" t="str">
        <f t="shared" si="268"/>
        <v/>
      </c>
      <c r="AI1536" s="167" t="str">
        <f t="shared" si="269"/>
        <v/>
      </c>
      <c r="AJ1536" s="167"/>
      <c r="AK1536" s="167"/>
      <c r="AL1536" s="167"/>
      <c r="AN1536" s="146"/>
      <c r="AO1536" s="158">
        <f t="shared" si="258"/>
        <v>5.614783813150245</v>
      </c>
      <c r="AP1536" s="159">
        <f t="shared" si="259"/>
        <v>0.58537729440101338</v>
      </c>
      <c r="AQ1536" s="160">
        <f t="shared" si="260"/>
        <v>7.6679426829773245E-4</v>
      </c>
      <c r="AR1536" s="161" t="str">
        <f t="shared" si="261"/>
        <v/>
      </c>
      <c r="AS1536" s="161" t="str">
        <f t="shared" si="257"/>
        <v/>
      </c>
    </row>
    <row r="1537" spans="26:45" ht="20.100000000000001" customHeight="1" x14ac:dyDescent="0.25">
      <c r="Z1537" s="146">
        <v>866</v>
      </c>
      <c r="AA1537" s="142">
        <f t="shared" si="262"/>
        <v>-0.53600000000000003</v>
      </c>
      <c r="AB1537" s="166">
        <f t="shared" si="263"/>
        <v>0.34556084879550247</v>
      </c>
      <c r="AC1537" s="166">
        <f t="shared" si="264"/>
        <v>0.29597927522430945</v>
      </c>
      <c r="AD1537" s="142">
        <f t="shared" si="265"/>
        <v>0.34556084879550247</v>
      </c>
      <c r="AE1537" s="142">
        <f t="shared" si="270"/>
        <v>0.34556084879550247</v>
      </c>
      <c r="AF1537" s="142" t="str">
        <f t="shared" si="266"/>
        <v/>
      </c>
      <c r="AG1537" s="167">
        <f t="shared" si="267"/>
        <v>0</v>
      </c>
      <c r="AH1537" s="167" t="str">
        <f t="shared" si="268"/>
        <v/>
      </c>
      <c r="AI1537" s="167" t="str">
        <f t="shared" si="269"/>
        <v/>
      </c>
      <c r="AJ1537" s="167"/>
      <c r="AK1537" s="167"/>
      <c r="AL1537" s="167"/>
      <c r="AN1537" s="146"/>
      <c r="AO1537" s="158">
        <f t="shared" si="258"/>
        <v>5.6211787833246758</v>
      </c>
      <c r="AP1537" s="159">
        <f t="shared" si="259"/>
        <v>0.58461050013271565</v>
      </c>
      <c r="AQ1537" s="160">
        <f t="shared" si="260"/>
        <v>7.6652337453542163E-4</v>
      </c>
      <c r="AR1537" s="161" t="str">
        <f t="shared" si="261"/>
        <v/>
      </c>
      <c r="AS1537" s="161" t="str">
        <f t="shared" si="257"/>
        <v/>
      </c>
    </row>
    <row r="1538" spans="26:45" ht="20.100000000000001" customHeight="1" x14ac:dyDescent="0.25">
      <c r="Z1538" s="146">
        <v>867</v>
      </c>
      <c r="AA1538" s="142">
        <f t="shared" si="262"/>
        <v>-0.53200000000000003</v>
      </c>
      <c r="AB1538" s="166">
        <f t="shared" si="263"/>
        <v>0.3462997556401014</v>
      </c>
      <c r="AC1538" s="166">
        <f t="shared" si="264"/>
        <v>0.29736299775204122</v>
      </c>
      <c r="AD1538" s="142">
        <f t="shared" si="265"/>
        <v>0.3462997556401014</v>
      </c>
      <c r="AE1538" s="142">
        <f t="shared" si="270"/>
        <v>0.3462997556401014</v>
      </c>
      <c r="AF1538" s="142" t="str">
        <f t="shared" si="266"/>
        <v/>
      </c>
      <c r="AG1538" s="167">
        <f t="shared" si="267"/>
        <v>0</v>
      </c>
      <c r="AH1538" s="167" t="str">
        <f t="shared" si="268"/>
        <v/>
      </c>
      <c r="AI1538" s="167" t="str">
        <f t="shared" si="269"/>
        <v/>
      </c>
      <c r="AJ1538" s="167"/>
      <c r="AK1538" s="167"/>
      <c r="AL1538" s="167"/>
      <c r="AN1538" s="146"/>
      <c r="AO1538" s="158">
        <f t="shared" si="258"/>
        <v>5.6275737534991066</v>
      </c>
      <c r="AP1538" s="159">
        <f t="shared" si="259"/>
        <v>0.58384397675818023</v>
      </c>
      <c r="AQ1538" s="160">
        <f t="shared" si="260"/>
        <v>7.6625009996611482E-4</v>
      </c>
      <c r="AR1538" s="161" t="str">
        <f t="shared" si="261"/>
        <v/>
      </c>
      <c r="AS1538" s="161" t="str">
        <f t="shared" si="257"/>
        <v/>
      </c>
    </row>
    <row r="1539" spans="26:45" ht="20.100000000000001" customHeight="1" x14ac:dyDescent="0.25">
      <c r="Z1539" s="146">
        <v>868</v>
      </c>
      <c r="AA1539" s="142">
        <f t="shared" si="262"/>
        <v>-0.52800000000000002</v>
      </c>
      <c r="AB1539" s="166">
        <f t="shared" si="263"/>
        <v>0.34703468987709229</v>
      </c>
      <c r="AC1539" s="166">
        <f t="shared" si="264"/>
        <v>0.2987496679726146</v>
      </c>
      <c r="AD1539" s="142">
        <f t="shared" si="265"/>
        <v>0.34703468987709229</v>
      </c>
      <c r="AE1539" s="142">
        <f t="shared" si="270"/>
        <v>0.34703468987709229</v>
      </c>
      <c r="AF1539" s="142" t="str">
        <f t="shared" si="266"/>
        <v/>
      </c>
      <c r="AG1539" s="167">
        <f t="shared" si="267"/>
        <v>0</v>
      </c>
      <c r="AH1539" s="167" t="str">
        <f t="shared" si="268"/>
        <v/>
      </c>
      <c r="AI1539" s="167" t="str">
        <f t="shared" si="269"/>
        <v/>
      </c>
      <c r="AJ1539" s="167"/>
      <c r="AK1539" s="167"/>
      <c r="AL1539" s="167"/>
      <c r="AN1539" s="146"/>
      <c r="AO1539" s="158">
        <f t="shared" si="258"/>
        <v>5.6339687236735374</v>
      </c>
      <c r="AP1539" s="159">
        <f t="shared" si="259"/>
        <v>0.58307772665821411</v>
      </c>
      <c r="AQ1539" s="160">
        <f t="shared" si="260"/>
        <v>7.6597445282444721E-4</v>
      </c>
      <c r="AR1539" s="161" t="str">
        <f t="shared" si="261"/>
        <v/>
      </c>
      <c r="AS1539" s="161" t="str">
        <f t="shared" si="257"/>
        <v/>
      </c>
    </row>
    <row r="1540" spans="26:45" ht="20.100000000000001" customHeight="1" x14ac:dyDescent="0.25">
      <c r="Z1540" s="146">
        <v>869</v>
      </c>
      <c r="AA1540" s="142">
        <f t="shared" si="262"/>
        <v>-0.52400000000000002</v>
      </c>
      <c r="AB1540" s="166">
        <f t="shared" si="263"/>
        <v>0.34776561953295076</v>
      </c>
      <c r="AC1540" s="166">
        <f t="shared" si="264"/>
        <v>0.30013926993161094</v>
      </c>
      <c r="AD1540" s="142">
        <f t="shared" si="265"/>
        <v>0.34776561953295076</v>
      </c>
      <c r="AE1540" s="142">
        <f t="shared" si="270"/>
        <v>0.34776561953295076</v>
      </c>
      <c r="AF1540" s="142" t="str">
        <f t="shared" si="266"/>
        <v/>
      </c>
      <c r="AG1540" s="167">
        <f t="shared" si="267"/>
        <v>0</v>
      </c>
      <c r="AH1540" s="167" t="str">
        <f t="shared" si="268"/>
        <v/>
      </c>
      <c r="AI1540" s="167" t="str">
        <f t="shared" si="269"/>
        <v/>
      </c>
      <c r="AJ1540" s="167"/>
      <c r="AK1540" s="167"/>
      <c r="AL1540" s="167"/>
      <c r="AN1540" s="146"/>
      <c r="AO1540" s="158">
        <f t="shared" si="258"/>
        <v>5.6403636938479682</v>
      </c>
      <c r="AP1540" s="159">
        <f t="shared" si="259"/>
        <v>0.58231175220538967</v>
      </c>
      <c r="AQ1540" s="160">
        <f t="shared" si="260"/>
        <v>7.656964413396139E-4</v>
      </c>
      <c r="AR1540" s="161" t="str">
        <f t="shared" si="261"/>
        <v/>
      </c>
      <c r="AS1540" s="161" t="str">
        <f t="shared" si="257"/>
        <v/>
      </c>
    </row>
    <row r="1541" spans="26:45" ht="20.100000000000001" customHeight="1" x14ac:dyDescent="0.25">
      <c r="Z1541" s="146">
        <v>870</v>
      </c>
      <c r="AA1541" s="142">
        <f t="shared" si="262"/>
        <v>-0.52</v>
      </c>
      <c r="AB1541" s="166">
        <f t="shared" si="263"/>
        <v>0.34849251275897447</v>
      </c>
      <c r="AC1541" s="166">
        <f t="shared" si="264"/>
        <v>0.30153178754696619</v>
      </c>
      <c r="AD1541" s="142">
        <f t="shared" si="265"/>
        <v>0.34849251275897447</v>
      </c>
      <c r="AE1541" s="142">
        <f t="shared" si="270"/>
        <v>0.34849251275897447</v>
      </c>
      <c r="AF1541" s="142" t="str">
        <f t="shared" si="266"/>
        <v/>
      </c>
      <c r="AG1541" s="167">
        <f t="shared" si="267"/>
        <v>0</v>
      </c>
      <c r="AH1541" s="167" t="str">
        <f t="shared" si="268"/>
        <v/>
      </c>
      <c r="AI1541" s="167" t="str">
        <f t="shared" si="269"/>
        <v/>
      </c>
      <c r="AJ1541" s="167"/>
      <c r="AK1541" s="167"/>
      <c r="AL1541" s="167"/>
      <c r="AN1541" s="146"/>
      <c r="AO1541" s="158">
        <f t="shared" si="258"/>
        <v>5.646758664022399</v>
      </c>
      <c r="AP1541" s="159">
        <f t="shared" si="259"/>
        <v>0.58154605576405005</v>
      </c>
      <c r="AQ1541" s="160">
        <f t="shared" si="260"/>
        <v>7.6541607373725729E-4</v>
      </c>
      <c r="AR1541" s="161" t="str">
        <f t="shared" si="261"/>
        <v/>
      </c>
      <c r="AS1541" s="161" t="str">
        <f t="shared" si="257"/>
        <v/>
      </c>
    </row>
    <row r="1542" spans="26:45" ht="20.100000000000001" customHeight="1" x14ac:dyDescent="0.25">
      <c r="Z1542" s="146">
        <v>871</v>
      </c>
      <c r="AA1542" s="142">
        <f t="shared" si="262"/>
        <v>-0.51600000000000001</v>
      </c>
      <c r="AB1542" s="166">
        <f t="shared" si="263"/>
        <v>0.34921533783358666</v>
      </c>
      <c r="AC1542" s="166">
        <f t="shared" si="264"/>
        <v>0.30292720460947509</v>
      </c>
      <c r="AD1542" s="142">
        <f t="shared" si="265"/>
        <v>0.34921533783358666</v>
      </c>
      <c r="AE1542" s="142">
        <f t="shared" si="270"/>
        <v>0.34921533783358666</v>
      </c>
      <c r="AF1542" s="142" t="str">
        <f t="shared" si="266"/>
        <v/>
      </c>
      <c r="AG1542" s="167">
        <f t="shared" si="267"/>
        <v>0</v>
      </c>
      <c r="AH1542" s="167" t="str">
        <f t="shared" si="268"/>
        <v/>
      </c>
      <c r="AI1542" s="167" t="str">
        <f t="shared" si="269"/>
        <v/>
      </c>
      <c r="AJ1542" s="167"/>
      <c r="AK1542" s="167"/>
      <c r="AL1542" s="167"/>
      <c r="AN1542" s="146"/>
      <c r="AO1542" s="158">
        <f t="shared" si="258"/>
        <v>5.6531536341968298</v>
      </c>
      <c r="AP1542" s="159">
        <f t="shared" si="259"/>
        <v>0.58078063969031279</v>
      </c>
      <c r="AQ1542" s="160">
        <f t="shared" si="260"/>
        <v>7.6513335823569228E-4</v>
      </c>
      <c r="AR1542" s="161" t="str">
        <f t="shared" si="261"/>
        <v/>
      </c>
      <c r="AS1542" s="161" t="str">
        <f t="shared" si="257"/>
        <v/>
      </c>
    </row>
    <row r="1543" spans="26:45" ht="20.100000000000001" customHeight="1" x14ac:dyDescent="0.25">
      <c r="Z1543" s="146">
        <v>872</v>
      </c>
      <c r="AA1543" s="142">
        <f t="shared" si="262"/>
        <v>-0.51200000000000001</v>
      </c>
      <c r="AB1543" s="166">
        <f t="shared" si="263"/>
        <v>0.34993406316463371</v>
      </c>
      <c r="AC1543" s="166">
        <f t="shared" si="264"/>
        <v>0.30432550478330422</v>
      </c>
      <c r="AD1543" s="142">
        <f t="shared" si="265"/>
        <v>0.34993406316463371</v>
      </c>
      <c r="AE1543" s="142">
        <f t="shared" si="270"/>
        <v>0.34993406316463371</v>
      </c>
      <c r="AF1543" s="142" t="str">
        <f t="shared" si="266"/>
        <v/>
      </c>
      <c r="AG1543" s="167">
        <f t="shared" si="267"/>
        <v>0</v>
      </c>
      <c r="AH1543" s="167" t="str">
        <f t="shared" si="268"/>
        <v/>
      </c>
      <c r="AI1543" s="167" t="str">
        <f t="shared" si="269"/>
        <v/>
      </c>
      <c r="AJ1543" s="167"/>
      <c r="AK1543" s="167"/>
      <c r="AL1543" s="167"/>
      <c r="AN1543" s="146"/>
      <c r="AO1543" s="158">
        <f t="shared" si="258"/>
        <v>5.6595486043712606</v>
      </c>
      <c r="AP1543" s="159">
        <f t="shared" si="259"/>
        <v>0.5800155063320771</v>
      </c>
      <c r="AQ1543" s="160">
        <f t="shared" si="260"/>
        <v>7.648483030486819E-4</v>
      </c>
      <c r="AR1543" s="161" t="str">
        <f t="shared" si="261"/>
        <v/>
      </c>
      <c r="AS1543" s="161" t="str">
        <f t="shared" si="257"/>
        <v/>
      </c>
    </row>
    <row r="1544" spans="26:45" ht="20.100000000000001" customHeight="1" x14ac:dyDescent="0.25">
      <c r="Z1544" s="146">
        <v>873</v>
      </c>
      <c r="AA1544" s="142">
        <f t="shared" si="262"/>
        <v>-0.50800000000000001</v>
      </c>
      <c r="AB1544" s="166">
        <f t="shared" si="263"/>
        <v>0.35064865729167793</v>
      </c>
      <c r="AC1544" s="166">
        <f t="shared" si="264"/>
        <v>0.30572667160651423</v>
      </c>
      <c r="AD1544" s="142">
        <f t="shared" si="265"/>
        <v>0.35064865729167793</v>
      </c>
      <c r="AE1544" s="142">
        <f t="shared" si="270"/>
        <v>0.35064865729167793</v>
      </c>
      <c r="AF1544" s="142" t="str">
        <f t="shared" si="266"/>
        <v/>
      </c>
      <c r="AG1544" s="167">
        <f t="shared" si="267"/>
        <v>0</v>
      </c>
      <c r="AH1544" s="167" t="str">
        <f t="shared" si="268"/>
        <v/>
      </c>
      <c r="AI1544" s="167" t="str">
        <f t="shared" si="269"/>
        <v/>
      </c>
      <c r="AJ1544" s="167"/>
      <c r="AK1544" s="167"/>
      <c r="AL1544" s="167"/>
      <c r="AN1544" s="146"/>
      <c r="AO1544" s="158">
        <f t="shared" si="258"/>
        <v>5.6659435745456914</v>
      </c>
      <c r="AP1544" s="159">
        <f t="shared" si="259"/>
        <v>0.57925065802902842</v>
      </c>
      <c r="AQ1544" s="160">
        <f t="shared" si="260"/>
        <v>7.6456091638466006E-4</v>
      </c>
      <c r="AR1544" s="161" t="str">
        <f t="shared" si="261"/>
        <v/>
      </c>
      <c r="AS1544" s="161" t="str">
        <f t="shared" si="257"/>
        <v/>
      </c>
    </row>
    <row r="1545" spans="26:45" ht="20.100000000000001" customHeight="1" x14ac:dyDescent="0.25">
      <c r="Z1545" s="146">
        <v>874</v>
      </c>
      <c r="AA1545" s="142">
        <f t="shared" si="262"/>
        <v>-0.504</v>
      </c>
      <c r="AB1545" s="166">
        <f t="shared" si="263"/>
        <v>0.35135908888828399</v>
      </c>
      <c r="AC1545" s="166">
        <f t="shared" si="264"/>
        <v>0.30713068849159109</v>
      </c>
      <c r="AD1545" s="142">
        <f t="shared" si="265"/>
        <v>0.35135908888828399</v>
      </c>
      <c r="AE1545" s="142">
        <f t="shared" si="270"/>
        <v>0.35135908888828399</v>
      </c>
      <c r="AF1545" s="142" t="str">
        <f t="shared" si="266"/>
        <v/>
      </c>
      <c r="AG1545" s="167">
        <f t="shared" si="267"/>
        <v>0</v>
      </c>
      <c r="AH1545" s="167" t="str">
        <f t="shared" si="268"/>
        <v/>
      </c>
      <c r="AI1545" s="167" t="str">
        <f t="shared" si="269"/>
        <v/>
      </c>
      <c r="AJ1545" s="167"/>
      <c r="AK1545" s="167"/>
      <c r="AL1545" s="167"/>
      <c r="AN1545" s="146"/>
      <c r="AO1545" s="158">
        <f t="shared" si="258"/>
        <v>5.6723385447201222</v>
      </c>
      <c r="AP1545" s="159">
        <f t="shared" si="259"/>
        <v>0.57848609711264376</v>
      </c>
      <c r="AQ1545" s="160">
        <f t="shared" si="260"/>
        <v>7.6427120644673163E-4</v>
      </c>
      <c r="AR1545" s="161" t="str">
        <f t="shared" si="261"/>
        <v/>
      </c>
      <c r="AS1545" s="161" t="str">
        <f t="shared" si="257"/>
        <v/>
      </c>
    </row>
    <row r="1546" spans="26:45" ht="20.100000000000001" customHeight="1" x14ac:dyDescent="0.25">
      <c r="Z1546" s="146">
        <v>875</v>
      </c>
      <c r="AA1546" s="142">
        <f t="shared" si="262"/>
        <v>-0.5</v>
      </c>
      <c r="AB1546" s="166">
        <f t="shared" si="263"/>
        <v>0.35206532676429952</v>
      </c>
      <c r="AC1546" s="166">
        <f t="shared" si="264"/>
        <v>0.30853753872598688</v>
      </c>
      <c r="AD1546" s="142">
        <f t="shared" si="265"/>
        <v>0.35206532676429952</v>
      </c>
      <c r="AE1546" s="142">
        <f t="shared" si="270"/>
        <v>0.35206532676429952</v>
      </c>
      <c r="AF1546" s="142" t="str">
        <f t="shared" si="266"/>
        <v/>
      </c>
      <c r="AG1546" s="167">
        <f t="shared" si="267"/>
        <v>0</v>
      </c>
      <c r="AH1546" s="167" t="str">
        <f t="shared" si="268"/>
        <v/>
      </c>
      <c r="AI1546" s="167" t="str">
        <f t="shared" si="269"/>
        <v/>
      </c>
      <c r="AJ1546" s="167"/>
      <c r="AK1546" s="167"/>
      <c r="AL1546" s="167"/>
      <c r="AN1546" s="146"/>
      <c r="AO1546" s="158">
        <f t="shared" si="258"/>
        <v>5.678733514894553</v>
      </c>
      <c r="AP1546" s="159">
        <f t="shared" si="259"/>
        <v>0.57772182590619703</v>
      </c>
      <c r="AQ1546" s="160">
        <f t="shared" si="260"/>
        <v>7.6397918143100707E-4</v>
      </c>
      <c r="AR1546" s="161" t="str">
        <f t="shared" si="261"/>
        <v/>
      </c>
      <c r="AS1546" s="161" t="str">
        <f t="shared" si="257"/>
        <v/>
      </c>
    </row>
    <row r="1547" spans="26:45" ht="20.100000000000001" customHeight="1" x14ac:dyDescent="0.25">
      <c r="Z1547" s="146">
        <v>876</v>
      </c>
      <c r="AA1547" s="142">
        <f t="shared" si="262"/>
        <v>-0.496</v>
      </c>
      <c r="AB1547" s="166">
        <f t="shared" si="263"/>
        <v>0.3527673398681293</v>
      </c>
      <c r="AC1547" s="166">
        <f t="shared" si="264"/>
        <v>0.30994720547266957</v>
      </c>
      <c r="AD1547" s="142">
        <f t="shared" si="265"/>
        <v>0.3527673398681293</v>
      </c>
      <c r="AE1547" s="142">
        <f t="shared" si="270"/>
        <v>0.3527673398681293</v>
      </c>
      <c r="AF1547" s="142" t="str">
        <f t="shared" si="266"/>
        <v/>
      </c>
      <c r="AG1547" s="167">
        <f t="shared" si="267"/>
        <v>0</v>
      </c>
      <c r="AH1547" s="167" t="str">
        <f t="shared" si="268"/>
        <v/>
      </c>
      <c r="AI1547" s="167" t="str">
        <f t="shared" si="269"/>
        <v/>
      </c>
      <c r="AJ1547" s="167"/>
      <c r="AK1547" s="167"/>
      <c r="AL1547" s="167"/>
      <c r="AN1547" s="146"/>
      <c r="AO1547" s="158">
        <f t="shared" si="258"/>
        <v>5.6851284850689838</v>
      </c>
      <c r="AP1547" s="159">
        <f t="shared" si="259"/>
        <v>0.57695784672476602</v>
      </c>
      <c r="AQ1547" s="160">
        <f t="shared" si="260"/>
        <v>7.6368484952871185E-4</v>
      </c>
      <c r="AR1547" s="161" t="str">
        <f t="shared" si="261"/>
        <v/>
      </c>
      <c r="AS1547" s="161" t="str">
        <f t="shared" si="257"/>
        <v/>
      </c>
    </row>
    <row r="1548" spans="26:45" ht="20.100000000000001" customHeight="1" x14ac:dyDescent="0.25">
      <c r="Z1548" s="146">
        <v>877</v>
      </c>
      <c r="AA1548" s="142">
        <f t="shared" si="262"/>
        <v>-0.49199999999999999</v>
      </c>
      <c r="AB1548" s="166">
        <f t="shared" si="263"/>
        <v>0.35346509728900333</v>
      </c>
      <c r="AC1548" s="166">
        <f t="shared" si="264"/>
        <v>0.31135967177068158</v>
      </c>
      <c r="AD1548" s="142">
        <f t="shared" si="265"/>
        <v>0.35346509728900333</v>
      </c>
      <c r="AE1548" s="142">
        <f t="shared" si="270"/>
        <v>0.35346509728900333</v>
      </c>
      <c r="AF1548" s="142" t="str">
        <f t="shared" si="266"/>
        <v/>
      </c>
      <c r="AG1548" s="167">
        <f t="shared" si="267"/>
        <v>0</v>
      </c>
      <c r="AH1548" s="167" t="str">
        <f t="shared" si="268"/>
        <v/>
      </c>
      <c r="AI1548" s="167" t="str">
        <f t="shared" si="269"/>
        <v/>
      </c>
      <c r="AJ1548" s="167"/>
      <c r="AK1548" s="167"/>
      <c r="AL1548" s="167"/>
      <c r="AN1548" s="146"/>
      <c r="AO1548" s="158">
        <f t="shared" si="258"/>
        <v>5.6915234552434146</v>
      </c>
      <c r="AP1548" s="159">
        <f t="shared" si="259"/>
        <v>0.57619416187523731</v>
      </c>
      <c r="AQ1548" s="160">
        <f t="shared" si="260"/>
        <v>7.6338821892596442E-4</v>
      </c>
      <c r="AR1548" s="161" t="str">
        <f t="shared" si="261"/>
        <v/>
      </c>
      <c r="AS1548" s="161" t="str">
        <f t="shared" si="257"/>
        <v/>
      </c>
    </row>
    <row r="1549" spans="26:45" ht="20.100000000000001" customHeight="1" x14ac:dyDescent="0.25">
      <c r="Z1549" s="146">
        <v>878</v>
      </c>
      <c r="AA1549" s="142">
        <f t="shared" si="262"/>
        <v>-0.48799999999999999</v>
      </c>
      <c r="AB1549" s="166">
        <f t="shared" si="263"/>
        <v>0.35415856825923747</v>
      </c>
      <c r="AC1549" s="166">
        <f t="shared" si="264"/>
        <v>0.31277492053570766</v>
      </c>
      <c r="AD1549" s="142">
        <f t="shared" si="265"/>
        <v>0.35415856825923747</v>
      </c>
      <c r="AE1549" s="142">
        <f t="shared" si="270"/>
        <v>0.35415856825923747</v>
      </c>
      <c r="AF1549" s="142" t="str">
        <f t="shared" si="266"/>
        <v/>
      </c>
      <c r="AG1549" s="167">
        <f t="shared" si="267"/>
        <v>0</v>
      </c>
      <c r="AH1549" s="167" t="str">
        <f t="shared" si="268"/>
        <v/>
      </c>
      <c r="AI1549" s="167" t="str">
        <f t="shared" si="269"/>
        <v/>
      </c>
      <c r="AJ1549" s="167"/>
      <c r="AK1549" s="167"/>
      <c r="AL1549" s="167"/>
      <c r="AN1549" s="146"/>
      <c r="AO1549" s="158">
        <f t="shared" si="258"/>
        <v>5.6979184254178454</v>
      </c>
      <c r="AP1549" s="159">
        <f t="shared" si="259"/>
        <v>0.57543077365631135</v>
      </c>
      <c r="AQ1549" s="160">
        <f t="shared" si="260"/>
        <v>7.6308929780100065E-4</v>
      </c>
      <c r="AR1549" s="161" t="str">
        <f t="shared" si="261"/>
        <v/>
      </c>
      <c r="AS1549" s="161" t="str">
        <f t="shared" si="257"/>
        <v/>
      </c>
    </row>
    <row r="1550" spans="26:45" ht="20.100000000000001" customHeight="1" x14ac:dyDescent="0.25">
      <c r="Z1550" s="146">
        <v>879</v>
      </c>
      <c r="AA1550" s="142">
        <f t="shared" si="262"/>
        <v>-0.48399999999999999</v>
      </c>
      <c r="AB1550" s="166">
        <f t="shared" si="263"/>
        <v>0.35484772215648769</v>
      </c>
      <c r="AC1550" s="166">
        <f t="shared" si="264"/>
        <v>0.31419293456065167</v>
      </c>
      <c r="AD1550" s="142">
        <f t="shared" si="265"/>
        <v>0.35484772215648769</v>
      </c>
      <c r="AE1550" s="142">
        <f t="shared" si="270"/>
        <v>0.35484772215648769</v>
      </c>
      <c r="AF1550" s="142" t="str">
        <f t="shared" si="266"/>
        <v/>
      </c>
      <c r="AG1550" s="167">
        <f t="shared" si="267"/>
        <v>0</v>
      </c>
      <c r="AH1550" s="167" t="str">
        <f t="shared" si="268"/>
        <v/>
      </c>
      <c r="AI1550" s="167" t="str">
        <f t="shared" si="269"/>
        <v/>
      </c>
      <c r="AJ1550" s="167"/>
      <c r="AK1550" s="167"/>
      <c r="AL1550" s="167"/>
      <c r="AN1550" s="146"/>
      <c r="AO1550" s="158">
        <f t="shared" si="258"/>
        <v>5.7043133955922762</v>
      </c>
      <c r="AP1550" s="159">
        <f t="shared" si="259"/>
        <v>0.57466768435851034</v>
      </c>
      <c r="AQ1550" s="160">
        <f t="shared" si="260"/>
        <v>7.6278809432706041E-4</v>
      </c>
      <c r="AR1550" s="161" t="str">
        <f t="shared" si="261"/>
        <v/>
      </c>
      <c r="AS1550" s="161" t="str">
        <f t="shared" si="257"/>
        <v/>
      </c>
    </row>
    <row r="1551" spans="26:45" ht="20.100000000000001" customHeight="1" x14ac:dyDescent="0.25">
      <c r="Z1551" s="146">
        <v>880</v>
      </c>
      <c r="AA1551" s="142">
        <f t="shared" si="262"/>
        <v>-0.48</v>
      </c>
      <c r="AB1551" s="166">
        <f t="shared" si="263"/>
        <v>0.35553252850599709</v>
      </c>
      <c r="AC1551" s="166">
        <f t="shared" si="264"/>
        <v>0.31561369651622256</v>
      </c>
      <c r="AD1551" s="142">
        <f t="shared" si="265"/>
        <v>0.35553252850599709</v>
      </c>
      <c r="AE1551" s="142">
        <f t="shared" si="270"/>
        <v>0.35553252850599709</v>
      </c>
      <c r="AF1551" s="142" t="str">
        <f t="shared" si="266"/>
        <v/>
      </c>
      <c r="AG1551" s="167">
        <f t="shared" si="267"/>
        <v>0</v>
      </c>
      <c r="AH1551" s="167" t="str">
        <f t="shared" si="268"/>
        <v/>
      </c>
      <c r="AI1551" s="167" t="str">
        <f t="shared" si="269"/>
        <v/>
      </c>
      <c r="AJ1551" s="167"/>
      <c r="AK1551" s="167"/>
      <c r="AL1551" s="167"/>
      <c r="AN1551" s="146"/>
      <c r="AO1551" s="158">
        <f t="shared" si="258"/>
        <v>5.710708365766707</v>
      </c>
      <c r="AP1551" s="159">
        <f t="shared" si="259"/>
        <v>0.57390489626418328</v>
      </c>
      <c r="AQ1551" s="160">
        <f t="shared" si="260"/>
        <v>7.6248461667205447E-4</v>
      </c>
      <c r="AR1551" s="161" t="str">
        <f t="shared" si="261"/>
        <v/>
      </c>
      <c r="AS1551" s="161" t="str">
        <f t="shared" si="257"/>
        <v/>
      </c>
    </row>
    <row r="1552" spans="26:45" ht="20.100000000000001" customHeight="1" x14ac:dyDescent="0.25">
      <c r="Z1552" s="146">
        <v>881</v>
      </c>
      <c r="AA1552" s="142">
        <f t="shared" si="262"/>
        <v>-0.47599999999999998</v>
      </c>
      <c r="AB1552" s="166">
        <f t="shared" si="263"/>
        <v>0.35621295698283506</v>
      </c>
      <c r="AC1552" s="166">
        <f t="shared" si="264"/>
        <v>0.31703718895152933</v>
      </c>
      <c r="AD1552" s="142">
        <f t="shared" si="265"/>
        <v>0.35621295698283506</v>
      </c>
      <c r="AE1552" s="142">
        <f t="shared" si="270"/>
        <v>0.35621295698283506</v>
      </c>
      <c r="AF1552" s="142" t="str">
        <f t="shared" si="266"/>
        <v/>
      </c>
      <c r="AG1552" s="167">
        <f t="shared" si="267"/>
        <v>0</v>
      </c>
      <c r="AH1552" s="167" t="str">
        <f t="shared" si="268"/>
        <v/>
      </c>
      <c r="AI1552" s="167" t="str">
        <f t="shared" si="269"/>
        <v/>
      </c>
      <c r="AJ1552" s="167"/>
      <c r="AK1552" s="167"/>
      <c r="AL1552" s="167"/>
      <c r="AN1552" s="146"/>
      <c r="AO1552" s="158">
        <f t="shared" si="258"/>
        <v>5.7171033359411378</v>
      </c>
      <c r="AP1552" s="159">
        <f t="shared" si="259"/>
        <v>0.57314241164751123</v>
      </c>
      <c r="AQ1552" s="160">
        <f t="shared" si="260"/>
        <v>7.6217887299612208E-4</v>
      </c>
      <c r="AR1552" s="161" t="str">
        <f t="shared" si="261"/>
        <v/>
      </c>
      <c r="AS1552" s="161" t="str">
        <f t="shared" si="257"/>
        <v/>
      </c>
    </row>
    <row r="1553" spans="26:45" ht="20.100000000000001" customHeight="1" x14ac:dyDescent="0.25">
      <c r="Z1553" s="146">
        <v>882</v>
      </c>
      <c r="AA1553" s="142">
        <f t="shared" si="262"/>
        <v>-0.47199999999999998</v>
      </c>
      <c r="AB1553" s="166">
        <f t="shared" si="263"/>
        <v>0.35688897741412928</v>
      </c>
      <c r="AC1553" s="166">
        <f t="shared" si="264"/>
        <v>0.31846339429468434</v>
      </c>
      <c r="AD1553" s="142">
        <f t="shared" si="265"/>
        <v>0.35688897741412928</v>
      </c>
      <c r="AE1553" s="142">
        <f t="shared" si="270"/>
        <v>0.35688897741412928</v>
      </c>
      <c r="AF1553" s="142" t="str">
        <f t="shared" si="266"/>
        <v/>
      </c>
      <c r="AG1553" s="167">
        <f t="shared" si="267"/>
        <v>0</v>
      </c>
      <c r="AH1553" s="167" t="str">
        <f t="shared" si="268"/>
        <v/>
      </c>
      <c r="AI1553" s="167" t="str">
        <f t="shared" si="269"/>
        <v/>
      </c>
      <c r="AJ1553" s="167"/>
      <c r="AK1553" s="167"/>
      <c r="AL1553" s="167"/>
      <c r="AN1553" s="146"/>
      <c r="AO1553" s="158">
        <f t="shared" si="258"/>
        <v>5.7234983061155686</v>
      </c>
      <c r="AP1553" s="159">
        <f t="shared" si="259"/>
        <v>0.57238023277451511</v>
      </c>
      <c r="AQ1553" s="160">
        <f t="shared" si="260"/>
        <v>7.6187087145396237E-4</v>
      </c>
      <c r="AR1553" s="161" t="str">
        <f t="shared" si="261"/>
        <v/>
      </c>
      <c r="AS1553" s="161" t="str">
        <f t="shared" si="257"/>
        <v/>
      </c>
    </row>
    <row r="1554" spans="26:45" ht="20.100000000000001" customHeight="1" x14ac:dyDescent="0.25">
      <c r="Z1554" s="146">
        <v>883</v>
      </c>
      <c r="AA1554" s="142">
        <f t="shared" si="262"/>
        <v>-0.46799999999999997</v>
      </c>
      <c r="AB1554" s="166">
        <f t="shared" si="263"/>
        <v>0.35756055978128964</v>
      </c>
      <c r="AC1554" s="166">
        <f t="shared" si="264"/>
        <v>0.31989229485341653</v>
      </c>
      <c r="AD1554" s="142">
        <f t="shared" si="265"/>
        <v>0.35756055978128964</v>
      </c>
      <c r="AE1554" s="142">
        <f t="shared" si="270"/>
        <v>0.35756055978128964</v>
      </c>
      <c r="AF1554" s="142" t="str">
        <f t="shared" si="266"/>
        <v/>
      </c>
      <c r="AG1554" s="167">
        <f t="shared" si="267"/>
        <v>0</v>
      </c>
      <c r="AH1554" s="167" t="str">
        <f t="shared" si="268"/>
        <v/>
      </c>
      <c r="AI1554" s="167" t="str">
        <f t="shared" si="269"/>
        <v/>
      </c>
      <c r="AJ1554" s="167"/>
      <c r="AK1554" s="167"/>
      <c r="AL1554" s="167"/>
      <c r="AN1554" s="146"/>
      <c r="AO1554" s="158">
        <f t="shared" si="258"/>
        <v>5.7298932762899994</v>
      </c>
      <c r="AP1554" s="159">
        <f t="shared" si="259"/>
        <v>0.57161836190306115</v>
      </c>
      <c r="AQ1554" s="160">
        <f t="shared" si="260"/>
        <v>7.6156062019328008E-4</v>
      </c>
      <c r="AR1554" s="161" t="str">
        <f t="shared" si="261"/>
        <v/>
      </c>
      <c r="AS1554" s="161" t="str">
        <f t="shared" ref="AS1554:AS1617" si="271">IF($AP1554&lt;(1-$AN$670),$AQ1554,"")</f>
        <v/>
      </c>
    </row>
    <row r="1555" spans="26:45" ht="20.100000000000001" customHeight="1" x14ac:dyDescent="0.25">
      <c r="Z1555" s="146">
        <v>884</v>
      </c>
      <c r="AA1555" s="142">
        <f t="shared" si="262"/>
        <v>-0.46399999999999997</v>
      </c>
      <c r="AB1555" s="166">
        <f t="shared" si="263"/>
        <v>0.35822767422222374</v>
      </c>
      <c r="AC1555" s="166">
        <f t="shared" si="264"/>
        <v>0.32132387281569263</v>
      </c>
      <c r="AD1555" s="142">
        <f t="shared" si="265"/>
        <v>0.35822767422222374</v>
      </c>
      <c r="AE1555" s="142">
        <f t="shared" si="270"/>
        <v>0.35822767422222374</v>
      </c>
      <c r="AF1555" s="142" t="str">
        <f t="shared" si="266"/>
        <v/>
      </c>
      <c r="AG1555" s="167">
        <f t="shared" si="267"/>
        <v>0</v>
      </c>
      <c r="AH1555" s="167" t="str">
        <f t="shared" si="268"/>
        <v/>
      </c>
      <c r="AI1555" s="167" t="str">
        <f t="shared" si="269"/>
        <v/>
      </c>
      <c r="AJ1555" s="167"/>
      <c r="AK1555" s="167"/>
      <c r="AL1555" s="167"/>
      <c r="AN1555" s="146"/>
      <c r="AO1555" s="158">
        <f t="shared" ref="AO1555:AO1618" si="272">AO1554+$AR$655</f>
        <v>5.7362882464644303</v>
      </c>
      <c r="AP1555" s="159">
        <f t="shared" ref="AP1555:AP1618" si="273">_xlfn.CHISQ.DIST.RT(AO1555,7)</f>
        <v>0.57085680128286787</v>
      </c>
      <c r="AQ1555" s="160">
        <f t="shared" ref="AQ1555:AQ1618" si="274">AP1555-AP1556</f>
        <v>7.6124812735645087E-4</v>
      </c>
      <c r="AR1555" s="161" t="str">
        <f t="shared" ref="AR1555:AR1618" si="275">IF(AP1555&lt;(1-$AN$662),AQ1555,"")</f>
        <v/>
      </c>
      <c r="AS1555" s="161" t="str">
        <f t="shared" si="271"/>
        <v/>
      </c>
    </row>
    <row r="1556" spans="26:45" ht="20.100000000000001" customHeight="1" x14ac:dyDescent="0.25">
      <c r="Z1556" s="146">
        <v>885</v>
      </c>
      <c r="AA1556" s="142">
        <f t="shared" si="262"/>
        <v>-0.45999999999999996</v>
      </c>
      <c r="AB1556" s="166">
        <f t="shared" si="263"/>
        <v>0.35889029103354464</v>
      </c>
      <c r="AC1556" s="166">
        <f t="shared" si="264"/>
        <v>0.32275811025034773</v>
      </c>
      <c r="AD1556" s="142">
        <f t="shared" si="265"/>
        <v>0.35889029103354464</v>
      </c>
      <c r="AE1556" s="142">
        <f t="shared" si="270"/>
        <v>0.35889029103354464</v>
      </c>
      <c r="AF1556" s="142" t="str">
        <f t="shared" si="266"/>
        <v/>
      </c>
      <c r="AG1556" s="167">
        <f t="shared" si="267"/>
        <v>0</v>
      </c>
      <c r="AH1556" s="167" t="str">
        <f t="shared" si="268"/>
        <v/>
      </c>
      <c r="AI1556" s="167" t="str">
        <f t="shared" si="269"/>
        <v/>
      </c>
      <c r="AJ1556" s="167"/>
      <c r="AK1556" s="167"/>
      <c r="AL1556" s="167"/>
      <c r="AN1556" s="146"/>
      <c r="AO1556" s="158">
        <f t="shared" si="272"/>
        <v>5.7426832166388611</v>
      </c>
      <c r="AP1556" s="159">
        <f t="shared" si="273"/>
        <v>0.57009555315551141</v>
      </c>
      <c r="AQ1556" s="160">
        <f t="shared" si="274"/>
        <v>7.6093340107763474E-4</v>
      </c>
      <c r="AR1556" s="161" t="str">
        <f t="shared" si="275"/>
        <v/>
      </c>
      <c r="AS1556" s="161" t="str">
        <f t="shared" si="271"/>
        <v/>
      </c>
    </row>
    <row r="1557" spans="26:45" ht="20.100000000000001" customHeight="1" x14ac:dyDescent="0.25">
      <c r="Z1557" s="146">
        <v>886</v>
      </c>
      <c r="AA1557" s="142">
        <f t="shared" si="262"/>
        <v>-0.45599999999999996</v>
      </c>
      <c r="AB1557" s="166">
        <f t="shared" si="263"/>
        <v>0.35954838067276956</v>
      </c>
      <c r="AC1557" s="166">
        <f t="shared" si="264"/>
        <v>0.32419498910772426</v>
      </c>
      <c r="AD1557" s="142">
        <f t="shared" si="265"/>
        <v>0.35954838067276956</v>
      </c>
      <c r="AE1557" s="142">
        <f t="shared" si="270"/>
        <v>0.35954838067276956</v>
      </c>
      <c r="AF1557" s="142" t="str">
        <f t="shared" si="266"/>
        <v/>
      </c>
      <c r="AG1557" s="167">
        <f t="shared" si="267"/>
        <v>0</v>
      </c>
      <c r="AH1557" s="167" t="str">
        <f t="shared" si="268"/>
        <v/>
      </c>
      <c r="AI1557" s="167" t="str">
        <f t="shared" si="269"/>
        <v/>
      </c>
      <c r="AJ1557" s="167"/>
      <c r="AK1557" s="167"/>
      <c r="AL1557" s="167"/>
      <c r="AN1557" s="146"/>
      <c r="AO1557" s="158">
        <f t="shared" si="272"/>
        <v>5.7490781868132919</v>
      </c>
      <c r="AP1557" s="159">
        <f t="shared" si="273"/>
        <v>0.56933461975443378</v>
      </c>
      <c r="AQ1557" s="160">
        <f t="shared" si="274"/>
        <v>7.6061644948588469E-4</v>
      </c>
      <c r="AR1557" s="161" t="str">
        <f t="shared" si="275"/>
        <v/>
      </c>
      <c r="AS1557" s="161" t="str">
        <f t="shared" si="271"/>
        <v/>
      </c>
    </row>
    <row r="1558" spans="26:45" ht="20.100000000000001" customHeight="1" x14ac:dyDescent="0.25">
      <c r="Z1558" s="146">
        <v>887</v>
      </c>
      <c r="AA1558" s="142">
        <f t="shared" si="262"/>
        <v>-0.45199999999999996</v>
      </c>
      <c r="AB1558" s="166">
        <f t="shared" si="263"/>
        <v>0.3602019137605102</v>
      </c>
      <c r="AC1558" s="166">
        <f t="shared" si="264"/>
        <v>0.32563449122032057</v>
      </c>
      <c r="AD1558" s="142">
        <f t="shared" si="265"/>
        <v>0.3602019137605102</v>
      </c>
      <c r="AE1558" s="142">
        <f t="shared" si="270"/>
        <v>0.3602019137605102</v>
      </c>
      <c r="AF1558" s="142" t="str">
        <f t="shared" si="266"/>
        <v/>
      </c>
      <c r="AG1558" s="167">
        <f t="shared" si="267"/>
        <v>0</v>
      </c>
      <c r="AH1558" s="167" t="str">
        <f t="shared" si="268"/>
        <v/>
      </c>
      <c r="AI1558" s="167" t="str">
        <f t="shared" si="269"/>
        <v/>
      </c>
      <c r="AJ1558" s="167"/>
      <c r="AK1558" s="167"/>
      <c r="AL1558" s="167"/>
      <c r="AN1558" s="146"/>
      <c r="AO1558" s="158">
        <f t="shared" si="272"/>
        <v>5.7554731569877227</v>
      </c>
      <c r="AP1558" s="159">
        <f t="shared" si="273"/>
        <v>0.56857400330494789</v>
      </c>
      <c r="AQ1558" s="160">
        <f t="shared" si="274"/>
        <v>7.6029728070248215E-4</v>
      </c>
      <c r="AR1558" s="161" t="str">
        <f t="shared" si="275"/>
        <v/>
      </c>
      <c r="AS1558" s="161" t="str">
        <f t="shared" si="271"/>
        <v/>
      </c>
    </row>
    <row r="1559" spans="26:45" ht="20.100000000000001" customHeight="1" x14ac:dyDescent="0.25">
      <c r="Z1559" s="146">
        <v>888</v>
      </c>
      <c r="AA1559" s="142">
        <f t="shared" si="262"/>
        <v>-0.44799999999999995</v>
      </c>
      <c r="AB1559" s="166">
        <f t="shared" si="263"/>
        <v>0.36085086108265324</v>
      </c>
      <c r="AC1559" s="166">
        <f t="shared" si="264"/>
        <v>0.32707659830344682</v>
      </c>
      <c r="AD1559" s="142">
        <f t="shared" si="265"/>
        <v>0.36085086108265324</v>
      </c>
      <c r="AE1559" s="142">
        <f t="shared" si="270"/>
        <v>0.36085086108265324</v>
      </c>
      <c r="AF1559" s="142" t="str">
        <f t="shared" si="266"/>
        <v/>
      </c>
      <c r="AG1559" s="167">
        <f t="shared" si="267"/>
        <v>0</v>
      </c>
      <c r="AH1559" s="167" t="str">
        <f t="shared" si="268"/>
        <v/>
      </c>
      <c r="AI1559" s="167" t="str">
        <f t="shared" si="269"/>
        <v/>
      </c>
      <c r="AJ1559" s="167"/>
      <c r="AK1559" s="167"/>
      <c r="AL1559" s="167"/>
      <c r="AN1559" s="146"/>
      <c r="AO1559" s="158">
        <f t="shared" si="272"/>
        <v>5.7618681271621535</v>
      </c>
      <c r="AP1559" s="159">
        <f t="shared" si="273"/>
        <v>0.56781370602424541</v>
      </c>
      <c r="AQ1559" s="160">
        <f t="shared" si="274"/>
        <v>7.5997590284293537E-4</v>
      </c>
      <c r="AR1559" s="161" t="str">
        <f t="shared" si="275"/>
        <v/>
      </c>
      <c r="AS1559" s="161" t="str">
        <f t="shared" si="271"/>
        <v/>
      </c>
    </row>
    <row r="1560" spans="26:45" ht="20.100000000000001" customHeight="1" x14ac:dyDescent="0.25">
      <c r="Z1560" s="146">
        <v>889</v>
      </c>
      <c r="AA1560" s="142">
        <f t="shared" si="262"/>
        <v>-0.44399999999999995</v>
      </c>
      <c r="AB1560" s="166">
        <f t="shared" si="263"/>
        <v>0.36149519359253279</v>
      </c>
      <c r="AC1560" s="166">
        <f t="shared" si="264"/>
        <v>0.32852129195589119</v>
      </c>
      <c r="AD1560" s="142">
        <f t="shared" si="265"/>
        <v>0.36149519359253279</v>
      </c>
      <c r="AE1560" s="142">
        <f t="shared" si="270"/>
        <v>0.36149519359253279</v>
      </c>
      <c r="AF1560" s="142" t="str">
        <f t="shared" si="266"/>
        <v/>
      </c>
      <c r="AG1560" s="167">
        <f t="shared" si="267"/>
        <v>0</v>
      </c>
      <c r="AH1560" s="167" t="str">
        <f t="shared" si="268"/>
        <v/>
      </c>
      <c r="AI1560" s="167" t="str">
        <f t="shared" si="269"/>
        <v/>
      </c>
      <c r="AJ1560" s="167"/>
      <c r="AK1560" s="167"/>
      <c r="AL1560" s="167"/>
      <c r="AN1560" s="146"/>
      <c r="AO1560" s="158">
        <f t="shared" si="272"/>
        <v>5.7682630973365843</v>
      </c>
      <c r="AP1560" s="159">
        <f t="shared" si="273"/>
        <v>0.56705373012140248</v>
      </c>
      <c r="AQ1560" s="160">
        <f t="shared" si="274"/>
        <v>7.5965232401320471E-4</v>
      </c>
      <c r="AR1560" s="161" t="str">
        <f t="shared" si="275"/>
        <v/>
      </c>
      <c r="AS1560" s="161" t="str">
        <f t="shared" si="271"/>
        <v/>
      </c>
    </row>
    <row r="1561" spans="26:45" ht="20.100000000000001" customHeight="1" x14ac:dyDescent="0.25">
      <c r="Z1561" s="146">
        <v>890</v>
      </c>
      <c r="AA1561" s="142">
        <f t="shared" si="262"/>
        <v>-0.43999999999999995</v>
      </c>
      <c r="AB1561" s="166">
        <f t="shared" si="263"/>
        <v>0.36213488241309222</v>
      </c>
      <c r="AC1561" s="166">
        <f t="shared" si="264"/>
        <v>0.32996855366059363</v>
      </c>
      <c r="AD1561" s="142">
        <f t="shared" si="265"/>
        <v>0.36213488241309222</v>
      </c>
      <c r="AE1561" s="142">
        <f t="shared" si="270"/>
        <v>0.36213488241309222</v>
      </c>
      <c r="AF1561" s="142" t="str">
        <f t="shared" si="266"/>
        <v/>
      </c>
      <c r="AG1561" s="167">
        <f t="shared" si="267"/>
        <v>0</v>
      </c>
      <c r="AH1561" s="167" t="str">
        <f t="shared" si="268"/>
        <v/>
      </c>
      <c r="AI1561" s="167" t="str">
        <f t="shared" si="269"/>
        <v/>
      </c>
      <c r="AJ1561" s="167"/>
      <c r="AK1561" s="167"/>
      <c r="AL1561" s="167"/>
      <c r="AN1561" s="146"/>
      <c r="AO1561" s="158">
        <f t="shared" si="272"/>
        <v>5.7746580675110151</v>
      </c>
      <c r="AP1561" s="159">
        <f t="shared" si="273"/>
        <v>0.56629407779738927</v>
      </c>
      <c r="AQ1561" s="160">
        <f t="shared" si="274"/>
        <v>7.5932655231647495E-4</v>
      </c>
      <c r="AR1561" s="161" t="str">
        <f t="shared" si="275"/>
        <v/>
      </c>
      <c r="AS1561" s="161" t="str">
        <f t="shared" si="271"/>
        <v/>
      </c>
    </row>
    <row r="1562" spans="26:45" ht="20.100000000000001" customHeight="1" x14ac:dyDescent="0.25">
      <c r="Z1562" s="146">
        <v>891</v>
      </c>
      <c r="AA1562" s="142">
        <f t="shared" si="262"/>
        <v>-0.43599999999999994</v>
      </c>
      <c r="AB1562" s="166">
        <f t="shared" si="263"/>
        <v>0.36276989883903699</v>
      </c>
      <c r="AC1562" s="166">
        <f t="shared" si="264"/>
        <v>0.33141836478532871</v>
      </c>
      <c r="AD1562" s="142">
        <f t="shared" si="265"/>
        <v>0.36276989883903699</v>
      </c>
      <c r="AE1562" s="142">
        <f t="shared" si="270"/>
        <v>0.36276989883903699</v>
      </c>
      <c r="AF1562" s="142" t="str">
        <f t="shared" si="266"/>
        <v/>
      </c>
      <c r="AG1562" s="167">
        <f t="shared" si="267"/>
        <v>0</v>
      </c>
      <c r="AH1562" s="167" t="str">
        <f t="shared" si="268"/>
        <v/>
      </c>
      <c r="AI1562" s="167" t="str">
        <f t="shared" si="269"/>
        <v/>
      </c>
      <c r="AJ1562" s="167"/>
      <c r="AK1562" s="167"/>
      <c r="AL1562" s="167"/>
      <c r="AN1562" s="146"/>
      <c r="AO1562" s="158">
        <f t="shared" si="272"/>
        <v>5.7810530376854459</v>
      </c>
      <c r="AP1562" s="159">
        <f t="shared" si="273"/>
        <v>0.5655347512450728</v>
      </c>
      <c r="AQ1562" s="160">
        <f t="shared" si="274"/>
        <v>7.5899859584516172E-4</v>
      </c>
      <c r="AR1562" s="161" t="str">
        <f t="shared" si="275"/>
        <v/>
      </c>
      <c r="AS1562" s="161" t="str">
        <f t="shared" si="271"/>
        <v/>
      </c>
    </row>
    <row r="1563" spans="26:45" ht="20.100000000000001" customHeight="1" x14ac:dyDescent="0.25">
      <c r="Z1563" s="146">
        <v>892</v>
      </c>
      <c r="AA1563" s="142">
        <f t="shared" si="262"/>
        <v>-0.43199999999999994</v>
      </c>
      <c r="AB1563" s="166">
        <f t="shared" si="263"/>
        <v>0.36340021433897723</v>
      </c>
      <c r="AC1563" s="166">
        <f t="shared" si="264"/>
        <v>0.33287070658339679</v>
      </c>
      <c r="AD1563" s="142">
        <f t="shared" si="265"/>
        <v>0.36340021433897723</v>
      </c>
      <c r="AE1563" s="142">
        <f t="shared" si="270"/>
        <v>0.36340021433897723</v>
      </c>
      <c r="AF1563" s="142" t="str">
        <f t="shared" si="266"/>
        <v/>
      </c>
      <c r="AG1563" s="167">
        <f t="shared" si="267"/>
        <v>0</v>
      </c>
      <c r="AH1563" s="167" t="str">
        <f t="shared" si="268"/>
        <v/>
      </c>
      <c r="AI1563" s="167" t="str">
        <f t="shared" si="269"/>
        <v/>
      </c>
      <c r="AJ1563" s="167"/>
      <c r="AK1563" s="167"/>
      <c r="AL1563" s="167"/>
      <c r="AN1563" s="146"/>
      <c r="AO1563" s="158">
        <f t="shared" si="272"/>
        <v>5.7874480078598767</v>
      </c>
      <c r="AP1563" s="159">
        <f t="shared" si="273"/>
        <v>0.56477575264922764</v>
      </c>
      <c r="AQ1563" s="160">
        <f t="shared" si="274"/>
        <v>7.5866846268612953E-4</v>
      </c>
      <c r="AR1563" s="161" t="str">
        <f t="shared" si="275"/>
        <v/>
      </c>
      <c r="AS1563" s="161" t="str">
        <f t="shared" si="271"/>
        <v/>
      </c>
    </row>
    <row r="1564" spans="26:45" ht="20.100000000000001" customHeight="1" x14ac:dyDescent="0.25">
      <c r="Z1564" s="146">
        <v>893</v>
      </c>
      <c r="AA1564" s="142">
        <f t="shared" si="262"/>
        <v>-0.42799999999999994</v>
      </c>
      <c r="AB1564" s="166">
        <f t="shared" si="263"/>
        <v>0.3640258005575604</v>
      </c>
      <c r="AC1564" s="166">
        <f t="shared" si="264"/>
        <v>0.33432556019432413</v>
      </c>
      <c r="AD1564" s="142">
        <f t="shared" si="265"/>
        <v>0.3640258005575604</v>
      </c>
      <c r="AE1564" s="142">
        <f t="shared" si="270"/>
        <v>0.3640258005575604</v>
      </c>
      <c r="AF1564" s="142" t="str">
        <f t="shared" si="266"/>
        <v/>
      </c>
      <c r="AG1564" s="167">
        <f t="shared" si="267"/>
        <v>0</v>
      </c>
      <c r="AH1564" s="167" t="str">
        <f t="shared" si="268"/>
        <v/>
      </c>
      <c r="AI1564" s="167" t="str">
        <f t="shared" si="269"/>
        <v/>
      </c>
      <c r="AJ1564" s="167"/>
      <c r="AK1564" s="167"/>
      <c r="AL1564" s="167"/>
      <c r="AN1564" s="146"/>
      <c r="AO1564" s="158">
        <f t="shared" si="272"/>
        <v>5.7938429780343075</v>
      </c>
      <c r="AP1564" s="159">
        <f t="shared" si="273"/>
        <v>0.56401708418654151</v>
      </c>
      <c r="AQ1564" s="160">
        <f t="shared" si="274"/>
        <v>7.5833616091947054E-4</v>
      </c>
      <c r="AR1564" s="161" t="str">
        <f t="shared" si="275"/>
        <v/>
      </c>
      <c r="AS1564" s="161" t="str">
        <f t="shared" si="271"/>
        <v/>
      </c>
    </row>
    <row r="1565" spans="26:45" ht="20.100000000000001" customHeight="1" x14ac:dyDescent="0.25">
      <c r="Z1565" s="146">
        <v>894</v>
      </c>
      <c r="AA1565" s="142">
        <f t="shared" si="262"/>
        <v>-0.42399999999999993</v>
      </c>
      <c r="AB1565" s="166">
        <f t="shared" si="263"/>
        <v>0.36464662931759334</v>
      </c>
      <c r="AC1565" s="166">
        <f t="shared" si="264"/>
        <v>0.33578290664457122</v>
      </c>
      <c r="AD1565" s="142">
        <f t="shared" si="265"/>
        <v>0.36464662931759334</v>
      </c>
      <c r="AE1565" s="142">
        <f t="shared" si="270"/>
        <v>0.36464662931759334</v>
      </c>
      <c r="AF1565" s="142" t="str">
        <f t="shared" si="266"/>
        <v/>
      </c>
      <c r="AG1565" s="167">
        <f t="shared" si="267"/>
        <v>0</v>
      </c>
      <c r="AH1565" s="167" t="str">
        <f t="shared" si="268"/>
        <v/>
      </c>
      <c r="AI1565" s="167" t="str">
        <f t="shared" si="269"/>
        <v/>
      </c>
      <c r="AJ1565" s="167"/>
      <c r="AK1565" s="167"/>
      <c r="AL1565" s="167"/>
      <c r="AN1565" s="146"/>
      <c r="AO1565" s="158">
        <f t="shared" si="272"/>
        <v>5.8002379482087383</v>
      </c>
      <c r="AP1565" s="159">
        <f t="shared" si="273"/>
        <v>0.56325874802562204</v>
      </c>
      <c r="AQ1565" s="160">
        <f t="shared" si="274"/>
        <v>7.5800169861672817E-4</v>
      </c>
      <c r="AR1565" s="161" t="str">
        <f t="shared" si="275"/>
        <v/>
      </c>
      <c r="AS1565" s="161" t="str">
        <f t="shared" si="271"/>
        <v/>
      </c>
    </row>
    <row r="1566" spans="26:45" ht="20.100000000000001" customHeight="1" x14ac:dyDescent="0.25">
      <c r="Z1566" s="146">
        <v>895</v>
      </c>
      <c r="AA1566" s="142">
        <f t="shared" si="262"/>
        <v>-0.41999999999999993</v>
      </c>
      <c r="AB1566" s="166">
        <f t="shared" si="263"/>
        <v>0.36526267262215389</v>
      </c>
      <c r="AC1566" s="166">
        <f t="shared" si="264"/>
        <v>0.33724272684824952</v>
      </c>
      <c r="AD1566" s="142">
        <f t="shared" si="265"/>
        <v>0.36526267262215389</v>
      </c>
      <c r="AE1566" s="142">
        <f t="shared" si="270"/>
        <v>0.36526267262215389</v>
      </c>
      <c r="AF1566" s="142" t="str">
        <f t="shared" si="266"/>
        <v/>
      </c>
      <c r="AG1566" s="167">
        <f t="shared" si="267"/>
        <v>0</v>
      </c>
      <c r="AH1566" s="167" t="str">
        <f t="shared" si="268"/>
        <v/>
      </c>
      <c r="AI1566" s="167" t="str">
        <f t="shared" si="269"/>
        <v/>
      </c>
      <c r="AJ1566" s="167"/>
      <c r="AK1566" s="167"/>
      <c r="AL1566" s="167"/>
      <c r="AN1566" s="146"/>
      <c r="AO1566" s="158">
        <f t="shared" si="272"/>
        <v>5.8066329183831691</v>
      </c>
      <c r="AP1566" s="159">
        <f t="shared" si="273"/>
        <v>0.56250074632700531</v>
      </c>
      <c r="AQ1566" s="160">
        <f t="shared" si="274"/>
        <v>7.5766508384256248E-4</v>
      </c>
      <c r="AR1566" s="161" t="str">
        <f t="shared" si="275"/>
        <v/>
      </c>
      <c r="AS1566" s="161" t="str">
        <f t="shared" si="271"/>
        <v/>
      </c>
    </row>
    <row r="1567" spans="26:45" ht="20.100000000000001" customHeight="1" x14ac:dyDescent="0.25">
      <c r="Z1567" s="146">
        <v>896</v>
      </c>
      <c r="AA1567" s="142">
        <f t="shared" ref="AA1567:AA1630" si="276">AA$665+(Z1567*AA$668)</f>
        <v>-0.41599999999999993</v>
      </c>
      <c r="AB1567" s="166">
        <f t="shared" ref="AB1567:AB1630" si="277">_xlfn.NORM.DIST(AA1567,AA$662,AA$663,0)</f>
        <v>0.36587390265669162</v>
      </c>
      <c r="AC1567" s="166">
        <f t="shared" ref="AC1567:AC1630" si="278">_xlfn.NORM.DIST(AA1567,AA$662,AA$663,1)</f>
        <v>0.33870500160784689</v>
      </c>
      <c r="AD1567" s="142">
        <f t="shared" ref="AD1567:AD1630" si="279">IF(OR(AC1567&lt;CN$43,AC1567&gt;CN$44),AB1567,"")</f>
        <v>0.36587390265669162</v>
      </c>
      <c r="AE1567" s="142">
        <f t="shared" si="270"/>
        <v>0.36587390265669162</v>
      </c>
      <c r="AF1567" s="142" t="str">
        <f t="shared" ref="AF1567:AF1630" si="280">IF(AB1567=MAX(AB$671:AB$2671),AB1567,"")</f>
        <v/>
      </c>
      <c r="AG1567" s="167">
        <f t="shared" ref="AG1567:AG1630" si="281">_xlfn.NORM.DIST(Z1567,AE$663,AE$664,0)</f>
        <v>0</v>
      </c>
      <c r="AH1567" s="167" t="str">
        <f t="shared" ref="AH1567:AH1630" si="282">IF(AG1567=MAX(AG$671:AG$2671),AB1567,"")</f>
        <v/>
      </c>
      <c r="AI1567" s="167" t="str">
        <f t="shared" ref="AI1567:AI1630" si="283">IF(AH1567=MIN(AH$671:AH$2671),AH1567,"")</f>
        <v/>
      </c>
      <c r="AJ1567" s="167"/>
      <c r="AK1567" s="167"/>
      <c r="AL1567" s="167"/>
      <c r="AN1567" s="146"/>
      <c r="AO1567" s="158">
        <f t="shared" si="272"/>
        <v>5.8130278885575999</v>
      </c>
      <c r="AP1567" s="159">
        <f t="shared" si="273"/>
        <v>0.56174308124316275</v>
      </c>
      <c r="AQ1567" s="160">
        <f t="shared" si="274"/>
        <v>7.5732632465452809E-4</v>
      </c>
      <c r="AR1567" s="161" t="str">
        <f t="shared" si="275"/>
        <v/>
      </c>
      <c r="AS1567" s="161" t="str">
        <f t="shared" si="271"/>
        <v/>
      </c>
    </row>
    <row r="1568" spans="26:45" ht="20.100000000000001" customHeight="1" x14ac:dyDescent="0.25">
      <c r="Z1568" s="146">
        <v>897</v>
      </c>
      <c r="AA1568" s="142">
        <f t="shared" si="276"/>
        <v>-0.41199999999999992</v>
      </c>
      <c r="AB1568" s="166">
        <f t="shared" si="277"/>
        <v>0.36648029179111752</v>
      </c>
      <c r="AC1568" s="166">
        <f t="shared" si="278"/>
        <v>0.34016971161496123</v>
      </c>
      <c r="AD1568" s="142">
        <f t="shared" si="279"/>
        <v>0.36648029179111752</v>
      </c>
      <c r="AE1568" s="142">
        <f t="shared" ref="AE1568:AE1631" si="284">IF(AND(AC1568&gt;$AE$667,AC1568&lt;$AE$668),AB1568,"")</f>
        <v>0.36648029179111752</v>
      </c>
      <c r="AF1568" s="142" t="str">
        <f t="shared" si="280"/>
        <v/>
      </c>
      <c r="AG1568" s="167">
        <f t="shared" si="281"/>
        <v>0</v>
      </c>
      <c r="AH1568" s="167" t="str">
        <f t="shared" si="282"/>
        <v/>
      </c>
      <c r="AI1568" s="167" t="str">
        <f t="shared" si="283"/>
        <v/>
      </c>
      <c r="AJ1568" s="167"/>
      <c r="AK1568" s="167"/>
      <c r="AL1568" s="167"/>
      <c r="AN1568" s="146"/>
      <c r="AO1568" s="158">
        <f t="shared" si="272"/>
        <v>5.8194228587320307</v>
      </c>
      <c r="AP1568" s="159">
        <f t="shared" si="273"/>
        <v>0.56098575491850822</v>
      </c>
      <c r="AQ1568" s="160">
        <f t="shared" si="274"/>
        <v>7.5698542910318523E-4</v>
      </c>
      <c r="AR1568" s="161" t="str">
        <f t="shared" si="275"/>
        <v/>
      </c>
      <c r="AS1568" s="161" t="str">
        <f t="shared" si="271"/>
        <v/>
      </c>
    </row>
    <row r="1569" spans="26:45" ht="20.100000000000001" customHeight="1" x14ac:dyDescent="0.25">
      <c r="Z1569" s="146">
        <v>898</v>
      </c>
      <c r="AA1569" s="142">
        <f t="shared" si="276"/>
        <v>-0.40799999999999992</v>
      </c>
      <c r="AB1569" s="166">
        <f t="shared" si="277"/>
        <v>0.36708181258188249</v>
      </c>
      <c r="AC1569" s="166">
        <f t="shared" si="278"/>
        <v>0.34163683745104256</v>
      </c>
      <c r="AD1569" s="142">
        <f t="shared" si="279"/>
        <v>0.36708181258188249</v>
      </c>
      <c r="AE1569" s="142">
        <f t="shared" si="284"/>
        <v>0.36708181258188249</v>
      </c>
      <c r="AF1569" s="142" t="str">
        <f t="shared" si="280"/>
        <v/>
      </c>
      <c r="AG1569" s="167">
        <f t="shared" si="281"/>
        <v>0</v>
      </c>
      <c r="AH1569" s="167" t="str">
        <f t="shared" si="282"/>
        <v/>
      </c>
      <c r="AI1569" s="167" t="str">
        <f t="shared" si="283"/>
        <v/>
      </c>
      <c r="AJ1569" s="167"/>
      <c r="AK1569" s="167"/>
      <c r="AL1569" s="167"/>
      <c r="AN1569" s="146"/>
      <c r="AO1569" s="158">
        <f t="shared" si="272"/>
        <v>5.8258178289064615</v>
      </c>
      <c r="AP1569" s="159">
        <f t="shared" si="273"/>
        <v>0.56022876948940503</v>
      </c>
      <c r="AQ1569" s="160">
        <f t="shared" si="274"/>
        <v>7.5664240522899107E-4</v>
      </c>
      <c r="AR1569" s="161" t="str">
        <f t="shared" si="275"/>
        <v/>
      </c>
      <c r="AS1569" s="161" t="str">
        <f t="shared" si="271"/>
        <v/>
      </c>
    </row>
    <row r="1570" spans="26:45" ht="20.100000000000001" customHeight="1" x14ac:dyDescent="0.25">
      <c r="Z1570" s="146">
        <v>899</v>
      </c>
      <c r="AA1570" s="142">
        <f t="shared" si="276"/>
        <v>-0.40399999999999991</v>
      </c>
      <c r="AB1570" s="166">
        <f t="shared" si="277"/>
        <v>0.36767843777404446</v>
      </c>
      <c r="AC1570" s="166">
        <f t="shared" si="278"/>
        <v>0.34310635958814306</v>
      </c>
      <c r="AD1570" s="142">
        <f t="shared" si="279"/>
        <v>0.36767843777404446</v>
      </c>
      <c r="AE1570" s="142">
        <f t="shared" si="284"/>
        <v>0.36767843777404446</v>
      </c>
      <c r="AF1570" s="142" t="str">
        <f t="shared" si="280"/>
        <v/>
      </c>
      <c r="AG1570" s="167">
        <f t="shared" si="281"/>
        <v>0</v>
      </c>
      <c r="AH1570" s="167" t="str">
        <f t="shared" si="282"/>
        <v/>
      </c>
      <c r="AI1570" s="167" t="str">
        <f t="shared" si="283"/>
        <v/>
      </c>
      <c r="AJ1570" s="167"/>
      <c r="AK1570" s="167"/>
      <c r="AL1570" s="167"/>
      <c r="AN1570" s="146"/>
      <c r="AO1570" s="158">
        <f t="shared" si="272"/>
        <v>5.8322127990808923</v>
      </c>
      <c r="AP1570" s="159">
        <f t="shared" si="273"/>
        <v>0.55947212708417604</v>
      </c>
      <c r="AQ1570" s="160">
        <f t="shared" si="274"/>
        <v>7.5629726106685169E-4</v>
      </c>
      <c r="AR1570" s="161" t="str">
        <f t="shared" si="275"/>
        <v/>
      </c>
      <c r="AS1570" s="161" t="str">
        <f t="shared" si="271"/>
        <v/>
      </c>
    </row>
    <row r="1571" spans="26:45" ht="20.100000000000001" customHeight="1" x14ac:dyDescent="0.25">
      <c r="Z1571" s="146">
        <v>900</v>
      </c>
      <c r="AA1571" s="142">
        <f t="shared" si="276"/>
        <v>-0.39999999999999991</v>
      </c>
      <c r="AB1571" s="166">
        <f t="shared" si="277"/>
        <v>0.36827014030332339</v>
      </c>
      <c r="AC1571" s="166">
        <f t="shared" si="278"/>
        <v>0.34457825838967582</v>
      </c>
      <c r="AD1571" s="142">
        <f t="shared" si="279"/>
        <v>0.36827014030332339</v>
      </c>
      <c r="AE1571" s="142">
        <f t="shared" si="284"/>
        <v>0.36827014030332339</v>
      </c>
      <c r="AF1571" s="142" t="str">
        <f t="shared" si="280"/>
        <v/>
      </c>
      <c r="AG1571" s="167">
        <f t="shared" si="281"/>
        <v>0</v>
      </c>
      <c r="AH1571" s="167" t="str">
        <f t="shared" si="282"/>
        <v/>
      </c>
      <c r="AI1571" s="167" t="str">
        <f t="shared" si="283"/>
        <v/>
      </c>
      <c r="AJ1571" s="167"/>
      <c r="AK1571" s="167"/>
      <c r="AL1571" s="167"/>
      <c r="AN1571" s="146"/>
      <c r="AO1571" s="158">
        <f t="shared" si="272"/>
        <v>5.8386077692553231</v>
      </c>
      <c r="AP1571" s="159">
        <f t="shared" si="273"/>
        <v>0.55871582982310919</v>
      </c>
      <c r="AQ1571" s="160">
        <f t="shared" si="274"/>
        <v>7.5595000464467876E-4</v>
      </c>
      <c r="AR1571" s="161" t="str">
        <f t="shared" si="275"/>
        <v/>
      </c>
      <c r="AS1571" s="161" t="str">
        <f t="shared" si="271"/>
        <v/>
      </c>
    </row>
    <row r="1572" spans="26:45" ht="20.100000000000001" customHeight="1" x14ac:dyDescent="0.25">
      <c r="Z1572" s="146">
        <v>901</v>
      </c>
      <c r="AA1572" s="142">
        <f t="shared" si="276"/>
        <v>-0.39599999999999991</v>
      </c>
      <c r="AB1572" s="166">
        <f t="shared" si="277"/>
        <v>0.36885689329814475</v>
      </c>
      <c r="AC1572" s="166">
        <f t="shared" si="278"/>
        <v>0.34605251411118171</v>
      </c>
      <c r="AD1572" s="142">
        <f t="shared" si="279"/>
        <v>0.36885689329814475</v>
      </c>
      <c r="AE1572" s="142">
        <f t="shared" si="284"/>
        <v>0.36885689329814475</v>
      </c>
      <c r="AF1572" s="142" t="str">
        <f t="shared" si="280"/>
        <v/>
      </c>
      <c r="AG1572" s="167">
        <f t="shared" si="281"/>
        <v>0</v>
      </c>
      <c r="AH1572" s="167" t="str">
        <f t="shared" si="282"/>
        <v/>
      </c>
      <c r="AI1572" s="167" t="str">
        <f t="shared" si="283"/>
        <v/>
      </c>
      <c r="AJ1572" s="167"/>
      <c r="AK1572" s="167"/>
      <c r="AL1572" s="167"/>
      <c r="AN1572" s="146"/>
      <c r="AO1572" s="158">
        <f t="shared" si="272"/>
        <v>5.8450027394297539</v>
      </c>
      <c r="AP1572" s="159">
        <f t="shared" si="273"/>
        <v>0.55795987981846451</v>
      </c>
      <c r="AQ1572" s="160">
        <f t="shared" si="274"/>
        <v>7.5560064398028093E-4</v>
      </c>
      <c r="AR1572" s="161" t="str">
        <f t="shared" si="275"/>
        <v/>
      </c>
      <c r="AS1572" s="161" t="str">
        <f t="shared" si="271"/>
        <v/>
      </c>
    </row>
    <row r="1573" spans="26:45" ht="20.100000000000001" customHeight="1" x14ac:dyDescent="0.25">
      <c r="Z1573" s="146">
        <v>902</v>
      </c>
      <c r="AA1573" s="142">
        <f t="shared" si="276"/>
        <v>-0.3919999999999999</v>
      </c>
      <c r="AB1573" s="166">
        <f t="shared" si="277"/>
        <v>0.36943867008167114</v>
      </c>
      <c r="AC1573" s="166">
        <f t="shared" si="278"/>
        <v>0.34752910690110383</v>
      </c>
      <c r="AD1573" s="142">
        <f t="shared" si="279"/>
        <v>0.36943867008167114</v>
      </c>
      <c r="AE1573" s="142">
        <f t="shared" si="284"/>
        <v>0.36943867008167114</v>
      </c>
      <c r="AF1573" s="142" t="str">
        <f t="shared" si="280"/>
        <v/>
      </c>
      <c r="AG1573" s="167">
        <f t="shared" si="281"/>
        <v>0</v>
      </c>
      <c r="AH1573" s="167" t="str">
        <f t="shared" si="282"/>
        <v/>
      </c>
      <c r="AI1573" s="167" t="str">
        <f t="shared" si="283"/>
        <v/>
      </c>
      <c r="AJ1573" s="167"/>
      <c r="AK1573" s="167"/>
      <c r="AL1573" s="167"/>
      <c r="AN1573" s="146"/>
      <c r="AO1573" s="158">
        <f t="shared" si="272"/>
        <v>5.8513977096041847</v>
      </c>
      <c r="AP1573" s="159">
        <f t="shared" si="273"/>
        <v>0.55720427917448423</v>
      </c>
      <c r="AQ1573" s="160">
        <f t="shared" si="274"/>
        <v>7.552491870843614E-4</v>
      </c>
      <c r="AR1573" s="161" t="str">
        <f t="shared" si="275"/>
        <v/>
      </c>
      <c r="AS1573" s="161" t="str">
        <f t="shared" si="271"/>
        <v/>
      </c>
    </row>
    <row r="1574" spans="26:45" ht="20.100000000000001" customHeight="1" x14ac:dyDescent="0.25">
      <c r="Z1574" s="146">
        <v>903</v>
      </c>
      <c r="AA1574" s="142">
        <f t="shared" si="276"/>
        <v>-0.3879999999999999</v>
      </c>
      <c r="AB1574" s="166">
        <f t="shared" si="277"/>
        <v>0.3700154441738206</v>
      </c>
      <c r="AC1574" s="166">
        <f t="shared" si="278"/>
        <v>0.34900801680157106</v>
      </c>
      <c r="AD1574" s="142">
        <f t="shared" si="279"/>
        <v>0.3700154441738206</v>
      </c>
      <c r="AE1574" s="142">
        <f t="shared" si="284"/>
        <v>0.3700154441738206</v>
      </c>
      <c r="AF1574" s="142" t="str">
        <f t="shared" si="280"/>
        <v/>
      </c>
      <c r="AG1574" s="167">
        <f t="shared" si="281"/>
        <v>0</v>
      </c>
      <c r="AH1574" s="167" t="str">
        <f t="shared" si="282"/>
        <v/>
      </c>
      <c r="AI1574" s="167" t="str">
        <f t="shared" si="283"/>
        <v/>
      </c>
      <c r="AJ1574" s="167"/>
      <c r="AK1574" s="167"/>
      <c r="AL1574" s="167"/>
      <c r="AN1574" s="146"/>
      <c r="AO1574" s="158">
        <f t="shared" si="272"/>
        <v>5.8577926797786155</v>
      </c>
      <c r="AP1574" s="159">
        <f t="shared" si="273"/>
        <v>0.55644902998739987</v>
      </c>
      <c r="AQ1574" s="160">
        <f t="shared" si="274"/>
        <v>7.5489564196007386E-4</v>
      </c>
      <c r="AR1574" s="161" t="str">
        <f t="shared" si="275"/>
        <v/>
      </c>
      <c r="AS1574" s="161" t="str">
        <f t="shared" si="271"/>
        <v/>
      </c>
    </row>
    <row r="1575" spans="26:45" ht="20.100000000000001" customHeight="1" x14ac:dyDescent="0.25">
      <c r="Z1575" s="146">
        <v>904</v>
      </c>
      <c r="AA1575" s="142">
        <f t="shared" si="276"/>
        <v>-0.3839999999999999</v>
      </c>
      <c r="AB1575" s="166">
        <f t="shared" si="277"/>
        <v>0.37058718929327361</v>
      </c>
      <c r="AC1575" s="166">
        <f t="shared" si="278"/>
        <v>0.35048922374918862</v>
      </c>
      <c r="AD1575" s="142">
        <f t="shared" si="279"/>
        <v>0.37058718929327361</v>
      </c>
      <c r="AE1575" s="142">
        <f t="shared" si="284"/>
        <v>0.37058718929327361</v>
      </c>
      <c r="AF1575" s="142" t="str">
        <f t="shared" si="280"/>
        <v/>
      </c>
      <c r="AG1575" s="167">
        <f t="shared" si="281"/>
        <v>0</v>
      </c>
      <c r="AH1575" s="167" t="str">
        <f t="shared" si="282"/>
        <v/>
      </c>
      <c r="AI1575" s="167" t="str">
        <f t="shared" si="283"/>
        <v/>
      </c>
      <c r="AJ1575" s="167"/>
      <c r="AK1575" s="167"/>
      <c r="AL1575" s="167"/>
      <c r="AN1575" s="146"/>
      <c r="AO1575" s="158">
        <f t="shared" si="272"/>
        <v>5.8641876499530463</v>
      </c>
      <c r="AP1575" s="159">
        <f t="shared" si="273"/>
        <v>0.55569413434543979</v>
      </c>
      <c r="AQ1575" s="160">
        <f t="shared" si="274"/>
        <v>7.5454001660268943E-4</v>
      </c>
      <c r="AR1575" s="161" t="str">
        <f t="shared" si="275"/>
        <v/>
      </c>
      <c r="AS1575" s="161" t="str">
        <f t="shared" si="271"/>
        <v/>
      </c>
    </row>
    <row r="1576" spans="26:45" ht="20.100000000000001" customHeight="1" x14ac:dyDescent="0.25">
      <c r="Z1576" s="146">
        <v>905</v>
      </c>
      <c r="AA1576" s="142">
        <f t="shared" si="276"/>
        <v>-0.37999999999999989</v>
      </c>
      <c r="AB1576" s="166">
        <f t="shared" si="277"/>
        <v>0.37115387935946603</v>
      </c>
      <c r="AC1576" s="166">
        <f t="shared" si="278"/>
        <v>0.35197270757583721</v>
      </c>
      <c r="AD1576" s="142">
        <f t="shared" si="279"/>
        <v>0.37115387935946603</v>
      </c>
      <c r="AE1576" s="142">
        <f t="shared" si="284"/>
        <v>0.37115387935946603</v>
      </c>
      <c r="AF1576" s="142" t="str">
        <f t="shared" si="280"/>
        <v/>
      </c>
      <c r="AG1576" s="167">
        <f t="shared" si="281"/>
        <v>0</v>
      </c>
      <c r="AH1576" s="167" t="str">
        <f t="shared" si="282"/>
        <v/>
      </c>
      <c r="AI1576" s="167" t="str">
        <f t="shared" si="283"/>
        <v/>
      </c>
      <c r="AJ1576" s="167"/>
      <c r="AK1576" s="167"/>
      <c r="AL1576" s="167"/>
      <c r="AN1576" s="146"/>
      <c r="AO1576" s="158">
        <f t="shared" si="272"/>
        <v>5.8705826201274771</v>
      </c>
      <c r="AP1576" s="159">
        <f t="shared" si="273"/>
        <v>0.5549395943288371</v>
      </c>
      <c r="AQ1576" s="160">
        <f t="shared" si="274"/>
        <v>7.5418231899859745E-4</v>
      </c>
      <c r="AR1576" s="161" t="str">
        <f t="shared" si="275"/>
        <v/>
      </c>
      <c r="AS1576" s="161" t="str">
        <f t="shared" si="271"/>
        <v/>
      </c>
    </row>
    <row r="1577" spans="26:45" ht="20.100000000000001" customHeight="1" x14ac:dyDescent="0.25">
      <c r="Z1577" s="146">
        <v>906</v>
      </c>
      <c r="AA1577" s="142">
        <f t="shared" si="276"/>
        <v>-0.37599999999999989</v>
      </c>
      <c r="AB1577" s="166">
        <f t="shared" si="277"/>
        <v>0.37171548849457042</v>
      </c>
      <c r="AC1577" s="166">
        <f t="shared" si="278"/>
        <v>0.35345844800948045</v>
      </c>
      <c r="AD1577" s="142">
        <f t="shared" si="279"/>
        <v>0.37171548849457042</v>
      </c>
      <c r="AE1577" s="142">
        <f t="shared" si="284"/>
        <v>0.37171548849457042</v>
      </c>
      <c r="AF1577" s="142" t="str">
        <f t="shared" si="280"/>
        <v/>
      </c>
      <c r="AG1577" s="167">
        <f t="shared" si="281"/>
        <v>0</v>
      </c>
      <c r="AH1577" s="167" t="str">
        <f t="shared" si="282"/>
        <v/>
      </c>
      <c r="AI1577" s="167" t="str">
        <f t="shared" si="283"/>
        <v/>
      </c>
      <c r="AJ1577" s="167"/>
      <c r="AK1577" s="167"/>
      <c r="AL1577" s="167"/>
      <c r="AN1577" s="146"/>
      <c r="AO1577" s="158">
        <f t="shared" si="272"/>
        <v>5.8769775903019079</v>
      </c>
      <c r="AP1577" s="159">
        <f t="shared" si="273"/>
        <v>0.55418541200983851</v>
      </c>
      <c r="AQ1577" s="160">
        <f t="shared" si="274"/>
        <v>7.5382255712619362E-4</v>
      </c>
      <c r="AR1577" s="161" t="str">
        <f t="shared" si="275"/>
        <v/>
      </c>
      <c r="AS1577" s="161" t="str">
        <f t="shared" si="271"/>
        <v/>
      </c>
    </row>
    <row r="1578" spans="26:45" ht="20.100000000000001" customHeight="1" x14ac:dyDescent="0.25">
      <c r="Z1578" s="146">
        <v>907</v>
      </c>
      <c r="AA1578" s="142">
        <f t="shared" si="276"/>
        <v>-0.37199999999999989</v>
      </c>
      <c r="AB1578" s="166">
        <f t="shared" si="277"/>
        <v>0.37227199102546293</v>
      </c>
      <c r="AC1578" s="166">
        <f t="shared" si="278"/>
        <v>0.35494642467497894</v>
      </c>
      <c r="AD1578" s="142">
        <f t="shared" si="279"/>
        <v>0.37227199102546293</v>
      </c>
      <c r="AE1578" s="142">
        <f t="shared" si="284"/>
        <v>0.37227199102546293</v>
      </c>
      <c r="AF1578" s="142" t="str">
        <f t="shared" si="280"/>
        <v/>
      </c>
      <c r="AG1578" s="167">
        <f t="shared" si="281"/>
        <v>0</v>
      </c>
      <c r="AH1578" s="167" t="str">
        <f t="shared" si="282"/>
        <v/>
      </c>
      <c r="AI1578" s="167" t="str">
        <f t="shared" si="283"/>
        <v/>
      </c>
      <c r="AJ1578" s="167"/>
      <c r="AK1578" s="167"/>
      <c r="AL1578" s="167"/>
      <c r="AN1578" s="146"/>
      <c r="AO1578" s="158">
        <f t="shared" si="272"/>
        <v>5.8833725604763387</v>
      </c>
      <c r="AP1578" s="159">
        <f t="shared" si="273"/>
        <v>0.55343158945271231</v>
      </c>
      <c r="AQ1578" s="160">
        <f t="shared" si="274"/>
        <v>7.5346073895532495E-4</v>
      </c>
      <c r="AR1578" s="161" t="str">
        <f t="shared" si="275"/>
        <v/>
      </c>
      <c r="AS1578" s="161" t="str">
        <f t="shared" si="271"/>
        <v/>
      </c>
    </row>
    <row r="1579" spans="26:45" ht="20.100000000000001" customHeight="1" x14ac:dyDescent="0.25">
      <c r="Z1579" s="146">
        <v>908</v>
      </c>
      <c r="AA1579" s="142">
        <f t="shared" si="276"/>
        <v>-0.36799999999999988</v>
      </c>
      <c r="AB1579" s="166">
        <f t="shared" si="277"/>
        <v>0.37282336148567768</v>
      </c>
      <c r="AC1579" s="166">
        <f t="shared" si="278"/>
        <v>0.35643661709491398</v>
      </c>
      <c r="AD1579" s="142">
        <f t="shared" si="279"/>
        <v>0.37282336148567768</v>
      </c>
      <c r="AE1579" s="142">
        <f t="shared" si="284"/>
        <v>0.37282336148567768</v>
      </c>
      <c r="AF1579" s="142" t="str">
        <f t="shared" si="280"/>
        <v/>
      </c>
      <c r="AG1579" s="167">
        <f t="shared" si="281"/>
        <v>0</v>
      </c>
      <c r="AH1579" s="167" t="str">
        <f t="shared" si="282"/>
        <v/>
      </c>
      <c r="AI1579" s="167" t="str">
        <f t="shared" si="283"/>
        <v/>
      </c>
      <c r="AJ1579" s="167"/>
      <c r="AK1579" s="167"/>
      <c r="AL1579" s="167"/>
      <c r="AN1579" s="146"/>
      <c r="AO1579" s="158">
        <f t="shared" si="272"/>
        <v>5.8897675306507695</v>
      </c>
      <c r="AP1579" s="159">
        <f t="shared" si="273"/>
        <v>0.55267812871375699</v>
      </c>
      <c r="AQ1579" s="160">
        <f t="shared" si="274"/>
        <v>7.5309687244917711E-4</v>
      </c>
      <c r="AR1579" s="161" t="str">
        <f t="shared" si="275"/>
        <v/>
      </c>
      <c r="AS1579" s="161" t="str">
        <f t="shared" si="271"/>
        <v/>
      </c>
    </row>
    <row r="1580" spans="26:45" ht="20.100000000000001" customHeight="1" x14ac:dyDescent="0.25">
      <c r="Z1580" s="146">
        <v>909</v>
      </c>
      <c r="AA1580" s="142">
        <f t="shared" si="276"/>
        <v>-0.36399999999999988</v>
      </c>
      <c r="AB1580" s="166">
        <f t="shared" si="277"/>
        <v>0.37336957461734704</v>
      </c>
      <c r="AC1580" s="166">
        <f t="shared" si="278"/>
        <v>0.357929004690417</v>
      </c>
      <c r="AD1580" s="142">
        <f t="shared" si="279"/>
        <v>0.37336957461734704</v>
      </c>
      <c r="AE1580" s="142">
        <f t="shared" si="284"/>
        <v>0.37336957461734704</v>
      </c>
      <c r="AF1580" s="142" t="str">
        <f t="shared" si="280"/>
        <v/>
      </c>
      <c r="AG1580" s="167">
        <f t="shared" si="281"/>
        <v>0</v>
      </c>
      <c r="AH1580" s="167" t="str">
        <f t="shared" si="282"/>
        <v/>
      </c>
      <c r="AI1580" s="167" t="str">
        <f t="shared" si="283"/>
        <v/>
      </c>
      <c r="AJ1580" s="167"/>
      <c r="AK1580" s="167"/>
      <c r="AL1580" s="167"/>
      <c r="AN1580" s="146"/>
      <c r="AO1580" s="158">
        <f t="shared" si="272"/>
        <v>5.8961625008252003</v>
      </c>
      <c r="AP1580" s="159">
        <f t="shared" si="273"/>
        <v>0.55192503184130781</v>
      </c>
      <c r="AQ1580" s="160">
        <f t="shared" si="274"/>
        <v>7.527309655596115E-4</v>
      </c>
      <c r="AR1580" s="161" t="str">
        <f t="shared" si="275"/>
        <v/>
      </c>
      <c r="AS1580" s="161" t="str">
        <f t="shared" si="271"/>
        <v/>
      </c>
    </row>
    <row r="1581" spans="26:45" ht="20.100000000000001" customHeight="1" x14ac:dyDescent="0.25">
      <c r="Z1581" s="146">
        <v>910</v>
      </c>
      <c r="AA1581" s="142">
        <f t="shared" si="276"/>
        <v>-0.35999999999999988</v>
      </c>
      <c r="AB1581" s="166">
        <f t="shared" si="277"/>
        <v>0.37391060537312842</v>
      </c>
      <c r="AC1581" s="166">
        <f t="shared" si="278"/>
        <v>0.35942356678200882</v>
      </c>
      <c r="AD1581" s="142">
        <f t="shared" si="279"/>
        <v>0.37391060537312842</v>
      </c>
      <c r="AE1581" s="142">
        <f t="shared" si="284"/>
        <v>0.37391060537312842</v>
      </c>
      <c r="AF1581" s="142" t="str">
        <f t="shared" si="280"/>
        <v/>
      </c>
      <c r="AG1581" s="167">
        <f t="shared" si="281"/>
        <v>0</v>
      </c>
      <c r="AH1581" s="167" t="str">
        <f t="shared" si="282"/>
        <v/>
      </c>
      <c r="AI1581" s="167" t="str">
        <f t="shared" si="283"/>
        <v/>
      </c>
      <c r="AJ1581" s="167"/>
      <c r="AK1581" s="167"/>
      <c r="AL1581" s="167"/>
      <c r="AN1581" s="146"/>
      <c r="AO1581" s="158">
        <f t="shared" si="272"/>
        <v>5.9025574709996311</v>
      </c>
      <c r="AP1581" s="159">
        <f t="shared" si="273"/>
        <v>0.5511723008757482</v>
      </c>
      <c r="AQ1581" s="160">
        <f t="shared" si="274"/>
        <v>7.5236302623293838E-4</v>
      </c>
      <c r="AR1581" s="161" t="str">
        <f t="shared" si="275"/>
        <v/>
      </c>
      <c r="AS1581" s="161" t="str">
        <f t="shared" si="271"/>
        <v/>
      </c>
    </row>
    <row r="1582" spans="26:45" ht="20.100000000000001" customHeight="1" x14ac:dyDescent="0.25">
      <c r="Z1582" s="146">
        <v>911</v>
      </c>
      <c r="AA1582" s="142">
        <f t="shared" si="276"/>
        <v>-0.35599999999999987</v>
      </c>
      <c r="AB1582" s="166">
        <f t="shared" si="277"/>
        <v>0.37444642891811658</v>
      </c>
      <c r="AC1582" s="166">
        <f t="shared" si="278"/>
        <v>0.36092028259044479</v>
      </c>
      <c r="AD1582" s="142">
        <f t="shared" si="279"/>
        <v>0.37444642891811658</v>
      </c>
      <c r="AE1582" s="142">
        <f t="shared" si="284"/>
        <v>0.37444642891811658</v>
      </c>
      <c r="AF1582" s="142" t="str">
        <f t="shared" si="280"/>
        <v/>
      </c>
      <c r="AG1582" s="167">
        <f t="shared" si="281"/>
        <v>0</v>
      </c>
      <c r="AH1582" s="167" t="str">
        <f t="shared" si="282"/>
        <v/>
      </c>
      <c r="AI1582" s="167" t="str">
        <f t="shared" si="283"/>
        <v/>
      </c>
      <c r="AJ1582" s="167"/>
      <c r="AK1582" s="167"/>
      <c r="AL1582" s="167"/>
      <c r="AN1582" s="146"/>
      <c r="AO1582" s="158">
        <f t="shared" si="272"/>
        <v>5.9089524411740619</v>
      </c>
      <c r="AP1582" s="159">
        <f t="shared" si="273"/>
        <v>0.55041993784951526</v>
      </c>
      <c r="AQ1582" s="160">
        <f t="shared" si="274"/>
        <v>7.5199306240392172E-4</v>
      </c>
      <c r="AR1582" s="161" t="str">
        <f t="shared" si="275"/>
        <v/>
      </c>
      <c r="AS1582" s="161" t="str">
        <f t="shared" si="271"/>
        <v/>
      </c>
    </row>
    <row r="1583" spans="26:45" ht="20.100000000000001" customHeight="1" x14ac:dyDescent="0.25">
      <c r="Z1583" s="146">
        <v>912</v>
      </c>
      <c r="AA1583" s="142">
        <f t="shared" si="276"/>
        <v>-0.35199999999999987</v>
      </c>
      <c r="AB1583" s="166">
        <f t="shared" si="277"/>
        <v>0.37497702063174237</v>
      </c>
      <c r="AC1583" s="166">
        <f t="shared" si="278"/>
        <v>0.36241913123756897</v>
      </c>
      <c r="AD1583" s="142">
        <f t="shared" si="279"/>
        <v>0.37497702063174237</v>
      </c>
      <c r="AE1583" s="142">
        <f t="shared" si="284"/>
        <v>0.37497702063174237</v>
      </c>
      <c r="AF1583" s="142" t="str">
        <f t="shared" si="280"/>
        <v/>
      </c>
      <c r="AG1583" s="167">
        <f t="shared" si="281"/>
        <v>0</v>
      </c>
      <c r="AH1583" s="167" t="str">
        <f t="shared" si="282"/>
        <v/>
      </c>
      <c r="AI1583" s="167" t="str">
        <f t="shared" si="283"/>
        <v/>
      </c>
      <c r="AJ1583" s="167"/>
      <c r="AK1583" s="167"/>
      <c r="AL1583" s="167"/>
      <c r="AN1583" s="146"/>
      <c r="AO1583" s="158">
        <f t="shared" si="272"/>
        <v>5.9153474113484927</v>
      </c>
      <c r="AP1583" s="159">
        <f t="shared" si="273"/>
        <v>0.54966794478711134</v>
      </c>
      <c r="AQ1583" s="160">
        <f t="shared" si="274"/>
        <v>7.5162108200266253E-4</v>
      </c>
      <c r="AR1583" s="161" t="str">
        <f t="shared" si="275"/>
        <v/>
      </c>
      <c r="AS1583" s="161" t="str">
        <f t="shared" si="271"/>
        <v/>
      </c>
    </row>
    <row r="1584" spans="26:45" ht="20.100000000000001" customHeight="1" x14ac:dyDescent="0.25">
      <c r="Z1584" s="146">
        <v>913</v>
      </c>
      <c r="AA1584" s="142">
        <f t="shared" si="276"/>
        <v>-0.34799999999999986</v>
      </c>
      <c r="AB1584" s="166">
        <f t="shared" si="277"/>
        <v>0.37550235610965654</v>
      </c>
      <c r="AC1584" s="166">
        <f t="shared" si="278"/>
        <v>0.36392009174717477</v>
      </c>
      <c r="AD1584" s="142">
        <f t="shared" si="279"/>
        <v>0.37550235610965654</v>
      </c>
      <c r="AE1584" s="142">
        <f t="shared" si="284"/>
        <v>0.37550235610965654</v>
      </c>
      <c r="AF1584" s="142" t="str">
        <f t="shared" si="280"/>
        <v/>
      </c>
      <c r="AG1584" s="167">
        <f t="shared" si="281"/>
        <v>0</v>
      </c>
      <c r="AH1584" s="167" t="str">
        <f t="shared" si="282"/>
        <v/>
      </c>
      <c r="AI1584" s="167" t="str">
        <f t="shared" si="283"/>
        <v/>
      </c>
      <c r="AJ1584" s="167"/>
      <c r="AK1584" s="167"/>
      <c r="AL1584" s="167"/>
      <c r="AN1584" s="146"/>
      <c r="AO1584" s="158">
        <f t="shared" si="272"/>
        <v>5.9217423815229235</v>
      </c>
      <c r="AP1584" s="159">
        <f t="shared" si="273"/>
        <v>0.54891632370510868</v>
      </c>
      <c r="AQ1584" s="160">
        <f t="shared" si="274"/>
        <v>7.5124709294582814E-4</v>
      </c>
      <c r="AR1584" s="161" t="str">
        <f t="shared" si="275"/>
        <v/>
      </c>
      <c r="AS1584" s="161" t="str">
        <f t="shared" si="271"/>
        <v/>
      </c>
    </row>
    <row r="1585" spans="26:45" ht="20.100000000000001" customHeight="1" x14ac:dyDescent="0.25">
      <c r="Z1585" s="146">
        <v>914</v>
      </c>
      <c r="AA1585" s="142">
        <f t="shared" si="276"/>
        <v>-0.34399999999999986</v>
      </c>
      <c r="AB1585" s="166">
        <f t="shared" si="277"/>
        <v>0.37602241116559915</v>
      </c>
      <c r="AC1585" s="166">
        <f t="shared" si="278"/>
        <v>0.36542314304587381</v>
      </c>
      <c r="AD1585" s="142">
        <f t="shared" si="279"/>
        <v>0.37602241116559915</v>
      </c>
      <c r="AE1585" s="142">
        <f t="shared" si="284"/>
        <v>0.37602241116559915</v>
      </c>
      <c r="AF1585" s="142" t="str">
        <f t="shared" si="280"/>
        <v/>
      </c>
      <c r="AG1585" s="167">
        <f t="shared" si="281"/>
        <v>0</v>
      </c>
      <c r="AH1585" s="167" t="str">
        <f t="shared" si="282"/>
        <v/>
      </c>
      <c r="AI1585" s="167" t="str">
        <f t="shared" si="283"/>
        <v/>
      </c>
      <c r="AJ1585" s="167"/>
      <c r="AK1585" s="167"/>
      <c r="AL1585" s="167"/>
      <c r="AN1585" s="146"/>
      <c r="AO1585" s="158">
        <f t="shared" si="272"/>
        <v>5.9281373516973543</v>
      </c>
      <c r="AP1585" s="159">
        <f t="shared" si="273"/>
        <v>0.54816507661216285</v>
      </c>
      <c r="AQ1585" s="160">
        <f t="shared" si="274"/>
        <v>7.5087110314531191E-4</v>
      </c>
      <c r="AR1585" s="161" t="str">
        <f t="shared" si="275"/>
        <v/>
      </c>
      <c r="AS1585" s="161" t="str">
        <f t="shared" si="271"/>
        <v/>
      </c>
    </row>
    <row r="1586" spans="26:45" ht="20.100000000000001" customHeight="1" x14ac:dyDescent="0.25">
      <c r="Z1586" s="146">
        <v>915</v>
      </c>
      <c r="AA1586" s="142">
        <f t="shared" si="276"/>
        <v>-0.33999999999999986</v>
      </c>
      <c r="AB1586" s="166">
        <f t="shared" si="277"/>
        <v>0.37653716183325397</v>
      </c>
      <c r="AC1586" s="166">
        <f t="shared" si="278"/>
        <v>0.36692826396397193</v>
      </c>
      <c r="AD1586" s="142">
        <f t="shared" si="279"/>
        <v>0.37653716183325397</v>
      </c>
      <c r="AE1586" s="142">
        <f t="shared" si="284"/>
        <v>0.37653716183325397</v>
      </c>
      <c r="AF1586" s="142" t="str">
        <f t="shared" si="280"/>
        <v/>
      </c>
      <c r="AG1586" s="167">
        <f t="shared" si="281"/>
        <v>0</v>
      </c>
      <c r="AH1586" s="167" t="str">
        <f t="shared" si="282"/>
        <v/>
      </c>
      <c r="AI1586" s="167" t="str">
        <f t="shared" si="283"/>
        <v/>
      </c>
      <c r="AJ1586" s="167"/>
      <c r="AK1586" s="167"/>
      <c r="AL1586" s="167"/>
      <c r="AN1586" s="146"/>
      <c r="AO1586" s="158">
        <f t="shared" si="272"/>
        <v>5.9345323218717851</v>
      </c>
      <c r="AP1586" s="159">
        <f t="shared" si="273"/>
        <v>0.54741420550901754</v>
      </c>
      <c r="AQ1586" s="160">
        <f t="shared" si="274"/>
        <v>7.5049312050212702E-4</v>
      </c>
      <c r="AR1586" s="161" t="str">
        <f t="shared" si="275"/>
        <v/>
      </c>
      <c r="AS1586" s="161" t="str">
        <f t="shared" si="271"/>
        <v/>
      </c>
    </row>
    <row r="1587" spans="26:45" ht="20.100000000000001" customHeight="1" x14ac:dyDescent="0.25">
      <c r="Z1587" s="146">
        <v>916</v>
      </c>
      <c r="AA1587" s="142">
        <f t="shared" si="276"/>
        <v>-0.33599999999999985</v>
      </c>
      <c r="AB1587" s="166">
        <f t="shared" si="277"/>
        <v>0.37704658436808813</v>
      </c>
      <c r="AC1587" s="166">
        <f t="shared" si="278"/>
        <v>0.36843543323635281</v>
      </c>
      <c r="AD1587" s="142">
        <f t="shared" si="279"/>
        <v>0.37704658436808813</v>
      </c>
      <c r="AE1587" s="142">
        <f t="shared" si="284"/>
        <v>0.37704658436808813</v>
      </c>
      <c r="AF1587" s="142" t="str">
        <f t="shared" si="280"/>
        <v/>
      </c>
      <c r="AG1587" s="167">
        <f t="shared" si="281"/>
        <v>0</v>
      </c>
      <c r="AH1587" s="167" t="str">
        <f t="shared" si="282"/>
        <v/>
      </c>
      <c r="AI1587" s="167" t="str">
        <f t="shared" si="283"/>
        <v/>
      </c>
      <c r="AJ1587" s="167"/>
      <c r="AK1587" s="167"/>
      <c r="AL1587" s="167"/>
      <c r="AN1587" s="146"/>
      <c r="AO1587" s="158">
        <f t="shared" si="272"/>
        <v>5.9409272920462159</v>
      </c>
      <c r="AP1587" s="159">
        <f t="shared" si="273"/>
        <v>0.54666371238851541</v>
      </c>
      <c r="AQ1587" s="160">
        <f t="shared" si="274"/>
        <v>7.501131529086269E-4</v>
      </c>
      <c r="AR1587" s="161" t="str">
        <f t="shared" si="275"/>
        <v/>
      </c>
      <c r="AS1587" s="161" t="str">
        <f t="shared" si="271"/>
        <v/>
      </c>
    </row>
    <row r="1588" spans="26:45" ht="20.100000000000001" customHeight="1" x14ac:dyDescent="0.25">
      <c r="Z1588" s="146">
        <v>917</v>
      </c>
      <c r="AA1588" s="142">
        <f t="shared" si="276"/>
        <v>-0.33199999999999985</v>
      </c>
      <c r="AB1588" s="166">
        <f t="shared" si="277"/>
        <v>0.37755065524917625</v>
      </c>
      <c r="AC1588" s="166">
        <f t="shared" si="278"/>
        <v>0.36994462950336837</v>
      </c>
      <c r="AD1588" s="142">
        <f t="shared" si="279"/>
        <v>0.37755065524917625</v>
      </c>
      <c r="AE1588" s="142">
        <f t="shared" si="284"/>
        <v>0.37755065524917625</v>
      </c>
      <c r="AF1588" s="142" t="str">
        <f t="shared" si="280"/>
        <v/>
      </c>
      <c r="AG1588" s="167">
        <f t="shared" si="281"/>
        <v>0</v>
      </c>
      <c r="AH1588" s="167" t="str">
        <f t="shared" si="282"/>
        <v/>
      </c>
      <c r="AI1588" s="167" t="str">
        <f t="shared" si="283"/>
        <v/>
      </c>
      <c r="AJ1588" s="167"/>
      <c r="AK1588" s="167"/>
      <c r="AL1588" s="167"/>
      <c r="AN1588" s="146"/>
      <c r="AO1588" s="158">
        <f t="shared" si="272"/>
        <v>5.9473222622206467</v>
      </c>
      <c r="AP1588" s="159">
        <f t="shared" si="273"/>
        <v>0.54591359923560678</v>
      </c>
      <c r="AQ1588" s="160">
        <f t="shared" si="274"/>
        <v>7.4973120824861628E-4</v>
      </c>
      <c r="AR1588" s="161" t="str">
        <f t="shared" si="275"/>
        <v/>
      </c>
      <c r="AS1588" s="161" t="str">
        <f t="shared" si="271"/>
        <v/>
      </c>
    </row>
    <row r="1589" spans="26:45" ht="20.100000000000001" customHeight="1" x14ac:dyDescent="0.25">
      <c r="Z1589" s="146">
        <v>918</v>
      </c>
      <c r="AA1589" s="142">
        <f t="shared" si="276"/>
        <v>-0.32799999999999985</v>
      </c>
      <c r="AB1589" s="166">
        <f t="shared" si="277"/>
        <v>0.37804935118100952</v>
      </c>
      <c r="AC1589" s="166">
        <f t="shared" si="278"/>
        <v>0.37145583131173709</v>
      </c>
      <c r="AD1589" s="142">
        <f t="shared" si="279"/>
        <v>0.37804935118100952</v>
      </c>
      <c r="AE1589" s="142">
        <f t="shared" si="284"/>
        <v>0.37804935118100952</v>
      </c>
      <c r="AF1589" s="142" t="str">
        <f t="shared" si="280"/>
        <v/>
      </c>
      <c r="AG1589" s="167">
        <f t="shared" si="281"/>
        <v>0</v>
      </c>
      <c r="AH1589" s="167" t="str">
        <f t="shared" si="282"/>
        <v/>
      </c>
      <c r="AI1589" s="167" t="str">
        <f t="shared" si="283"/>
        <v/>
      </c>
      <c r="AJ1589" s="167"/>
      <c r="AK1589" s="167"/>
      <c r="AL1589" s="167"/>
      <c r="AN1589" s="146"/>
      <c r="AO1589" s="158">
        <f t="shared" si="272"/>
        <v>5.9537172323950776</v>
      </c>
      <c r="AP1589" s="159">
        <f t="shared" si="273"/>
        <v>0.54516386802735817</v>
      </c>
      <c r="AQ1589" s="160">
        <f t="shared" si="274"/>
        <v>7.4934729439657399E-4</v>
      </c>
      <c r="AR1589" s="161" t="str">
        <f t="shared" si="275"/>
        <v/>
      </c>
      <c r="AS1589" s="161" t="str">
        <f t="shared" si="271"/>
        <v/>
      </c>
    </row>
    <row r="1590" spans="26:45" ht="20.100000000000001" customHeight="1" x14ac:dyDescent="0.25">
      <c r="Z1590" s="146">
        <v>919</v>
      </c>
      <c r="AA1590" s="142">
        <f t="shared" si="276"/>
        <v>-0.32399999999999984</v>
      </c>
      <c r="AB1590" s="166">
        <f t="shared" si="277"/>
        <v>0.37854264909528873</v>
      </c>
      <c r="AC1590" s="166">
        <f t="shared" si="278"/>
        <v>0.3729690171154495</v>
      </c>
      <c r="AD1590" s="142">
        <f t="shared" si="279"/>
        <v>0.37854264909528873</v>
      </c>
      <c r="AE1590" s="142">
        <f t="shared" si="284"/>
        <v>0.37854264909528873</v>
      </c>
      <c r="AF1590" s="142" t="str">
        <f t="shared" si="280"/>
        <v/>
      </c>
      <c r="AG1590" s="167">
        <f t="shared" si="281"/>
        <v>0</v>
      </c>
      <c r="AH1590" s="167" t="str">
        <f t="shared" si="282"/>
        <v/>
      </c>
      <c r="AI1590" s="167" t="str">
        <f t="shared" si="283"/>
        <v/>
      </c>
      <c r="AJ1590" s="167"/>
      <c r="AK1590" s="167"/>
      <c r="AL1590" s="167"/>
      <c r="AN1590" s="146"/>
      <c r="AO1590" s="158">
        <f t="shared" si="272"/>
        <v>5.9601122025695084</v>
      </c>
      <c r="AP1590" s="159">
        <f t="shared" si="273"/>
        <v>0.54441452073296159</v>
      </c>
      <c r="AQ1590" s="160">
        <f t="shared" si="274"/>
        <v>7.489614192185412E-4</v>
      </c>
      <c r="AR1590" s="161" t="str">
        <f t="shared" si="275"/>
        <v/>
      </c>
      <c r="AS1590" s="161" t="str">
        <f t="shared" si="271"/>
        <v/>
      </c>
    </row>
    <row r="1591" spans="26:45" ht="20.100000000000001" customHeight="1" x14ac:dyDescent="0.25">
      <c r="Z1591" s="146">
        <v>920</v>
      </c>
      <c r="AA1591" s="142">
        <f t="shared" si="276"/>
        <v>-0.31999999999999984</v>
      </c>
      <c r="AB1591" s="166">
        <f t="shared" si="277"/>
        <v>0.37903052615270172</v>
      </c>
      <c r="AC1591" s="166">
        <f t="shared" si="278"/>
        <v>0.37448416527668005</v>
      </c>
      <c r="AD1591" s="142">
        <f t="shared" si="279"/>
        <v>0.37903052615270172</v>
      </c>
      <c r="AE1591" s="142">
        <f t="shared" si="284"/>
        <v>0.37903052615270172</v>
      </c>
      <c r="AF1591" s="142" t="str">
        <f t="shared" si="280"/>
        <v/>
      </c>
      <c r="AG1591" s="167">
        <f t="shared" si="281"/>
        <v>0</v>
      </c>
      <c r="AH1591" s="167" t="str">
        <f t="shared" si="282"/>
        <v/>
      </c>
      <c r="AI1591" s="167" t="str">
        <f t="shared" si="283"/>
        <v/>
      </c>
      <c r="AJ1591" s="167"/>
      <c r="AK1591" s="167"/>
      <c r="AL1591" s="167"/>
      <c r="AN1591" s="146"/>
      <c r="AO1591" s="158">
        <f t="shared" si="272"/>
        <v>5.9665071727439392</v>
      </c>
      <c r="AP1591" s="159">
        <f t="shared" si="273"/>
        <v>0.54366555931374305</v>
      </c>
      <c r="AQ1591" s="160">
        <f t="shared" si="274"/>
        <v>7.4857359056978989E-4</v>
      </c>
      <c r="AR1591" s="161" t="str">
        <f t="shared" si="275"/>
        <v/>
      </c>
      <c r="AS1591" s="161" t="str">
        <f t="shared" si="271"/>
        <v/>
      </c>
    </row>
    <row r="1592" spans="26:45" ht="20.100000000000001" customHeight="1" x14ac:dyDescent="0.25">
      <c r="Z1592" s="146">
        <v>921</v>
      </c>
      <c r="AA1592" s="142">
        <f t="shared" si="276"/>
        <v>-0.31599999999999984</v>
      </c>
      <c r="AB1592" s="166">
        <f t="shared" si="277"/>
        <v>0.37951295974468496</v>
      </c>
      <c r="AC1592" s="166">
        <f t="shared" si="278"/>
        <v>0.37600125406670687</v>
      </c>
      <c r="AD1592" s="142">
        <f t="shared" si="279"/>
        <v>0.37951295974468496</v>
      </c>
      <c r="AE1592" s="142">
        <f t="shared" si="284"/>
        <v>0.37951295974468496</v>
      </c>
      <c r="AF1592" s="142" t="str">
        <f t="shared" si="280"/>
        <v/>
      </c>
      <c r="AG1592" s="167">
        <f t="shared" si="281"/>
        <v>0</v>
      </c>
      <c r="AH1592" s="167" t="str">
        <f t="shared" si="282"/>
        <v/>
      </c>
      <c r="AI1592" s="167" t="str">
        <f t="shared" si="283"/>
        <v/>
      </c>
      <c r="AJ1592" s="167"/>
      <c r="AK1592" s="167"/>
      <c r="AL1592" s="167"/>
      <c r="AN1592" s="146"/>
      <c r="AO1592" s="158">
        <f t="shared" si="272"/>
        <v>5.97290214291837</v>
      </c>
      <c r="AP1592" s="159">
        <f t="shared" si="273"/>
        <v>0.54291698572317326</v>
      </c>
      <c r="AQ1592" s="160">
        <f t="shared" si="274"/>
        <v>7.481838162983756E-4</v>
      </c>
      <c r="AR1592" s="161" t="str">
        <f t="shared" si="275"/>
        <v/>
      </c>
      <c r="AS1592" s="161" t="str">
        <f t="shared" si="271"/>
        <v/>
      </c>
    </row>
    <row r="1593" spans="26:45" ht="20.100000000000001" customHeight="1" x14ac:dyDescent="0.25">
      <c r="Z1593" s="146">
        <v>922</v>
      </c>
      <c r="AA1593" s="142">
        <f t="shared" si="276"/>
        <v>-0.31199999999999983</v>
      </c>
      <c r="AB1593" s="166">
        <f t="shared" si="277"/>
        <v>0.3799899274951688</v>
      </c>
      <c r="AC1593" s="166">
        <f t="shared" si="278"/>
        <v>0.37752026166683844</v>
      </c>
      <c r="AD1593" s="142">
        <f t="shared" si="279"/>
        <v>0.3799899274951688</v>
      </c>
      <c r="AE1593" s="142">
        <f t="shared" si="284"/>
        <v>0.3799899274951688</v>
      </c>
      <c r="AF1593" s="142" t="str">
        <f t="shared" si="280"/>
        <v/>
      </c>
      <c r="AG1593" s="167">
        <f t="shared" si="281"/>
        <v>0</v>
      </c>
      <c r="AH1593" s="167" t="str">
        <f t="shared" si="282"/>
        <v/>
      </c>
      <c r="AI1593" s="167" t="str">
        <f t="shared" si="283"/>
        <v/>
      </c>
      <c r="AJ1593" s="167"/>
      <c r="AK1593" s="167"/>
      <c r="AL1593" s="167"/>
      <c r="AN1593" s="146"/>
      <c r="AO1593" s="158">
        <f t="shared" si="272"/>
        <v>5.9792971130928008</v>
      </c>
      <c r="AP1593" s="159">
        <f t="shared" si="273"/>
        <v>0.54216880190687489</v>
      </c>
      <c r="AQ1593" s="160">
        <f t="shared" si="274"/>
        <v>7.4779210424180675E-4</v>
      </c>
      <c r="AR1593" s="161" t="str">
        <f t="shared" si="275"/>
        <v/>
      </c>
      <c r="AS1593" s="161" t="str">
        <f t="shared" si="271"/>
        <v/>
      </c>
    </row>
    <row r="1594" spans="26:45" ht="20.100000000000001" customHeight="1" x14ac:dyDescent="0.25">
      <c r="Z1594" s="146">
        <v>923</v>
      </c>
      <c r="AA1594" s="142">
        <f t="shared" si="276"/>
        <v>-0.30799999999999983</v>
      </c>
      <c r="AB1594" s="166">
        <f t="shared" si="277"/>
        <v>0.38046140726230615</v>
      </c>
      <c r="AC1594" s="166">
        <f t="shared" si="278"/>
        <v>0.37904116616934663</v>
      </c>
      <c r="AD1594" s="142">
        <f t="shared" si="279"/>
        <v>0.38046140726230615</v>
      </c>
      <c r="AE1594" s="142">
        <f t="shared" si="284"/>
        <v>0.38046140726230615</v>
      </c>
      <c r="AF1594" s="142" t="str">
        <f t="shared" si="280"/>
        <v/>
      </c>
      <c r="AG1594" s="167">
        <f t="shared" si="281"/>
        <v>0</v>
      </c>
      <c r="AH1594" s="167" t="str">
        <f t="shared" si="282"/>
        <v/>
      </c>
      <c r="AI1594" s="167" t="str">
        <f t="shared" si="283"/>
        <v/>
      </c>
      <c r="AJ1594" s="167"/>
      <c r="AK1594" s="167"/>
      <c r="AL1594" s="167"/>
      <c r="AN1594" s="146"/>
      <c r="AO1594" s="158">
        <f t="shared" si="272"/>
        <v>5.9856920832672316</v>
      </c>
      <c r="AP1594" s="159">
        <f t="shared" si="273"/>
        <v>0.54142100980263308</v>
      </c>
      <c r="AQ1594" s="160">
        <f t="shared" si="274"/>
        <v>7.4739846222859896E-4</v>
      </c>
      <c r="AR1594" s="161" t="str">
        <f t="shared" si="275"/>
        <v/>
      </c>
      <c r="AS1594" s="161" t="str">
        <f t="shared" si="271"/>
        <v/>
      </c>
    </row>
    <row r="1595" spans="26:45" ht="20.100000000000001" customHeight="1" x14ac:dyDescent="0.25">
      <c r="Z1595" s="146">
        <v>924</v>
      </c>
      <c r="AA1595" s="142">
        <f t="shared" si="276"/>
        <v>-0.30399999999999983</v>
      </c>
      <c r="AB1595" s="166">
        <f t="shared" si="277"/>
        <v>0.38092737714018504</v>
      </c>
      <c r="AC1595" s="166">
        <f t="shared" si="278"/>
        <v>0.38056394557840734</v>
      </c>
      <c r="AD1595" s="142">
        <f t="shared" si="279"/>
        <v>0.38092737714018504</v>
      </c>
      <c r="AE1595" s="142">
        <f t="shared" si="284"/>
        <v>0.38092737714018504</v>
      </c>
      <c r="AF1595" s="142" t="str">
        <f t="shared" si="280"/>
        <v/>
      </c>
      <c r="AG1595" s="167">
        <f t="shared" si="281"/>
        <v>0</v>
      </c>
      <c r="AH1595" s="167" t="str">
        <f t="shared" si="282"/>
        <v/>
      </c>
      <c r="AI1595" s="167" t="str">
        <f t="shared" si="283"/>
        <v/>
      </c>
      <c r="AJ1595" s="167"/>
      <c r="AK1595" s="167"/>
      <c r="AL1595" s="167"/>
      <c r="AN1595" s="146"/>
      <c r="AO1595" s="158">
        <f t="shared" si="272"/>
        <v>5.9920870534416624</v>
      </c>
      <c r="AP1595" s="159">
        <f t="shared" si="273"/>
        <v>0.54067361134040448</v>
      </c>
      <c r="AQ1595" s="160">
        <f t="shared" si="274"/>
        <v>7.4700289807794196E-4</v>
      </c>
      <c r="AR1595" s="161" t="str">
        <f t="shared" si="275"/>
        <v/>
      </c>
      <c r="AS1595" s="161" t="str">
        <f t="shared" si="271"/>
        <v/>
      </c>
    </row>
    <row r="1596" spans="26:45" ht="20.100000000000001" customHeight="1" x14ac:dyDescent="0.25">
      <c r="Z1596" s="146">
        <v>925</v>
      </c>
      <c r="AA1596" s="142">
        <f t="shared" si="276"/>
        <v>-0.29999999999999982</v>
      </c>
      <c r="AB1596" s="166">
        <f t="shared" si="277"/>
        <v>0.38138781546052414</v>
      </c>
      <c r="AC1596" s="166">
        <f t="shared" si="278"/>
        <v>0.38208857781104744</v>
      </c>
      <c r="AD1596" s="142">
        <f t="shared" si="279"/>
        <v>0.38138781546052414</v>
      </c>
      <c r="AE1596" s="142">
        <f t="shared" si="284"/>
        <v>0.38138781546052414</v>
      </c>
      <c r="AF1596" s="142" t="str">
        <f t="shared" si="280"/>
        <v/>
      </c>
      <c r="AG1596" s="167">
        <f t="shared" si="281"/>
        <v>0</v>
      </c>
      <c r="AH1596" s="167" t="str">
        <f t="shared" si="282"/>
        <v/>
      </c>
      <c r="AI1596" s="167" t="str">
        <f t="shared" si="283"/>
        <v/>
      </c>
      <c r="AJ1596" s="167"/>
      <c r="AK1596" s="167"/>
      <c r="AL1596" s="167"/>
      <c r="AN1596" s="146"/>
      <c r="AO1596" s="158">
        <f t="shared" si="272"/>
        <v>5.9984820236160932</v>
      </c>
      <c r="AP1596" s="159">
        <f t="shared" si="273"/>
        <v>0.53992660844232654</v>
      </c>
      <c r="AQ1596" s="160">
        <f t="shared" si="274"/>
        <v>7.466054195991445E-4</v>
      </c>
      <c r="AR1596" s="161" t="str">
        <f t="shared" si="275"/>
        <v/>
      </c>
      <c r="AS1596" s="161" t="str">
        <f t="shared" si="271"/>
        <v/>
      </c>
    </row>
    <row r="1597" spans="26:45" ht="20.100000000000001" customHeight="1" x14ac:dyDescent="0.25">
      <c r="Z1597" s="146">
        <v>926</v>
      </c>
      <c r="AA1597" s="142">
        <f t="shared" si="276"/>
        <v>-0.29599999999999982</v>
      </c>
      <c r="AB1597" s="166">
        <f t="shared" si="277"/>
        <v>0.38184270079435123</v>
      </c>
      <c r="AC1597" s="166">
        <f t="shared" si="278"/>
        <v>0.38361504069809876</v>
      </c>
      <c r="AD1597" s="142">
        <f t="shared" si="279"/>
        <v>0.38184270079435123</v>
      </c>
      <c r="AE1597" s="142">
        <f t="shared" si="284"/>
        <v>0.38184270079435123</v>
      </c>
      <c r="AF1597" s="142" t="str">
        <f t="shared" si="280"/>
        <v/>
      </c>
      <c r="AG1597" s="167">
        <f t="shared" si="281"/>
        <v>0</v>
      </c>
      <c r="AH1597" s="167" t="str">
        <f t="shared" si="282"/>
        <v/>
      </c>
      <c r="AI1597" s="167" t="str">
        <f t="shared" si="283"/>
        <v/>
      </c>
      <c r="AJ1597" s="167"/>
      <c r="AK1597" s="167"/>
      <c r="AL1597" s="167"/>
      <c r="AN1597" s="146"/>
      <c r="AO1597" s="158">
        <f t="shared" si="272"/>
        <v>6.004876993790524</v>
      </c>
      <c r="AP1597" s="159">
        <f t="shared" si="273"/>
        <v>0.53918000302272739</v>
      </c>
      <c r="AQ1597" s="160">
        <f t="shared" si="274"/>
        <v>7.4620603459218948E-4</v>
      </c>
      <c r="AR1597" s="161" t="str">
        <f t="shared" si="275"/>
        <v/>
      </c>
      <c r="AS1597" s="161" t="str">
        <f t="shared" si="271"/>
        <v/>
      </c>
    </row>
    <row r="1598" spans="26:45" ht="20.100000000000001" customHeight="1" x14ac:dyDescent="0.25">
      <c r="Z1598" s="146">
        <v>927</v>
      </c>
      <c r="AA1598" s="142">
        <f t="shared" si="276"/>
        <v>-0.29199999999999982</v>
      </c>
      <c r="AB1598" s="166">
        <f t="shared" si="277"/>
        <v>0.3822920119536648</v>
      </c>
      <c r="AC1598" s="166">
        <f t="shared" si="278"/>
        <v>0.38514331198515878</v>
      </c>
      <c r="AD1598" s="142">
        <f t="shared" si="279"/>
        <v>0.3822920119536648</v>
      </c>
      <c r="AE1598" s="142">
        <f t="shared" si="284"/>
        <v>0.3822920119536648</v>
      </c>
      <c r="AF1598" s="142" t="str">
        <f t="shared" si="280"/>
        <v/>
      </c>
      <c r="AG1598" s="167">
        <f t="shared" si="281"/>
        <v>0</v>
      </c>
      <c r="AH1598" s="167" t="str">
        <f t="shared" si="282"/>
        <v/>
      </c>
      <c r="AI1598" s="167" t="str">
        <f t="shared" si="283"/>
        <v/>
      </c>
      <c r="AJ1598" s="167"/>
      <c r="AK1598" s="167"/>
      <c r="AL1598" s="167"/>
      <c r="AN1598" s="146"/>
      <c r="AO1598" s="158">
        <f t="shared" si="272"/>
        <v>6.0112719639649548</v>
      </c>
      <c r="AP1598" s="159">
        <f t="shared" si="273"/>
        <v>0.5384337969881352</v>
      </c>
      <c r="AQ1598" s="160">
        <f t="shared" si="274"/>
        <v>7.458047508477339E-4</v>
      </c>
      <c r="AR1598" s="161" t="str">
        <f t="shared" si="275"/>
        <v/>
      </c>
      <c r="AS1598" s="161" t="str">
        <f t="shared" si="271"/>
        <v/>
      </c>
    </row>
    <row r="1599" spans="26:45" ht="20.100000000000001" customHeight="1" x14ac:dyDescent="0.25">
      <c r="Z1599" s="146">
        <v>928</v>
      </c>
      <c r="AA1599" s="142">
        <f t="shared" si="276"/>
        <v>-0.28799999999999981</v>
      </c>
      <c r="AB1599" s="166">
        <f t="shared" si="277"/>
        <v>0.38273572799307853</v>
      </c>
      <c r="AC1599" s="166">
        <f t="shared" si="278"/>
        <v>0.38667336933355739</v>
      </c>
      <c r="AD1599" s="142">
        <f t="shared" si="279"/>
        <v>0.38273572799307853</v>
      </c>
      <c r="AE1599" s="142">
        <f t="shared" si="284"/>
        <v>0.38273572799307853</v>
      </c>
      <c r="AF1599" s="142" t="str">
        <f t="shared" si="280"/>
        <v/>
      </c>
      <c r="AG1599" s="167">
        <f t="shared" si="281"/>
        <v>0</v>
      </c>
      <c r="AH1599" s="167" t="str">
        <f t="shared" si="282"/>
        <v/>
      </c>
      <c r="AI1599" s="167" t="str">
        <f t="shared" si="283"/>
        <v/>
      </c>
      <c r="AJ1599" s="167"/>
      <c r="AK1599" s="167"/>
      <c r="AL1599" s="167"/>
      <c r="AN1599" s="146"/>
      <c r="AO1599" s="158">
        <f t="shared" si="272"/>
        <v>6.0176669341393856</v>
      </c>
      <c r="AP1599" s="159">
        <f t="shared" si="273"/>
        <v>0.53768799223728747</v>
      </c>
      <c r="AQ1599" s="160">
        <f t="shared" si="274"/>
        <v>7.4540157614744196E-4</v>
      </c>
      <c r="AR1599" s="161" t="str">
        <f t="shared" si="275"/>
        <v/>
      </c>
      <c r="AS1599" s="161" t="str">
        <f t="shared" si="271"/>
        <v/>
      </c>
    </row>
    <row r="1600" spans="26:45" ht="20.100000000000001" customHeight="1" x14ac:dyDescent="0.25">
      <c r="Z1600" s="146">
        <v>929</v>
      </c>
      <c r="AA1600" s="142">
        <f t="shared" si="276"/>
        <v>-0.28399999999999981</v>
      </c>
      <c r="AB1600" s="166">
        <f t="shared" si="277"/>
        <v>0.38317382821144774</v>
      </c>
      <c r="AC1600" s="166">
        <f t="shared" si="278"/>
        <v>0.38820519032133105</v>
      </c>
      <c r="AD1600" s="142">
        <f t="shared" si="279"/>
        <v>0.38317382821144774</v>
      </c>
      <c r="AE1600" s="142">
        <f t="shared" si="284"/>
        <v>0.38317382821144774</v>
      </c>
      <c r="AF1600" s="142" t="str">
        <f t="shared" si="280"/>
        <v/>
      </c>
      <c r="AG1600" s="167">
        <f t="shared" si="281"/>
        <v>0</v>
      </c>
      <c r="AH1600" s="167" t="str">
        <f t="shared" si="282"/>
        <v/>
      </c>
      <c r="AI1600" s="167" t="str">
        <f t="shared" si="283"/>
        <v/>
      </c>
      <c r="AJ1600" s="167"/>
      <c r="AK1600" s="167"/>
      <c r="AL1600" s="167"/>
      <c r="AN1600" s="146"/>
      <c r="AO1600" s="158">
        <f t="shared" si="272"/>
        <v>6.0240619043138164</v>
      </c>
      <c r="AP1600" s="159">
        <f t="shared" si="273"/>
        <v>0.53694259066114003</v>
      </c>
      <c r="AQ1600" s="160">
        <f t="shared" si="274"/>
        <v>7.4499651826143154E-4</v>
      </c>
      <c r="AR1600" s="161" t="str">
        <f t="shared" si="275"/>
        <v/>
      </c>
      <c r="AS1600" s="161" t="str">
        <f t="shared" si="271"/>
        <v/>
      </c>
    </row>
    <row r="1601" spans="26:45" ht="20.100000000000001" customHeight="1" x14ac:dyDescent="0.25">
      <c r="Z1601" s="146">
        <v>930</v>
      </c>
      <c r="AA1601" s="142">
        <f t="shared" si="276"/>
        <v>-0.2799999999999998</v>
      </c>
      <c r="AB1601" s="166">
        <f t="shared" si="277"/>
        <v>0.38360629215347858</v>
      </c>
      <c r="AC1601" s="166">
        <f t="shared" si="278"/>
        <v>0.38973875244420286</v>
      </c>
      <c r="AD1601" s="142">
        <f t="shared" si="279"/>
        <v>0.38360629215347858</v>
      </c>
      <c r="AE1601" s="142">
        <f t="shared" si="284"/>
        <v>0.38360629215347858</v>
      </c>
      <c r="AF1601" s="142" t="str">
        <f t="shared" si="280"/>
        <v/>
      </c>
      <c r="AG1601" s="167">
        <f t="shared" si="281"/>
        <v>0</v>
      </c>
      <c r="AH1601" s="167" t="str">
        <f t="shared" si="282"/>
        <v/>
      </c>
      <c r="AI1601" s="167" t="str">
        <f t="shared" si="283"/>
        <v/>
      </c>
      <c r="AJ1601" s="167"/>
      <c r="AK1601" s="167"/>
      <c r="AL1601" s="167"/>
      <c r="AN1601" s="146"/>
      <c r="AO1601" s="158">
        <f t="shared" si="272"/>
        <v>6.0304568744882472</v>
      </c>
      <c r="AP1601" s="159">
        <f t="shared" si="273"/>
        <v>0.5361975941428786</v>
      </c>
      <c r="AQ1601" s="160">
        <f t="shared" si="274"/>
        <v>7.4458958495060568E-4</v>
      </c>
      <c r="AR1601" s="161" t="str">
        <f t="shared" si="275"/>
        <v/>
      </c>
      <c r="AS1601" s="161" t="str">
        <f t="shared" si="271"/>
        <v/>
      </c>
    </row>
    <row r="1602" spans="26:45" ht="20.100000000000001" customHeight="1" x14ac:dyDescent="0.25">
      <c r="Z1602" s="146">
        <v>931</v>
      </c>
      <c r="AA1602" s="142">
        <f t="shared" si="276"/>
        <v>-0.2759999999999998</v>
      </c>
      <c r="AB1602" s="166">
        <f t="shared" si="277"/>
        <v>0.38403309961131932</v>
      </c>
      <c r="AC1602" s="166">
        <f t="shared" si="278"/>
        <v>0.39127403311656889</v>
      </c>
      <c r="AD1602" s="142">
        <f t="shared" si="279"/>
        <v>0.38403309961131932</v>
      </c>
      <c r="AE1602" s="142">
        <f t="shared" si="284"/>
        <v>0.38403309961131932</v>
      </c>
      <c r="AF1602" s="142" t="str">
        <f t="shared" si="280"/>
        <v/>
      </c>
      <c r="AG1602" s="167">
        <f t="shared" si="281"/>
        <v>0</v>
      </c>
      <c r="AH1602" s="167" t="str">
        <f t="shared" si="282"/>
        <v/>
      </c>
      <c r="AI1602" s="167" t="str">
        <f t="shared" si="283"/>
        <v/>
      </c>
      <c r="AJ1602" s="167"/>
      <c r="AK1602" s="167"/>
      <c r="AL1602" s="167"/>
      <c r="AN1602" s="146"/>
      <c r="AO1602" s="158">
        <f t="shared" si="272"/>
        <v>6.036851844662678</v>
      </c>
      <c r="AP1602" s="159">
        <f t="shared" si="273"/>
        <v>0.53545300455792799</v>
      </c>
      <c r="AQ1602" s="160">
        <f t="shared" si="274"/>
        <v>7.4418078396787379E-4</v>
      </c>
      <c r="AR1602" s="161" t="str">
        <f t="shared" si="275"/>
        <v/>
      </c>
      <c r="AS1602" s="161" t="str">
        <f t="shared" si="271"/>
        <v/>
      </c>
    </row>
    <row r="1603" spans="26:45" ht="20.100000000000001" customHeight="1" x14ac:dyDescent="0.25">
      <c r="Z1603" s="146">
        <v>932</v>
      </c>
      <c r="AA1603" s="142">
        <f t="shared" si="276"/>
        <v>-0.2719999999999998</v>
      </c>
      <c r="AB1603" s="166">
        <f t="shared" si="277"/>
        <v>0.38445423062613365</v>
      </c>
      <c r="AC1603" s="166">
        <f t="shared" si="278"/>
        <v>0.39281100967249155</v>
      </c>
      <c r="AD1603" s="142">
        <f t="shared" si="279"/>
        <v>0.38445423062613365</v>
      </c>
      <c r="AE1603" s="142">
        <f t="shared" si="284"/>
        <v>0.38445423062613365</v>
      </c>
      <c r="AF1603" s="142" t="str">
        <f t="shared" si="280"/>
        <v/>
      </c>
      <c r="AG1603" s="167">
        <f t="shared" si="281"/>
        <v>0</v>
      </c>
      <c r="AH1603" s="167" t="str">
        <f t="shared" si="282"/>
        <v/>
      </c>
      <c r="AI1603" s="167" t="str">
        <f t="shared" si="283"/>
        <v/>
      </c>
      <c r="AJ1603" s="167"/>
      <c r="AK1603" s="167"/>
      <c r="AL1603" s="167"/>
      <c r="AN1603" s="146"/>
      <c r="AO1603" s="158">
        <f t="shared" si="272"/>
        <v>6.0432468148371088</v>
      </c>
      <c r="AP1603" s="159">
        <f t="shared" si="273"/>
        <v>0.53470882377396012</v>
      </c>
      <c r="AQ1603" s="160">
        <f t="shared" si="274"/>
        <v>7.4377012305426593E-4</v>
      </c>
      <c r="AR1603" s="161" t="str">
        <f t="shared" si="275"/>
        <v/>
      </c>
      <c r="AS1603" s="161" t="str">
        <f t="shared" si="271"/>
        <v/>
      </c>
    </row>
    <row r="1604" spans="26:45" ht="20.100000000000001" customHeight="1" x14ac:dyDescent="0.25">
      <c r="Z1604" s="146">
        <v>933</v>
      </c>
      <c r="AA1604" s="142">
        <f t="shared" si="276"/>
        <v>-0.26799999999999979</v>
      </c>
      <c r="AB1604" s="166">
        <f t="shared" si="277"/>
        <v>0.38486966548965584</v>
      </c>
      <c r="AC1604" s="166">
        <f t="shared" si="278"/>
        <v>0.39434965936669841</v>
      </c>
      <c r="AD1604" s="142">
        <f t="shared" si="279"/>
        <v>0.38486966548965584</v>
      </c>
      <c r="AE1604" s="142">
        <f t="shared" si="284"/>
        <v>0.38486966548965584</v>
      </c>
      <c r="AF1604" s="142" t="str">
        <f t="shared" si="280"/>
        <v/>
      </c>
      <c r="AG1604" s="167">
        <f t="shared" si="281"/>
        <v>0</v>
      </c>
      <c r="AH1604" s="167" t="str">
        <f t="shared" si="282"/>
        <v/>
      </c>
      <c r="AI1604" s="167" t="str">
        <f t="shared" si="283"/>
        <v/>
      </c>
      <c r="AJ1604" s="167"/>
      <c r="AK1604" s="167"/>
      <c r="AL1604" s="167"/>
      <c r="AN1604" s="146"/>
      <c r="AO1604" s="158">
        <f t="shared" si="272"/>
        <v>6.0496417850115396</v>
      </c>
      <c r="AP1604" s="159">
        <f t="shared" si="273"/>
        <v>0.53396505365090585</v>
      </c>
      <c r="AQ1604" s="160">
        <f t="shared" si="274"/>
        <v>7.4335760994082012E-4</v>
      </c>
      <c r="AR1604" s="161" t="str">
        <f t="shared" si="275"/>
        <v/>
      </c>
      <c r="AS1604" s="161" t="str">
        <f t="shared" si="271"/>
        <v/>
      </c>
    </row>
    <row r="1605" spans="26:45" ht="20.100000000000001" customHeight="1" x14ac:dyDescent="0.25">
      <c r="Z1605" s="146">
        <v>934</v>
      </c>
      <c r="AA1605" s="142">
        <f t="shared" si="276"/>
        <v>-0.26399999999999979</v>
      </c>
      <c r="AB1605" s="166">
        <f t="shared" si="277"/>
        <v>0.38527938474572765</v>
      </c>
      <c r="AC1605" s="166">
        <f t="shared" si="278"/>
        <v>0.39588995937558757</v>
      </c>
      <c r="AD1605" s="142">
        <f t="shared" si="279"/>
        <v>0.38527938474572765</v>
      </c>
      <c r="AE1605" s="142">
        <f t="shared" si="284"/>
        <v>0.38527938474572765</v>
      </c>
      <c r="AF1605" s="142" t="str">
        <f t="shared" si="280"/>
        <v/>
      </c>
      <c r="AG1605" s="167">
        <f t="shared" si="281"/>
        <v>0</v>
      </c>
      <c r="AH1605" s="167" t="str">
        <f t="shared" si="282"/>
        <v/>
      </c>
      <c r="AI1605" s="167" t="str">
        <f t="shared" si="283"/>
        <v/>
      </c>
      <c r="AJ1605" s="167"/>
      <c r="AK1605" s="167"/>
      <c r="AL1605" s="167"/>
      <c r="AN1605" s="146"/>
      <c r="AO1605" s="158">
        <f t="shared" si="272"/>
        <v>6.0560367551859704</v>
      </c>
      <c r="AP1605" s="159">
        <f t="shared" si="273"/>
        <v>0.53322169604096503</v>
      </c>
      <c r="AQ1605" s="160">
        <f t="shared" si="274"/>
        <v>7.4294325235058079E-4</v>
      </c>
      <c r="AR1605" s="161" t="str">
        <f t="shared" si="275"/>
        <v/>
      </c>
      <c r="AS1605" s="161" t="str">
        <f t="shared" si="271"/>
        <v/>
      </c>
    </row>
    <row r="1606" spans="26:45" ht="20.100000000000001" customHeight="1" x14ac:dyDescent="0.25">
      <c r="Z1606" s="146">
        <v>935</v>
      </c>
      <c r="AA1606" s="142">
        <f t="shared" si="276"/>
        <v>-0.25999999999999979</v>
      </c>
      <c r="AB1606" s="166">
        <f t="shared" si="277"/>
        <v>0.38568336919181612</v>
      </c>
      <c r="AC1606" s="166">
        <f t="shared" si="278"/>
        <v>0.3974318867982396</v>
      </c>
      <c r="AD1606" s="142">
        <f t="shared" si="279"/>
        <v>0.38568336919181612</v>
      </c>
      <c r="AE1606" s="142">
        <f t="shared" si="284"/>
        <v>0.38568336919181612</v>
      </c>
      <c r="AF1606" s="142" t="str">
        <f t="shared" si="280"/>
        <v/>
      </c>
      <c r="AG1606" s="167">
        <f t="shared" si="281"/>
        <v>0</v>
      </c>
      <c r="AH1606" s="167" t="str">
        <f t="shared" si="282"/>
        <v/>
      </c>
      <c r="AI1606" s="167" t="str">
        <f t="shared" si="283"/>
        <v/>
      </c>
      <c r="AJ1606" s="167"/>
      <c r="AK1606" s="167"/>
      <c r="AL1606" s="167"/>
      <c r="AN1606" s="146"/>
      <c r="AO1606" s="158">
        <f t="shared" si="272"/>
        <v>6.0624317253604012</v>
      </c>
      <c r="AP1606" s="159">
        <f t="shared" si="273"/>
        <v>0.53247875278861445</v>
      </c>
      <c r="AQ1606" s="160">
        <f t="shared" si="274"/>
        <v>7.4252705799360275E-4</v>
      </c>
      <c r="AR1606" s="161" t="str">
        <f t="shared" si="275"/>
        <v/>
      </c>
      <c r="AS1606" s="161" t="str">
        <f t="shared" si="271"/>
        <v/>
      </c>
    </row>
    <row r="1607" spans="26:45" ht="20.100000000000001" customHeight="1" x14ac:dyDescent="0.25">
      <c r="Z1607" s="146">
        <v>936</v>
      </c>
      <c r="AA1607" s="142">
        <f t="shared" si="276"/>
        <v>-0.25599999999999978</v>
      </c>
      <c r="AB1607" s="166">
        <f t="shared" si="277"/>
        <v>0.38608159988051366</v>
      </c>
      <c r="AC1607" s="166">
        <f t="shared" si="278"/>
        <v>0.39897541865743424</v>
      </c>
      <c r="AD1607" s="142">
        <f t="shared" si="279"/>
        <v>0.38608159988051366</v>
      </c>
      <c r="AE1607" s="142">
        <f t="shared" si="284"/>
        <v>0.38608159988051366</v>
      </c>
      <c r="AF1607" s="142" t="str">
        <f t="shared" si="280"/>
        <v/>
      </c>
      <c r="AG1607" s="167">
        <f t="shared" si="281"/>
        <v>0</v>
      </c>
      <c r="AH1607" s="167" t="str">
        <f t="shared" si="282"/>
        <v/>
      </c>
      <c r="AI1607" s="167" t="str">
        <f t="shared" si="283"/>
        <v/>
      </c>
      <c r="AJ1607" s="167"/>
      <c r="AK1607" s="167"/>
      <c r="AL1607" s="167"/>
      <c r="AN1607" s="146"/>
      <c r="AO1607" s="158">
        <f t="shared" si="272"/>
        <v>6.068826695534832</v>
      </c>
      <c r="AP1607" s="159">
        <f t="shared" si="273"/>
        <v>0.53173622573062085</v>
      </c>
      <c r="AQ1607" s="160">
        <f t="shared" si="274"/>
        <v>7.4210903457272437E-4</v>
      </c>
      <c r="AR1607" s="161" t="str">
        <f t="shared" si="275"/>
        <v/>
      </c>
      <c r="AS1607" s="161" t="str">
        <f t="shared" si="271"/>
        <v/>
      </c>
    </row>
    <row r="1608" spans="26:45" ht="20.100000000000001" customHeight="1" x14ac:dyDescent="0.25">
      <c r="Z1608" s="146">
        <v>937</v>
      </c>
      <c r="AA1608" s="142">
        <f t="shared" si="276"/>
        <v>-0.25199999999999978</v>
      </c>
      <c r="AB1608" s="166">
        <f t="shared" si="277"/>
        <v>0.38647405812101865</v>
      </c>
      <c r="AC1608" s="166">
        <f t="shared" si="278"/>
        <v>0.4005205319006746</v>
      </c>
      <c r="AD1608" s="142">
        <f t="shared" si="279"/>
        <v>0.38647405812101865</v>
      </c>
      <c r="AE1608" s="142">
        <f t="shared" si="284"/>
        <v>0.38647405812101865</v>
      </c>
      <c r="AF1608" s="142" t="str">
        <f t="shared" si="280"/>
        <v/>
      </c>
      <c r="AG1608" s="167">
        <f t="shared" si="281"/>
        <v>0</v>
      </c>
      <c r="AH1608" s="167" t="str">
        <f t="shared" si="282"/>
        <v/>
      </c>
      <c r="AI1608" s="167" t="str">
        <f t="shared" si="283"/>
        <v/>
      </c>
      <c r="AJ1608" s="167"/>
      <c r="AK1608" s="167"/>
      <c r="AL1608" s="167"/>
      <c r="AN1608" s="146"/>
      <c r="AO1608" s="158">
        <f t="shared" si="272"/>
        <v>6.0752216657092628</v>
      </c>
      <c r="AP1608" s="159">
        <f t="shared" si="273"/>
        <v>0.53099411669604812</v>
      </c>
      <c r="AQ1608" s="160">
        <f t="shared" si="274"/>
        <v>7.4168918977868259E-4</v>
      </c>
      <c r="AR1608" s="161" t="str">
        <f t="shared" si="275"/>
        <v/>
      </c>
      <c r="AS1608" s="161" t="str">
        <f t="shared" si="271"/>
        <v/>
      </c>
    </row>
    <row r="1609" spans="26:45" ht="20.100000000000001" customHeight="1" x14ac:dyDescent="0.25">
      <c r="Z1609" s="146">
        <v>938</v>
      </c>
      <c r="AA1609" s="142">
        <f t="shared" si="276"/>
        <v>-0.24799999999999978</v>
      </c>
      <c r="AB1609" s="166">
        <f t="shared" si="277"/>
        <v>0.38686072548059719</v>
      </c>
      <c r="AC1609" s="166">
        <f t="shared" si="278"/>
        <v>0.40206720340121627</v>
      </c>
      <c r="AD1609" s="142">
        <f t="shared" si="279"/>
        <v>0.38686072548059719</v>
      </c>
      <c r="AE1609" s="142">
        <f t="shared" si="284"/>
        <v>0.38686072548059719</v>
      </c>
      <c r="AF1609" s="142" t="str">
        <f t="shared" si="280"/>
        <v/>
      </c>
      <c r="AG1609" s="167">
        <f t="shared" si="281"/>
        <v>0</v>
      </c>
      <c r="AH1609" s="167" t="str">
        <f t="shared" si="282"/>
        <v/>
      </c>
      <c r="AI1609" s="167" t="str">
        <f t="shared" si="283"/>
        <v/>
      </c>
      <c r="AJ1609" s="167"/>
      <c r="AK1609" s="167"/>
      <c r="AL1609" s="167"/>
      <c r="AN1609" s="146"/>
      <c r="AO1609" s="158">
        <f t="shared" si="272"/>
        <v>6.0816166358836936</v>
      </c>
      <c r="AP1609" s="159">
        <f t="shared" si="273"/>
        <v>0.53025242750626944</v>
      </c>
      <c r="AQ1609" s="160">
        <f t="shared" si="274"/>
        <v>7.4126753129277745E-4</v>
      </c>
      <c r="AR1609" s="161" t="str">
        <f t="shared" si="275"/>
        <v/>
      </c>
      <c r="AS1609" s="161" t="str">
        <f t="shared" si="271"/>
        <v/>
      </c>
    </row>
    <row r="1610" spans="26:45" ht="20.100000000000001" customHeight="1" x14ac:dyDescent="0.25">
      <c r="Z1610" s="146">
        <v>939</v>
      </c>
      <c r="AA1610" s="142">
        <f t="shared" si="276"/>
        <v>-0.24399999999999977</v>
      </c>
      <c r="AB1610" s="166">
        <f t="shared" si="277"/>
        <v>0.38724158378602569</v>
      </c>
      <c r="AC1610" s="166">
        <f t="shared" si="278"/>
        <v>0.40361540995910228</v>
      </c>
      <c r="AD1610" s="142">
        <f t="shared" si="279"/>
        <v>0.38724158378602569</v>
      </c>
      <c r="AE1610" s="142">
        <f t="shared" si="284"/>
        <v>0.38724158378602569</v>
      </c>
      <c r="AF1610" s="142" t="str">
        <f t="shared" si="280"/>
        <v/>
      </c>
      <c r="AG1610" s="167">
        <f t="shared" si="281"/>
        <v>0</v>
      </c>
      <c r="AH1610" s="167" t="str">
        <f t="shared" si="282"/>
        <v/>
      </c>
      <c r="AI1610" s="167" t="str">
        <f t="shared" si="283"/>
        <v/>
      </c>
      <c r="AJ1610" s="167"/>
      <c r="AK1610" s="167"/>
      <c r="AL1610" s="167"/>
      <c r="AN1610" s="146"/>
      <c r="AO1610" s="158">
        <f t="shared" si="272"/>
        <v>6.0880116060581244</v>
      </c>
      <c r="AP1610" s="159">
        <f t="shared" si="273"/>
        <v>0.52951115997497666</v>
      </c>
      <c r="AQ1610" s="160">
        <f t="shared" si="274"/>
        <v>7.4084406678565085E-4</v>
      </c>
      <c r="AR1610" s="161" t="str">
        <f t="shared" si="275"/>
        <v/>
      </c>
      <c r="AS1610" s="161" t="str">
        <f t="shared" si="271"/>
        <v/>
      </c>
    </row>
    <row r="1611" spans="26:45" ht="20.100000000000001" customHeight="1" x14ac:dyDescent="0.25">
      <c r="Z1611" s="146">
        <v>940</v>
      </c>
      <c r="AA1611" s="142">
        <f t="shared" si="276"/>
        <v>-0.23999999999999977</v>
      </c>
      <c r="AB1611" s="166">
        <f t="shared" si="277"/>
        <v>0.38761661512501416</v>
      </c>
      <c r="AC1611" s="166">
        <f t="shared" si="278"/>
        <v>0.40516512830220419</v>
      </c>
      <c r="AD1611" s="142">
        <f t="shared" si="279"/>
        <v>0.38761661512501416</v>
      </c>
      <c r="AE1611" s="142">
        <f t="shared" si="284"/>
        <v>0.38761661512501416</v>
      </c>
      <c r="AF1611" s="142" t="str">
        <f t="shared" si="280"/>
        <v/>
      </c>
      <c r="AG1611" s="167">
        <f t="shared" si="281"/>
        <v>0</v>
      </c>
      <c r="AH1611" s="167" t="str">
        <f t="shared" si="282"/>
        <v/>
      </c>
      <c r="AI1611" s="167" t="str">
        <f t="shared" si="283"/>
        <v/>
      </c>
      <c r="AJ1611" s="167"/>
      <c r="AK1611" s="167"/>
      <c r="AL1611" s="167"/>
      <c r="AN1611" s="146"/>
      <c r="AO1611" s="158">
        <f t="shared" si="272"/>
        <v>6.0944065762325552</v>
      </c>
      <c r="AP1611" s="159">
        <f t="shared" si="273"/>
        <v>0.52877031590819101</v>
      </c>
      <c r="AQ1611" s="160">
        <f t="shared" si="274"/>
        <v>7.4041880391806369E-4</v>
      </c>
      <c r="AR1611" s="161" t="str">
        <f t="shared" si="275"/>
        <v/>
      </c>
      <c r="AS1611" s="161" t="str">
        <f t="shared" si="271"/>
        <v/>
      </c>
    </row>
    <row r="1612" spans="26:45" ht="20.100000000000001" customHeight="1" x14ac:dyDescent="0.25">
      <c r="Z1612" s="146">
        <v>941</v>
      </c>
      <c r="AA1612" s="142">
        <f t="shared" si="276"/>
        <v>-0.23599999999999977</v>
      </c>
      <c r="AB1612" s="166">
        <f t="shared" si="277"/>
        <v>0.38798580184761022</v>
      </c>
      <c r="AC1612" s="166">
        <f t="shared" si="278"/>
        <v>0.40671633508726879</v>
      </c>
      <c r="AD1612" s="142">
        <f t="shared" si="279"/>
        <v>0.38798580184761022</v>
      </c>
      <c r="AE1612" s="142">
        <f t="shared" si="284"/>
        <v>0.38798580184761022</v>
      </c>
      <c r="AF1612" s="142" t="str">
        <f t="shared" si="280"/>
        <v/>
      </c>
      <c r="AG1612" s="167">
        <f t="shared" si="281"/>
        <v>0</v>
      </c>
      <c r="AH1612" s="167" t="str">
        <f t="shared" si="282"/>
        <v/>
      </c>
      <c r="AI1612" s="167" t="str">
        <f t="shared" si="283"/>
        <v/>
      </c>
      <c r="AJ1612" s="167"/>
      <c r="AK1612" s="167"/>
      <c r="AL1612" s="167"/>
      <c r="AN1612" s="146"/>
      <c r="AO1612" s="158">
        <f t="shared" si="272"/>
        <v>6.100801546406986</v>
      </c>
      <c r="AP1612" s="159">
        <f t="shared" si="273"/>
        <v>0.52802989710427295</v>
      </c>
      <c r="AQ1612" s="160">
        <f t="shared" si="274"/>
        <v>7.3999175033967468E-4</v>
      </c>
      <c r="AR1612" s="161" t="str">
        <f t="shared" si="275"/>
        <v/>
      </c>
      <c r="AS1612" s="161" t="str">
        <f t="shared" si="271"/>
        <v/>
      </c>
    </row>
    <row r="1613" spans="26:45" ht="20.100000000000001" customHeight="1" x14ac:dyDescent="0.25">
      <c r="Z1613" s="146">
        <v>942</v>
      </c>
      <c r="AA1613" s="142">
        <f t="shared" si="276"/>
        <v>-0.23199999999999976</v>
      </c>
      <c r="AB1613" s="166">
        <f t="shared" si="277"/>
        <v>0.38834912656758291</v>
      </c>
      <c r="AC1613" s="166">
        <f t="shared" si="278"/>
        <v>0.40826900690096984</v>
      </c>
      <c r="AD1613" s="142">
        <f t="shared" si="279"/>
        <v>0.38834912656758291</v>
      </c>
      <c r="AE1613" s="142">
        <f t="shared" si="284"/>
        <v>0.38834912656758291</v>
      </c>
      <c r="AF1613" s="142" t="str">
        <f t="shared" si="280"/>
        <v/>
      </c>
      <c r="AG1613" s="167">
        <f t="shared" si="281"/>
        <v>0</v>
      </c>
      <c r="AH1613" s="167" t="str">
        <f t="shared" si="282"/>
        <v/>
      </c>
      <c r="AI1613" s="167" t="str">
        <f t="shared" si="283"/>
        <v/>
      </c>
      <c r="AJ1613" s="167"/>
      <c r="AK1613" s="167"/>
      <c r="AL1613" s="167"/>
      <c r="AN1613" s="146"/>
      <c r="AO1613" s="158">
        <f t="shared" si="272"/>
        <v>6.1071965165814168</v>
      </c>
      <c r="AP1613" s="159">
        <f t="shared" si="273"/>
        <v>0.52728990535393327</v>
      </c>
      <c r="AQ1613" s="160">
        <f t="shared" si="274"/>
        <v>7.3956291369159377E-4</v>
      </c>
      <c r="AR1613" s="161" t="str">
        <f t="shared" si="275"/>
        <v/>
      </c>
      <c r="AS1613" s="161" t="str">
        <f t="shared" si="271"/>
        <v/>
      </c>
    </row>
    <row r="1614" spans="26:45" ht="20.100000000000001" customHeight="1" x14ac:dyDescent="0.25">
      <c r="Z1614" s="146">
        <v>943</v>
      </c>
      <c r="AA1614" s="142">
        <f t="shared" si="276"/>
        <v>-0.22799999999999976</v>
      </c>
      <c r="AB1614" s="166">
        <f t="shared" si="277"/>
        <v>0.38870657216378751</v>
      </c>
      <c r="AC1614" s="166">
        <f t="shared" si="278"/>
        <v>0.40982312026096596</v>
      </c>
      <c r="AD1614" s="142">
        <f t="shared" si="279"/>
        <v>0.38870657216378751</v>
      </c>
      <c r="AE1614" s="142">
        <f t="shared" si="284"/>
        <v>0.38870657216378751</v>
      </c>
      <c r="AF1614" s="142" t="str">
        <f t="shared" si="280"/>
        <v/>
      </c>
      <c r="AG1614" s="167">
        <f t="shared" si="281"/>
        <v>0</v>
      </c>
      <c r="AH1614" s="167" t="str">
        <f t="shared" si="282"/>
        <v/>
      </c>
      <c r="AI1614" s="167" t="str">
        <f t="shared" si="283"/>
        <v/>
      </c>
      <c r="AJ1614" s="167"/>
      <c r="AK1614" s="167"/>
      <c r="AL1614" s="167"/>
      <c r="AN1614" s="146"/>
      <c r="AO1614" s="158">
        <f t="shared" si="272"/>
        <v>6.1135914867558476</v>
      </c>
      <c r="AP1614" s="159">
        <f t="shared" si="273"/>
        <v>0.52655034244024168</v>
      </c>
      <c r="AQ1614" s="160">
        <f t="shared" si="274"/>
        <v>7.3913230160116417E-4</v>
      </c>
      <c r="AR1614" s="161" t="str">
        <f t="shared" si="275"/>
        <v/>
      </c>
      <c r="AS1614" s="161" t="str">
        <f t="shared" si="271"/>
        <v/>
      </c>
    </row>
    <row r="1615" spans="26:45" ht="20.100000000000001" customHeight="1" x14ac:dyDescent="0.25">
      <c r="Z1615" s="146">
        <v>944</v>
      </c>
      <c r="AA1615" s="142">
        <f t="shared" si="276"/>
        <v>-0.22399999999999975</v>
      </c>
      <c r="AB1615" s="166">
        <f t="shared" si="277"/>
        <v>0.38905812178150978</v>
      </c>
      <c r="AC1615" s="166">
        <f t="shared" si="278"/>
        <v>0.41137865161696363</v>
      </c>
      <c r="AD1615" s="142">
        <f t="shared" si="279"/>
        <v>0.38905812178150978</v>
      </c>
      <c r="AE1615" s="142">
        <f t="shared" si="284"/>
        <v>0.38905812178150978</v>
      </c>
      <c r="AF1615" s="142" t="str">
        <f t="shared" si="280"/>
        <v/>
      </c>
      <c r="AG1615" s="167">
        <f t="shared" si="281"/>
        <v>0</v>
      </c>
      <c r="AH1615" s="167" t="str">
        <f t="shared" si="282"/>
        <v/>
      </c>
      <c r="AI1615" s="167" t="str">
        <f t="shared" si="283"/>
        <v/>
      </c>
      <c r="AJ1615" s="167"/>
      <c r="AK1615" s="167"/>
      <c r="AL1615" s="167"/>
      <c r="AN1615" s="146"/>
      <c r="AO1615" s="158">
        <f t="shared" si="272"/>
        <v>6.1199864569302784</v>
      </c>
      <c r="AP1615" s="159">
        <f t="shared" si="273"/>
        <v>0.52581121013864052</v>
      </c>
      <c r="AQ1615" s="160">
        <f t="shared" si="274"/>
        <v>7.3869992168784648E-4</v>
      </c>
      <c r="AR1615" s="161" t="str">
        <f t="shared" si="275"/>
        <v/>
      </c>
      <c r="AS1615" s="161" t="str">
        <f t="shared" si="271"/>
        <v/>
      </c>
    </row>
    <row r="1616" spans="26:45" ht="20.100000000000001" customHeight="1" x14ac:dyDescent="0.25">
      <c r="Z1616" s="146">
        <v>945</v>
      </c>
      <c r="AA1616" s="142">
        <f t="shared" si="276"/>
        <v>-0.21999999999999975</v>
      </c>
      <c r="AB1616" s="166">
        <f t="shared" si="277"/>
        <v>0.38940375883379047</v>
      </c>
      <c r="AC1616" s="166">
        <f t="shared" si="278"/>
        <v>0.41293557735178549</v>
      </c>
      <c r="AD1616" s="142">
        <f t="shared" si="279"/>
        <v>0.38940375883379047</v>
      </c>
      <c r="AE1616" s="142">
        <f t="shared" si="284"/>
        <v>0.38940375883379047</v>
      </c>
      <c r="AF1616" s="142" t="str">
        <f t="shared" si="280"/>
        <v/>
      </c>
      <c r="AG1616" s="167">
        <f t="shared" si="281"/>
        <v>0</v>
      </c>
      <c r="AH1616" s="167" t="str">
        <f t="shared" si="282"/>
        <v/>
      </c>
      <c r="AI1616" s="167" t="str">
        <f t="shared" si="283"/>
        <v/>
      </c>
      <c r="AJ1616" s="167"/>
      <c r="AK1616" s="167"/>
      <c r="AL1616" s="167"/>
      <c r="AN1616" s="146"/>
      <c r="AO1616" s="158">
        <f t="shared" si="272"/>
        <v>6.1263814271047092</v>
      </c>
      <c r="AP1616" s="159">
        <f t="shared" si="273"/>
        <v>0.52507251021695267</v>
      </c>
      <c r="AQ1616" s="160">
        <f t="shared" si="274"/>
        <v>7.3826578156011013E-4</v>
      </c>
      <c r="AR1616" s="161" t="str">
        <f t="shared" si="275"/>
        <v/>
      </c>
      <c r="AS1616" s="161" t="str">
        <f t="shared" si="271"/>
        <v/>
      </c>
    </row>
    <row r="1617" spans="26:45" ht="20.100000000000001" customHeight="1" x14ac:dyDescent="0.25">
      <c r="Z1617" s="146">
        <v>946</v>
      </c>
      <c r="AA1617" s="142">
        <f t="shared" si="276"/>
        <v>-0.21599999999999975</v>
      </c>
      <c r="AB1617" s="166">
        <f t="shared" si="277"/>
        <v>0.38974346700272949</v>
      </c>
      <c r="AC1617" s="166">
        <f t="shared" si="278"/>
        <v>0.41449387378244412</v>
      </c>
      <c r="AD1617" s="142">
        <f t="shared" si="279"/>
        <v>0.38974346700272949</v>
      </c>
      <c r="AE1617" s="142">
        <f t="shared" si="284"/>
        <v>0.38974346700272949</v>
      </c>
      <c r="AF1617" s="142" t="str">
        <f t="shared" si="280"/>
        <v/>
      </c>
      <c r="AG1617" s="167">
        <f t="shared" si="281"/>
        <v>0</v>
      </c>
      <c r="AH1617" s="167" t="str">
        <f t="shared" si="282"/>
        <v/>
      </c>
      <c r="AI1617" s="167" t="str">
        <f t="shared" si="283"/>
        <v/>
      </c>
      <c r="AJ1617" s="167"/>
      <c r="AK1617" s="167"/>
      <c r="AL1617" s="167"/>
      <c r="AN1617" s="146"/>
      <c r="AO1617" s="158">
        <f t="shared" si="272"/>
        <v>6.13277639727914</v>
      </c>
      <c r="AP1617" s="159">
        <f t="shared" si="273"/>
        <v>0.52433424443539256</v>
      </c>
      <c r="AQ1617" s="160">
        <f t="shared" si="274"/>
        <v>7.3782988881487821E-4</v>
      </c>
      <c r="AR1617" s="161" t="str">
        <f t="shared" si="275"/>
        <v/>
      </c>
      <c r="AS1617" s="161" t="str">
        <f t="shared" si="271"/>
        <v/>
      </c>
    </row>
    <row r="1618" spans="26:45" ht="20.100000000000001" customHeight="1" x14ac:dyDescent="0.25">
      <c r="Z1618" s="146">
        <v>947</v>
      </c>
      <c r="AA1618" s="142">
        <f t="shared" si="276"/>
        <v>-0.21199999999999974</v>
      </c>
      <c r="AB1618" s="166">
        <f t="shared" si="277"/>
        <v>0.39007723024076968</v>
      </c>
      <c r="AC1618" s="166">
        <f t="shared" si="278"/>
        <v>0.41605351716122069</v>
      </c>
      <c r="AD1618" s="142">
        <f t="shared" si="279"/>
        <v>0.39007723024076968</v>
      </c>
      <c r="AE1618" s="142">
        <f t="shared" si="284"/>
        <v>0.39007723024076968</v>
      </c>
      <c r="AF1618" s="142" t="str">
        <f t="shared" si="280"/>
        <v/>
      </c>
      <c r="AG1618" s="167">
        <f t="shared" si="281"/>
        <v>0</v>
      </c>
      <c r="AH1618" s="167" t="str">
        <f t="shared" si="282"/>
        <v/>
      </c>
      <c r="AI1618" s="167" t="str">
        <f t="shared" si="283"/>
        <v/>
      </c>
      <c r="AJ1618" s="167"/>
      <c r="AK1618" s="167"/>
      <c r="AL1618" s="167"/>
      <c r="AN1618" s="146"/>
      <c r="AO1618" s="158">
        <f t="shared" si="272"/>
        <v>6.1391713674535708</v>
      </c>
      <c r="AP1618" s="159">
        <f t="shared" si="273"/>
        <v>0.52359641454657768</v>
      </c>
      <c r="AQ1618" s="160">
        <f t="shared" si="274"/>
        <v>7.3739225103919281E-4</v>
      </c>
      <c r="AR1618" s="161" t="str">
        <f t="shared" si="275"/>
        <v/>
      </c>
      <c r="AS1618" s="161" t="str">
        <f t="shared" ref="AS1618:AS1681" si="285">IF($AP1618&lt;(1-$AN$670),$AQ1618,"")</f>
        <v/>
      </c>
    </row>
    <row r="1619" spans="26:45" ht="20.100000000000001" customHeight="1" x14ac:dyDescent="0.25">
      <c r="Z1619" s="146">
        <v>948</v>
      </c>
      <c r="AA1619" s="142">
        <f t="shared" si="276"/>
        <v>-0.20799999999999974</v>
      </c>
      <c r="AB1619" s="166">
        <f t="shared" si="277"/>
        <v>0.3904050327719602</v>
      </c>
      <c r="AC1619" s="166">
        <f t="shared" si="278"/>
        <v>0.41761448367674903</v>
      </c>
      <c r="AD1619" s="142">
        <f t="shared" si="279"/>
        <v>0.3904050327719602</v>
      </c>
      <c r="AE1619" s="142">
        <f t="shared" si="284"/>
        <v>0.3904050327719602</v>
      </c>
      <c r="AF1619" s="142" t="str">
        <f t="shared" si="280"/>
        <v/>
      </c>
      <c r="AG1619" s="167">
        <f t="shared" si="281"/>
        <v>0</v>
      </c>
      <c r="AH1619" s="167" t="str">
        <f t="shared" si="282"/>
        <v/>
      </c>
      <c r="AI1619" s="167" t="str">
        <f t="shared" si="283"/>
        <v/>
      </c>
      <c r="AJ1619" s="167"/>
      <c r="AK1619" s="167"/>
      <c r="AL1619" s="167"/>
      <c r="AN1619" s="146"/>
      <c r="AO1619" s="158">
        <f t="shared" ref="AO1619:AO1682" si="286">AO1618+$AR$655</f>
        <v>6.1455663376280016</v>
      </c>
      <c r="AP1619" s="159">
        <f t="shared" ref="AP1619:AP1682" si="287">_xlfn.CHISQ.DIST.RT(AO1619,7)</f>
        <v>0.52285902229553849</v>
      </c>
      <c r="AQ1619" s="160">
        <f t="shared" ref="AQ1619:AQ1682" si="288">AP1619-AP1620</f>
        <v>7.3695287580832769E-4</v>
      </c>
      <c r="AR1619" s="161" t="str">
        <f t="shared" ref="AR1619:AR1682" si="289">IF(AP1619&lt;(1-$AN$662),AQ1619,"")</f>
        <v/>
      </c>
      <c r="AS1619" s="161" t="str">
        <f t="shared" si="285"/>
        <v/>
      </c>
    </row>
    <row r="1620" spans="26:45" ht="20.100000000000001" customHeight="1" x14ac:dyDescent="0.25">
      <c r="Z1620" s="146">
        <v>949</v>
      </c>
      <c r="AA1620" s="142">
        <f t="shared" si="276"/>
        <v>-0.20399999999999974</v>
      </c>
      <c r="AB1620" s="166">
        <f t="shared" si="277"/>
        <v>0.39072685909319932</v>
      </c>
      <c r="AC1620" s="166">
        <f t="shared" si="278"/>
        <v>0.4191767494551043</v>
      </c>
      <c r="AD1620" s="142">
        <f t="shared" si="279"/>
        <v>0.39072685909319932</v>
      </c>
      <c r="AE1620" s="142">
        <f t="shared" si="284"/>
        <v>0.39072685909319932</v>
      </c>
      <c r="AF1620" s="142" t="str">
        <f t="shared" si="280"/>
        <v/>
      </c>
      <c r="AG1620" s="167">
        <f t="shared" si="281"/>
        <v>0</v>
      </c>
      <c r="AH1620" s="167" t="str">
        <f t="shared" si="282"/>
        <v/>
      </c>
      <c r="AI1620" s="167" t="str">
        <f t="shared" si="283"/>
        <v/>
      </c>
      <c r="AJ1620" s="167"/>
      <c r="AK1620" s="167"/>
      <c r="AL1620" s="167"/>
      <c r="AN1620" s="146"/>
      <c r="AO1620" s="158">
        <f t="shared" si="286"/>
        <v>6.1519613078024324</v>
      </c>
      <c r="AP1620" s="159">
        <f t="shared" si="287"/>
        <v>0.52212206941973016</v>
      </c>
      <c r="AQ1620" s="160">
        <f t="shared" si="288"/>
        <v>7.3651177068878582E-4</v>
      </c>
      <c r="AR1620" s="161" t="str">
        <f t="shared" si="289"/>
        <v/>
      </c>
      <c r="AS1620" s="161" t="str">
        <f t="shared" si="285"/>
        <v/>
      </c>
    </row>
    <row r="1621" spans="26:45" ht="20.100000000000001" customHeight="1" x14ac:dyDescent="0.25">
      <c r="Z1621" s="146">
        <v>950</v>
      </c>
      <c r="AA1621" s="142">
        <f t="shared" si="276"/>
        <v>-0.19999999999999973</v>
      </c>
      <c r="AB1621" s="166">
        <f t="shared" si="277"/>
        <v>0.39104269397545594</v>
      </c>
      <c r="AC1621" s="166">
        <f t="shared" si="278"/>
        <v>0.42074029056089707</v>
      </c>
      <c r="AD1621" s="142">
        <f t="shared" si="279"/>
        <v>0.39104269397545594</v>
      </c>
      <c r="AE1621" s="142">
        <f t="shared" si="284"/>
        <v>0.39104269397545594</v>
      </c>
      <c r="AF1621" s="142" t="str">
        <f t="shared" si="280"/>
        <v/>
      </c>
      <c r="AG1621" s="167">
        <f t="shared" si="281"/>
        <v>0</v>
      </c>
      <c r="AH1621" s="167" t="str">
        <f t="shared" si="282"/>
        <v/>
      </c>
      <c r="AI1621" s="167" t="str">
        <f t="shared" si="283"/>
        <v/>
      </c>
      <c r="AJ1621" s="167"/>
      <c r="AK1621" s="167"/>
      <c r="AL1621" s="167"/>
      <c r="AN1621" s="146"/>
      <c r="AO1621" s="158">
        <f t="shared" si="286"/>
        <v>6.1583562779768632</v>
      </c>
      <c r="AP1621" s="159">
        <f t="shared" si="287"/>
        <v>0.52138555764904138</v>
      </c>
      <c r="AQ1621" s="160">
        <f t="shared" si="288"/>
        <v>7.3606894323363647E-4</v>
      </c>
      <c r="AR1621" s="161" t="str">
        <f t="shared" si="289"/>
        <v/>
      </c>
      <c r="AS1621" s="161" t="str">
        <f t="shared" si="285"/>
        <v/>
      </c>
    </row>
    <row r="1622" spans="26:45" ht="20.100000000000001" customHeight="1" x14ac:dyDescent="0.25">
      <c r="Z1622" s="146">
        <v>951</v>
      </c>
      <c r="AA1622" s="142">
        <f t="shared" si="276"/>
        <v>-0.19599999999999973</v>
      </c>
      <c r="AB1622" s="166">
        <f t="shared" si="277"/>
        <v>0.39135252246497099</v>
      </c>
      <c r="AC1622" s="166">
        <f t="shared" si="278"/>
        <v>0.42230508299837199</v>
      </c>
      <c r="AD1622" s="142">
        <f t="shared" si="279"/>
        <v>0.39135252246497099</v>
      </c>
      <c r="AE1622" s="142">
        <f t="shared" si="284"/>
        <v>0.39135252246497099</v>
      </c>
      <c r="AF1622" s="142" t="str">
        <f t="shared" si="280"/>
        <v/>
      </c>
      <c r="AG1622" s="167">
        <f t="shared" si="281"/>
        <v>0</v>
      </c>
      <c r="AH1622" s="167" t="str">
        <f t="shared" si="282"/>
        <v/>
      </c>
      <c r="AI1622" s="167" t="str">
        <f t="shared" si="283"/>
        <v/>
      </c>
      <c r="AJ1622" s="167"/>
      <c r="AK1622" s="167"/>
      <c r="AL1622" s="167"/>
      <c r="AN1622" s="146"/>
      <c r="AO1622" s="158">
        <f t="shared" si="286"/>
        <v>6.164751248151294</v>
      </c>
      <c r="AP1622" s="159">
        <f t="shared" si="287"/>
        <v>0.52064948870580774</v>
      </c>
      <c r="AQ1622" s="160">
        <f t="shared" si="288"/>
        <v>7.3562440098662307E-4</v>
      </c>
      <c r="AR1622" s="161" t="str">
        <f t="shared" si="289"/>
        <v/>
      </c>
      <c r="AS1622" s="161" t="str">
        <f t="shared" si="285"/>
        <v/>
      </c>
    </row>
    <row r="1623" spans="26:45" ht="20.100000000000001" customHeight="1" x14ac:dyDescent="0.25">
      <c r="Z1623" s="146">
        <v>952</v>
      </c>
      <c r="AA1623" s="142">
        <f t="shared" si="276"/>
        <v>-0.19199999999999973</v>
      </c>
      <c r="AB1623" s="166">
        <f t="shared" si="277"/>
        <v>0.3916563298844371</v>
      </c>
      <c r="AC1623" s="166">
        <f t="shared" si="278"/>
        <v>0.42387110271251111</v>
      </c>
      <c r="AD1623" s="142">
        <f t="shared" si="279"/>
        <v>0.3916563298844371</v>
      </c>
      <c r="AE1623" s="142">
        <f t="shared" si="284"/>
        <v>0.3916563298844371</v>
      </c>
      <c r="AF1623" s="142" t="str">
        <f t="shared" si="280"/>
        <v/>
      </c>
      <c r="AG1623" s="167">
        <f t="shared" si="281"/>
        <v>0</v>
      </c>
      <c r="AH1623" s="167" t="str">
        <f t="shared" si="282"/>
        <v/>
      </c>
      <c r="AI1623" s="167" t="str">
        <f t="shared" si="283"/>
        <v/>
      </c>
      <c r="AJ1623" s="167"/>
      <c r="AK1623" s="167"/>
      <c r="AL1623" s="167"/>
      <c r="AN1623" s="146"/>
      <c r="AO1623" s="158">
        <f t="shared" si="286"/>
        <v>6.1711462183257249</v>
      </c>
      <c r="AP1623" s="159">
        <f t="shared" si="287"/>
        <v>0.51991386430482112</v>
      </c>
      <c r="AQ1623" s="160">
        <f t="shared" si="288"/>
        <v>7.3517815148127497E-4</v>
      </c>
      <c r="AR1623" s="161" t="str">
        <f t="shared" si="289"/>
        <v/>
      </c>
      <c r="AS1623" s="161" t="str">
        <f t="shared" si="285"/>
        <v/>
      </c>
    </row>
    <row r="1624" spans="26:45" ht="20.100000000000001" customHeight="1" x14ac:dyDescent="0.25">
      <c r="Z1624" s="146">
        <v>953</v>
      </c>
      <c r="AA1624" s="142">
        <f t="shared" si="276"/>
        <v>-0.18799999999999972</v>
      </c>
      <c r="AB1624" s="166">
        <f t="shared" si="277"/>
        <v>0.39195410183415741</v>
      </c>
      <c r="AC1624" s="166">
        <f t="shared" si="278"/>
        <v>0.42543832559014211</v>
      </c>
      <c r="AD1624" s="142">
        <f t="shared" si="279"/>
        <v>0.39195410183415741</v>
      </c>
      <c r="AE1624" s="142">
        <f t="shared" si="284"/>
        <v>0.39195410183415741</v>
      </c>
      <c r="AF1624" s="142" t="str">
        <f t="shared" si="280"/>
        <v/>
      </c>
      <c r="AG1624" s="167">
        <f t="shared" si="281"/>
        <v>0</v>
      </c>
      <c r="AH1624" s="167" t="str">
        <f t="shared" si="282"/>
        <v/>
      </c>
      <c r="AI1624" s="167" t="str">
        <f t="shared" si="283"/>
        <v/>
      </c>
      <c r="AJ1624" s="167"/>
      <c r="AK1624" s="167"/>
      <c r="AL1624" s="167"/>
      <c r="AN1624" s="146"/>
      <c r="AO1624" s="158">
        <f t="shared" si="286"/>
        <v>6.1775411885001557</v>
      </c>
      <c r="AP1624" s="159">
        <f t="shared" si="287"/>
        <v>0.51917868615333984</v>
      </c>
      <c r="AQ1624" s="160">
        <f t="shared" si="288"/>
        <v>7.3473020223691066E-4</v>
      </c>
      <c r="AR1624" s="161" t="str">
        <f t="shared" si="289"/>
        <v/>
      </c>
      <c r="AS1624" s="161" t="str">
        <f t="shared" si="285"/>
        <v/>
      </c>
    </row>
    <row r="1625" spans="26:45" ht="20.100000000000001" customHeight="1" x14ac:dyDescent="0.25">
      <c r="Z1625" s="146">
        <v>954</v>
      </c>
      <c r="AA1625" s="142">
        <f t="shared" si="276"/>
        <v>-0.18399999999999972</v>
      </c>
      <c r="AB1625" s="166">
        <f t="shared" si="277"/>
        <v>0.39224582419318299</v>
      </c>
      <c r="AC1625" s="166">
        <f t="shared" si="278"/>
        <v>0.42700672746105101</v>
      </c>
      <c r="AD1625" s="142">
        <f t="shared" si="279"/>
        <v>0.39224582419318299</v>
      </c>
      <c r="AE1625" s="142">
        <f t="shared" si="284"/>
        <v>0.39224582419318299</v>
      </c>
      <c r="AF1625" s="142" t="str">
        <f t="shared" si="280"/>
        <v/>
      </c>
      <c r="AG1625" s="167">
        <f t="shared" si="281"/>
        <v>0</v>
      </c>
      <c r="AH1625" s="167" t="str">
        <f t="shared" si="282"/>
        <v/>
      </c>
      <c r="AI1625" s="167" t="str">
        <f t="shared" si="283"/>
        <v/>
      </c>
      <c r="AJ1625" s="167"/>
      <c r="AK1625" s="167"/>
      <c r="AL1625" s="167"/>
      <c r="AN1625" s="146"/>
      <c r="AO1625" s="158">
        <f t="shared" si="286"/>
        <v>6.1839361586745865</v>
      </c>
      <c r="AP1625" s="159">
        <f t="shared" si="287"/>
        <v>0.51844395595110293</v>
      </c>
      <c r="AQ1625" s="160">
        <f t="shared" si="288"/>
        <v>7.3428056076674242E-4</v>
      </c>
      <c r="AR1625" s="161" t="str">
        <f t="shared" si="289"/>
        <v/>
      </c>
      <c r="AS1625" s="161" t="str">
        <f t="shared" si="285"/>
        <v/>
      </c>
    </row>
    <row r="1626" spans="26:45" ht="20.100000000000001" customHeight="1" x14ac:dyDescent="0.25">
      <c r="Z1626" s="146">
        <v>955</v>
      </c>
      <c r="AA1626" s="142">
        <f t="shared" si="276"/>
        <v>-0.17999999999999972</v>
      </c>
      <c r="AB1626" s="166">
        <f t="shared" si="277"/>
        <v>0.39253148312042896</v>
      </c>
      <c r="AC1626" s="166">
        <f t="shared" si="278"/>
        <v>0.42857628409909937</v>
      </c>
      <c r="AD1626" s="142">
        <f t="shared" si="279"/>
        <v>0.39253148312042896</v>
      </c>
      <c r="AE1626" s="142">
        <f t="shared" si="284"/>
        <v>0.39253148312042896</v>
      </c>
      <c r="AF1626" s="142" t="str">
        <f t="shared" si="280"/>
        <v/>
      </c>
      <c r="AG1626" s="167">
        <f t="shared" si="281"/>
        <v>0</v>
      </c>
      <c r="AH1626" s="167" t="str">
        <f t="shared" si="282"/>
        <v/>
      </c>
      <c r="AI1626" s="167" t="str">
        <f t="shared" si="283"/>
        <v/>
      </c>
      <c r="AJ1626" s="167"/>
      <c r="AK1626" s="167"/>
      <c r="AL1626" s="167"/>
      <c r="AN1626" s="146"/>
      <c r="AO1626" s="158">
        <f t="shared" si="286"/>
        <v>6.1903311288490173</v>
      </c>
      <c r="AP1626" s="159">
        <f t="shared" si="287"/>
        <v>0.51770967539033619</v>
      </c>
      <c r="AQ1626" s="160">
        <f t="shared" si="288"/>
        <v>7.3382923456810634E-4</v>
      </c>
      <c r="AR1626" s="161" t="str">
        <f t="shared" si="289"/>
        <v/>
      </c>
      <c r="AS1626" s="161" t="str">
        <f t="shared" si="285"/>
        <v/>
      </c>
    </row>
    <row r="1627" spans="26:45" ht="20.100000000000001" customHeight="1" x14ac:dyDescent="0.25">
      <c r="Z1627" s="146">
        <v>956</v>
      </c>
      <c r="AA1627" s="142">
        <f t="shared" si="276"/>
        <v>-0.17599999999999971</v>
      </c>
      <c r="AB1627" s="166">
        <f t="shared" si="277"/>
        <v>0.39281106505576863</v>
      </c>
      <c r="AC1627" s="166">
        <f t="shared" si="278"/>
        <v>0.430146971223346</v>
      </c>
      <c r="AD1627" s="142">
        <f t="shared" si="279"/>
        <v>0.39281106505576863</v>
      </c>
      <c r="AE1627" s="142">
        <f t="shared" si="284"/>
        <v>0.39281106505576863</v>
      </c>
      <c r="AF1627" s="142" t="str">
        <f t="shared" si="280"/>
        <v/>
      </c>
      <c r="AG1627" s="167">
        <f t="shared" si="281"/>
        <v>0</v>
      </c>
      <c r="AH1627" s="167" t="str">
        <f t="shared" si="282"/>
        <v/>
      </c>
      <c r="AI1627" s="167" t="str">
        <f t="shared" si="283"/>
        <v/>
      </c>
      <c r="AJ1627" s="167"/>
      <c r="AK1627" s="167"/>
      <c r="AL1627" s="167"/>
      <c r="AN1627" s="146"/>
      <c r="AO1627" s="158">
        <f t="shared" si="286"/>
        <v>6.1967260990234481</v>
      </c>
      <c r="AP1627" s="159">
        <f t="shared" si="287"/>
        <v>0.51697584615576808</v>
      </c>
      <c r="AQ1627" s="160">
        <f t="shared" si="288"/>
        <v>7.333762311299008E-4</v>
      </c>
      <c r="AR1627" s="161" t="str">
        <f t="shared" si="289"/>
        <v/>
      </c>
      <c r="AS1627" s="161" t="str">
        <f t="shared" si="285"/>
        <v/>
      </c>
    </row>
    <row r="1628" spans="26:45" ht="20.100000000000001" customHeight="1" x14ac:dyDescent="0.25">
      <c r="Z1628" s="146">
        <v>957</v>
      </c>
      <c r="AA1628" s="142">
        <f t="shared" si="276"/>
        <v>-0.17199999999999971</v>
      </c>
      <c r="AB1628" s="166">
        <f t="shared" si="277"/>
        <v>0.39308455672110665</v>
      </c>
      <c r="AC1628" s="166">
        <f t="shared" si="278"/>
        <v>0.43171876449917296</v>
      </c>
      <c r="AD1628" s="142">
        <f t="shared" si="279"/>
        <v>0.39308455672110665</v>
      </c>
      <c r="AE1628" s="142">
        <f t="shared" si="284"/>
        <v>0.39308455672110665</v>
      </c>
      <c r="AF1628" s="142" t="str">
        <f t="shared" si="280"/>
        <v/>
      </c>
      <c r="AG1628" s="167">
        <f t="shared" si="281"/>
        <v>0</v>
      </c>
      <c r="AH1628" s="167" t="str">
        <f t="shared" si="282"/>
        <v/>
      </c>
      <c r="AI1628" s="167" t="str">
        <f t="shared" si="283"/>
        <v/>
      </c>
      <c r="AJ1628" s="167"/>
      <c r="AK1628" s="167"/>
      <c r="AL1628" s="167"/>
      <c r="AN1628" s="146"/>
      <c r="AO1628" s="158">
        <f t="shared" si="286"/>
        <v>6.2031210691978789</v>
      </c>
      <c r="AP1628" s="159">
        <f t="shared" si="287"/>
        <v>0.51624246992463818</v>
      </c>
      <c r="AQ1628" s="160">
        <f t="shared" si="288"/>
        <v>7.3292155792969993E-4</v>
      </c>
      <c r="AR1628" s="161" t="str">
        <f t="shared" si="289"/>
        <v/>
      </c>
      <c r="AS1628" s="161" t="str">
        <f t="shared" si="285"/>
        <v/>
      </c>
    </row>
    <row r="1629" spans="26:45" ht="20.100000000000001" customHeight="1" x14ac:dyDescent="0.25">
      <c r="Z1629" s="146">
        <v>958</v>
      </c>
      <c r="AA1629" s="142">
        <f t="shared" si="276"/>
        <v>-0.16799999999999971</v>
      </c>
      <c r="AB1629" s="166">
        <f t="shared" si="277"/>
        <v>0.39335194512142979</v>
      </c>
      <c r="AC1629" s="166">
        <f t="shared" si="278"/>
        <v>0.43329163953941557</v>
      </c>
      <c r="AD1629" s="142">
        <f t="shared" si="279"/>
        <v>0.39335194512142979</v>
      </c>
      <c r="AE1629" s="142">
        <f t="shared" si="284"/>
        <v>0.39335194512142979</v>
      </c>
      <c r="AF1629" s="142" t="str">
        <f t="shared" si="280"/>
        <v/>
      </c>
      <c r="AG1629" s="167">
        <f t="shared" si="281"/>
        <v>0</v>
      </c>
      <c r="AH1629" s="167" t="str">
        <f t="shared" si="282"/>
        <v/>
      </c>
      <c r="AI1629" s="167" t="str">
        <f t="shared" si="283"/>
        <v/>
      </c>
      <c r="AJ1629" s="167"/>
      <c r="AK1629" s="167"/>
      <c r="AL1629" s="167"/>
      <c r="AN1629" s="146"/>
      <c r="AO1629" s="158">
        <f t="shared" si="286"/>
        <v>6.2095160393723097</v>
      </c>
      <c r="AP1629" s="159">
        <f t="shared" si="287"/>
        <v>0.51550954836670848</v>
      </c>
      <c r="AQ1629" s="160">
        <f t="shared" si="288"/>
        <v>7.3246522243231027E-4</v>
      </c>
      <c r="AR1629" s="161" t="str">
        <f t="shared" si="289"/>
        <v/>
      </c>
      <c r="AS1629" s="161" t="str">
        <f t="shared" si="285"/>
        <v/>
      </c>
    </row>
    <row r="1630" spans="26:45" ht="20.100000000000001" customHeight="1" x14ac:dyDescent="0.25">
      <c r="Z1630" s="146">
        <v>959</v>
      </c>
      <c r="AA1630" s="142">
        <f t="shared" si="276"/>
        <v>-0.1639999999999997</v>
      </c>
      <c r="AB1630" s="166">
        <f t="shared" si="277"/>
        <v>0.39361321754583578</v>
      </c>
      <c r="AC1630" s="166">
        <f t="shared" si="278"/>
        <v>0.43486557190549713</v>
      </c>
      <c r="AD1630" s="142">
        <f t="shared" si="279"/>
        <v>0.39361321754583578</v>
      </c>
      <c r="AE1630" s="142">
        <f t="shared" si="284"/>
        <v>0.39361321754583578</v>
      </c>
      <c r="AF1630" s="142" t="str">
        <f t="shared" si="280"/>
        <v/>
      </c>
      <c r="AG1630" s="167">
        <f t="shared" si="281"/>
        <v>0</v>
      </c>
      <c r="AH1630" s="167" t="str">
        <f t="shared" si="282"/>
        <v/>
      </c>
      <c r="AI1630" s="167" t="str">
        <f t="shared" si="283"/>
        <v/>
      </c>
      <c r="AJ1630" s="167"/>
      <c r="AK1630" s="167"/>
      <c r="AL1630" s="167"/>
      <c r="AN1630" s="146"/>
      <c r="AO1630" s="158">
        <f t="shared" si="286"/>
        <v>6.2159110095467405</v>
      </c>
      <c r="AP1630" s="159">
        <f t="shared" si="287"/>
        <v>0.51477708314427617</v>
      </c>
      <c r="AQ1630" s="160">
        <f t="shared" si="288"/>
        <v>7.3200723209354557E-4</v>
      </c>
      <c r="AR1630" s="161" t="str">
        <f t="shared" si="289"/>
        <v/>
      </c>
      <c r="AS1630" s="161" t="str">
        <f t="shared" si="285"/>
        <v/>
      </c>
    </row>
    <row r="1631" spans="26:45" ht="20.100000000000001" customHeight="1" x14ac:dyDescent="0.25">
      <c r="Z1631" s="146">
        <v>960</v>
      </c>
      <c r="AA1631" s="142">
        <f t="shared" ref="AA1631:AA1694" si="290">AA$665+(Z1631*AA$668)</f>
        <v>-0.16000000000000014</v>
      </c>
      <c r="AB1631" s="166">
        <f t="shared" ref="AB1631:AB1694" si="291">_xlfn.NORM.DIST(AA1631,AA$662,AA$663,0)</f>
        <v>0.39386836156854083</v>
      </c>
      <c r="AC1631" s="166">
        <f t="shared" ref="AC1631:AC1694" si="292">_xlfn.NORM.DIST(AA1631,AA$662,AA$663,1)</f>
        <v>0.43644053710856712</v>
      </c>
      <c r="AD1631" s="142">
        <f t="shared" ref="AD1631:AD1694" si="293">IF(OR(AC1631&lt;CN$43,AC1631&gt;CN$44),AB1631,"")</f>
        <v>0.39386836156854083</v>
      </c>
      <c r="AE1631" s="142">
        <f t="shared" si="284"/>
        <v>0.39386836156854083</v>
      </c>
      <c r="AF1631" s="142" t="str">
        <f t="shared" ref="AF1631:AF1694" si="294">IF(AB1631=MAX(AB$671:AB$2671),AB1631,"")</f>
        <v/>
      </c>
      <c r="AG1631" s="167">
        <f t="shared" ref="AG1631:AG1694" si="295">_xlfn.NORM.DIST(Z1631,AE$663,AE$664,0)</f>
        <v>0</v>
      </c>
      <c r="AH1631" s="167" t="str">
        <f t="shared" ref="AH1631:AH1694" si="296">IF(AG1631=MAX(AG$671:AG$2671),AB1631,"")</f>
        <v/>
      </c>
      <c r="AI1631" s="167" t="str">
        <f t="shared" ref="AI1631:AI1694" si="297">IF(AH1631=MIN(AH$671:AH$2671),AH1631,"")</f>
        <v/>
      </c>
      <c r="AJ1631" s="167"/>
      <c r="AK1631" s="167"/>
      <c r="AL1631" s="167"/>
      <c r="AN1631" s="146"/>
      <c r="AO1631" s="158">
        <f t="shared" si="286"/>
        <v>6.2223059797211713</v>
      </c>
      <c r="AP1631" s="159">
        <f t="shared" si="287"/>
        <v>0.51404507591218263</v>
      </c>
      <c r="AQ1631" s="160">
        <f t="shared" si="288"/>
        <v>7.3154759435567485E-4</v>
      </c>
      <c r="AR1631" s="161" t="str">
        <f t="shared" si="289"/>
        <v/>
      </c>
      <c r="AS1631" s="161" t="str">
        <f t="shared" si="285"/>
        <v/>
      </c>
    </row>
    <row r="1632" spans="26:45" ht="20.100000000000001" customHeight="1" x14ac:dyDescent="0.25">
      <c r="Z1632" s="146">
        <v>961</v>
      </c>
      <c r="AA1632" s="142">
        <f t="shared" si="290"/>
        <v>-0.15600000000000014</v>
      </c>
      <c r="AB1632" s="166">
        <f t="shared" si="291"/>
        <v>0.39411736504986405</v>
      </c>
      <c r="AC1632" s="166">
        <f t="shared" si="292"/>
        <v>0.43801651061064406</v>
      </c>
      <c r="AD1632" s="142">
        <f t="shared" si="293"/>
        <v>0.39411736504986405</v>
      </c>
      <c r="AE1632" s="142">
        <f t="shared" ref="AE1632:AE1695" si="298">IF(AND(AC1632&gt;$AE$667,AC1632&lt;$AE$668),AB1632,"")</f>
        <v>0.39411736504986405</v>
      </c>
      <c r="AF1632" s="142" t="str">
        <f t="shared" si="294"/>
        <v/>
      </c>
      <c r="AG1632" s="167">
        <f t="shared" si="295"/>
        <v>0</v>
      </c>
      <c r="AH1632" s="167" t="str">
        <f t="shared" si="296"/>
        <v/>
      </c>
      <c r="AI1632" s="167" t="str">
        <f t="shared" si="297"/>
        <v/>
      </c>
      <c r="AJ1632" s="167"/>
      <c r="AK1632" s="167"/>
      <c r="AL1632" s="167"/>
      <c r="AN1632" s="146"/>
      <c r="AO1632" s="158">
        <f t="shared" si="286"/>
        <v>6.2287009498956021</v>
      </c>
      <c r="AP1632" s="159">
        <f t="shared" si="287"/>
        <v>0.51331352831782695</v>
      </c>
      <c r="AQ1632" s="160">
        <f t="shared" si="288"/>
        <v>7.3108631665119717E-4</v>
      </c>
      <c r="AR1632" s="161" t="str">
        <f t="shared" si="289"/>
        <v/>
      </c>
      <c r="AS1632" s="161" t="str">
        <f t="shared" si="285"/>
        <v/>
      </c>
    </row>
    <row r="1633" spans="26:45" ht="20.100000000000001" customHeight="1" x14ac:dyDescent="0.25">
      <c r="Z1633" s="146">
        <v>962</v>
      </c>
      <c r="AA1633" s="142">
        <f t="shared" si="290"/>
        <v>-0.15200000000000014</v>
      </c>
      <c r="AB1633" s="166">
        <f t="shared" si="291"/>
        <v>0.39436021613719041</v>
      </c>
      <c r="AC1633" s="166">
        <f t="shared" si="292"/>
        <v>0.43959346782576125</v>
      </c>
      <c r="AD1633" s="142">
        <f t="shared" si="293"/>
        <v>0.39436021613719041</v>
      </c>
      <c r="AE1633" s="142">
        <f t="shared" si="298"/>
        <v>0.39436021613719041</v>
      </c>
      <c r="AF1633" s="142" t="str">
        <f t="shared" si="294"/>
        <v/>
      </c>
      <c r="AG1633" s="167">
        <f t="shared" si="295"/>
        <v>0</v>
      </c>
      <c r="AH1633" s="167" t="str">
        <f t="shared" si="296"/>
        <v/>
      </c>
      <c r="AI1633" s="167" t="str">
        <f t="shared" si="297"/>
        <v/>
      </c>
      <c r="AJ1633" s="167"/>
      <c r="AK1633" s="167"/>
      <c r="AL1633" s="167"/>
      <c r="AN1633" s="146"/>
      <c r="AO1633" s="158">
        <f t="shared" si="286"/>
        <v>6.2350959200700329</v>
      </c>
      <c r="AP1633" s="159">
        <f t="shared" si="287"/>
        <v>0.51258244200117575</v>
      </c>
      <c r="AQ1633" s="160">
        <f t="shared" si="288"/>
        <v>7.3062340640039913E-4</v>
      </c>
      <c r="AR1633" s="161" t="str">
        <f t="shared" si="289"/>
        <v/>
      </c>
      <c r="AS1633" s="161" t="str">
        <f t="shared" si="285"/>
        <v/>
      </c>
    </row>
    <row r="1634" spans="26:45" ht="20.100000000000001" customHeight="1" x14ac:dyDescent="0.25">
      <c r="Z1634" s="146">
        <v>963</v>
      </c>
      <c r="AA1634" s="142">
        <f t="shared" si="290"/>
        <v>-0.14800000000000013</v>
      </c>
      <c r="AB1634" s="166">
        <f t="shared" si="291"/>
        <v>0.39459690326591074</v>
      </c>
      <c r="AC1634" s="166">
        <f t="shared" si="292"/>
        <v>0.44117138412111723</v>
      </c>
      <c r="AD1634" s="142">
        <f t="shared" si="293"/>
        <v>0.39459690326591074</v>
      </c>
      <c r="AE1634" s="142">
        <f t="shared" si="298"/>
        <v>0.39459690326591074</v>
      </c>
      <c r="AF1634" s="142" t="str">
        <f t="shared" si="294"/>
        <v/>
      </c>
      <c r="AG1634" s="167">
        <f t="shared" si="295"/>
        <v>0</v>
      </c>
      <c r="AH1634" s="167" t="str">
        <f t="shared" si="296"/>
        <v/>
      </c>
      <c r="AI1634" s="167" t="str">
        <f t="shared" si="297"/>
        <v/>
      </c>
      <c r="AJ1634" s="167"/>
      <c r="AK1634" s="167"/>
      <c r="AL1634" s="167"/>
      <c r="AN1634" s="146"/>
      <c r="AO1634" s="158">
        <f t="shared" si="286"/>
        <v>6.2414908902444637</v>
      </c>
      <c r="AP1634" s="159">
        <f t="shared" si="287"/>
        <v>0.51185181859477535</v>
      </c>
      <c r="AQ1634" s="160">
        <f t="shared" si="288"/>
        <v>7.3015887101246513E-4</v>
      </c>
      <c r="AR1634" s="161" t="str">
        <f t="shared" si="289"/>
        <v/>
      </c>
      <c r="AS1634" s="161" t="str">
        <f t="shared" si="285"/>
        <v/>
      </c>
    </row>
    <row r="1635" spans="26:45" ht="20.100000000000001" customHeight="1" x14ac:dyDescent="0.25">
      <c r="Z1635" s="146">
        <v>964</v>
      </c>
      <c r="AA1635" s="142">
        <f t="shared" si="290"/>
        <v>-0.14400000000000013</v>
      </c>
      <c r="AB1635" s="166">
        <f t="shared" si="291"/>
        <v>0.39482741516033976</v>
      </c>
      <c r="AC1635" s="166">
        <f t="shared" si="292"/>
        <v>0.44275023481822989</v>
      </c>
      <c r="AD1635" s="142">
        <f t="shared" si="293"/>
        <v>0.39482741516033976</v>
      </c>
      <c r="AE1635" s="142">
        <f t="shared" si="298"/>
        <v>0.39482741516033976</v>
      </c>
      <c r="AF1635" s="142" t="str">
        <f t="shared" si="294"/>
        <v/>
      </c>
      <c r="AG1635" s="167">
        <f t="shared" si="295"/>
        <v>0</v>
      </c>
      <c r="AH1635" s="167" t="str">
        <f t="shared" si="296"/>
        <v/>
      </c>
      <c r="AI1635" s="167" t="str">
        <f t="shared" si="297"/>
        <v/>
      </c>
      <c r="AJ1635" s="167"/>
      <c r="AK1635" s="167"/>
      <c r="AL1635" s="167"/>
      <c r="AN1635" s="146"/>
      <c r="AO1635" s="158">
        <f t="shared" si="286"/>
        <v>6.2478858604188945</v>
      </c>
      <c r="AP1635" s="159">
        <f t="shared" si="287"/>
        <v>0.51112165972376289</v>
      </c>
      <c r="AQ1635" s="160">
        <f t="shared" si="288"/>
        <v>7.296927178850332E-4</v>
      </c>
      <c r="AR1635" s="161" t="str">
        <f t="shared" si="289"/>
        <v/>
      </c>
      <c r="AS1635" s="161" t="str">
        <f t="shared" si="285"/>
        <v/>
      </c>
    </row>
    <row r="1636" spans="26:45" ht="20.100000000000001" customHeight="1" x14ac:dyDescent="0.25">
      <c r="Z1636" s="146">
        <v>965</v>
      </c>
      <c r="AA1636" s="142">
        <f t="shared" si="290"/>
        <v>-0.14000000000000012</v>
      </c>
      <c r="AB1636" s="166">
        <f t="shared" si="291"/>
        <v>0.39505174083461125</v>
      </c>
      <c r="AC1636" s="166">
        <f t="shared" si="292"/>
        <v>0.4443299951940935</v>
      </c>
      <c r="AD1636" s="142">
        <f t="shared" si="293"/>
        <v>0.39505174083461125</v>
      </c>
      <c r="AE1636" s="142">
        <f t="shared" si="298"/>
        <v>0.39505174083461125</v>
      </c>
      <c r="AF1636" s="142" t="str">
        <f t="shared" si="294"/>
        <v/>
      </c>
      <c r="AG1636" s="167">
        <f t="shared" si="295"/>
        <v>0</v>
      </c>
      <c r="AH1636" s="167" t="str">
        <f t="shared" si="296"/>
        <v/>
      </c>
      <c r="AI1636" s="167" t="str">
        <f t="shared" si="297"/>
        <v/>
      </c>
      <c r="AJ1636" s="167"/>
      <c r="AK1636" s="167"/>
      <c r="AL1636" s="167"/>
      <c r="AN1636" s="146"/>
      <c r="AO1636" s="158">
        <f t="shared" si="286"/>
        <v>6.2542808305933253</v>
      </c>
      <c r="AP1636" s="159">
        <f t="shared" si="287"/>
        <v>0.51039196700587786</v>
      </c>
      <c r="AQ1636" s="160">
        <f t="shared" si="288"/>
        <v>7.2922495440430612E-4</v>
      </c>
      <c r="AR1636" s="161" t="str">
        <f t="shared" si="289"/>
        <v/>
      </c>
      <c r="AS1636" s="161" t="str">
        <f t="shared" si="285"/>
        <v/>
      </c>
    </row>
    <row r="1637" spans="26:45" ht="20.100000000000001" customHeight="1" x14ac:dyDescent="0.25">
      <c r="Z1637" s="146">
        <v>966</v>
      </c>
      <c r="AA1637" s="142">
        <f t="shared" si="290"/>
        <v>-0.13600000000000012</v>
      </c>
      <c r="AB1637" s="166">
        <f t="shared" si="291"/>
        <v>0.3952698695935507</v>
      </c>
      <c r="AC1637" s="166">
        <f t="shared" si="292"/>
        <v>0.44591064048234008</v>
      </c>
      <c r="AD1637" s="142">
        <f t="shared" si="293"/>
        <v>0.3952698695935507</v>
      </c>
      <c r="AE1637" s="142">
        <f t="shared" si="298"/>
        <v>0.3952698695935507</v>
      </c>
      <c r="AF1637" s="142" t="str">
        <f t="shared" si="294"/>
        <v/>
      </c>
      <c r="AG1637" s="167">
        <f t="shared" si="295"/>
        <v>0</v>
      </c>
      <c r="AH1637" s="167" t="str">
        <f t="shared" si="296"/>
        <v/>
      </c>
      <c r="AI1637" s="167" t="str">
        <f t="shared" si="297"/>
        <v/>
      </c>
      <c r="AJ1637" s="167"/>
      <c r="AK1637" s="167"/>
      <c r="AL1637" s="167"/>
      <c r="AN1637" s="146"/>
      <c r="AO1637" s="158">
        <f t="shared" si="286"/>
        <v>6.2606758007677561</v>
      </c>
      <c r="AP1637" s="159">
        <f t="shared" si="287"/>
        <v>0.50966274205147355</v>
      </c>
      <c r="AQ1637" s="160">
        <f t="shared" si="288"/>
        <v>7.2875558794394113E-4</v>
      </c>
      <c r="AR1637" s="161" t="str">
        <f t="shared" si="289"/>
        <v/>
      </c>
      <c r="AS1637" s="161" t="str">
        <f t="shared" si="285"/>
        <v/>
      </c>
    </row>
    <row r="1638" spans="26:45" ht="20.100000000000001" customHeight="1" x14ac:dyDescent="0.25">
      <c r="Z1638" s="146">
        <v>967</v>
      </c>
      <c r="AA1638" s="142">
        <f t="shared" si="290"/>
        <v>-0.13200000000000012</v>
      </c>
      <c r="AB1638" s="166">
        <f t="shared" si="291"/>
        <v>0.3954817910335251</v>
      </c>
      <c r="AC1638" s="166">
        <f t="shared" si="292"/>
        <v>0.44749214587440367</v>
      </c>
      <c r="AD1638" s="142">
        <f t="shared" si="293"/>
        <v>0.3954817910335251</v>
      </c>
      <c r="AE1638" s="142">
        <f t="shared" si="298"/>
        <v>0.3954817910335251</v>
      </c>
      <c r="AF1638" s="142" t="str">
        <f t="shared" si="294"/>
        <v/>
      </c>
      <c r="AG1638" s="167">
        <f t="shared" si="295"/>
        <v>0</v>
      </c>
      <c r="AH1638" s="167" t="str">
        <f t="shared" si="296"/>
        <v/>
      </c>
      <c r="AI1638" s="167" t="str">
        <f t="shared" si="297"/>
        <v/>
      </c>
      <c r="AJ1638" s="167"/>
      <c r="AK1638" s="167"/>
      <c r="AL1638" s="167"/>
      <c r="AN1638" s="146"/>
      <c r="AO1638" s="158">
        <f t="shared" si="286"/>
        <v>6.2670707709421869</v>
      </c>
      <c r="AP1638" s="159">
        <f t="shared" si="287"/>
        <v>0.50893398646352961</v>
      </c>
      <c r="AQ1638" s="160">
        <f t="shared" si="288"/>
        <v>7.2828462586838061E-4</v>
      </c>
      <c r="AR1638" s="161" t="str">
        <f t="shared" si="289"/>
        <v/>
      </c>
      <c r="AS1638" s="161" t="str">
        <f t="shared" si="285"/>
        <v/>
      </c>
    </row>
    <row r="1639" spans="26:45" ht="20.100000000000001" customHeight="1" x14ac:dyDescent="0.25">
      <c r="Z1639" s="146">
        <v>968</v>
      </c>
      <c r="AA1639" s="142">
        <f t="shared" si="290"/>
        <v>-0.12800000000000011</v>
      </c>
      <c r="AB1639" s="166">
        <f t="shared" si="291"/>
        <v>0.39568749504326983</v>
      </c>
      <c r="AC1639" s="166">
        <f t="shared" si="292"/>
        <v>0.44907448652068827</v>
      </c>
      <c r="AD1639" s="142">
        <f t="shared" si="293"/>
        <v>0.39568749504326983</v>
      </c>
      <c r="AE1639" s="142">
        <f t="shared" si="298"/>
        <v>0.39568749504326983</v>
      </c>
      <c r="AF1639" s="142" t="str">
        <f t="shared" si="294"/>
        <v/>
      </c>
      <c r="AG1639" s="167">
        <f t="shared" si="295"/>
        <v>0</v>
      </c>
      <c r="AH1639" s="167" t="str">
        <f t="shared" si="296"/>
        <v/>
      </c>
      <c r="AI1639" s="167" t="str">
        <f t="shared" si="297"/>
        <v/>
      </c>
      <c r="AJ1639" s="167"/>
      <c r="AK1639" s="167"/>
      <c r="AL1639" s="167"/>
      <c r="AN1639" s="146"/>
      <c r="AO1639" s="158">
        <f t="shared" si="286"/>
        <v>6.2734657411166177</v>
      </c>
      <c r="AP1639" s="159">
        <f t="shared" si="287"/>
        <v>0.50820570183766123</v>
      </c>
      <c r="AQ1639" s="160">
        <f t="shared" si="288"/>
        <v>7.2781207552718996E-4</v>
      </c>
      <c r="AR1639" s="161" t="str">
        <f t="shared" si="289"/>
        <v/>
      </c>
      <c r="AS1639" s="161" t="str">
        <f t="shared" si="285"/>
        <v/>
      </c>
    </row>
    <row r="1640" spans="26:45" ht="20.100000000000001" customHeight="1" x14ac:dyDescent="0.25">
      <c r="Z1640" s="146">
        <v>969</v>
      </c>
      <c r="AA1640" s="142">
        <f t="shared" si="290"/>
        <v>-0.12400000000000011</v>
      </c>
      <c r="AB1640" s="166">
        <f t="shared" si="291"/>
        <v>0.39588697180469301</v>
      </c>
      <c r="AC1640" s="166">
        <f t="shared" si="292"/>
        <v>0.45065763753173899</v>
      </c>
      <c r="AD1640" s="142">
        <f t="shared" si="293"/>
        <v>0.39588697180469301</v>
      </c>
      <c r="AE1640" s="142">
        <f t="shared" si="298"/>
        <v>0.39588697180469301</v>
      </c>
      <c r="AF1640" s="142" t="str">
        <f t="shared" si="294"/>
        <v/>
      </c>
      <c r="AG1640" s="167">
        <f t="shared" si="295"/>
        <v>0</v>
      </c>
      <c r="AH1640" s="167" t="str">
        <f t="shared" si="296"/>
        <v/>
      </c>
      <c r="AI1640" s="167" t="str">
        <f t="shared" si="297"/>
        <v/>
      </c>
      <c r="AJ1640" s="167"/>
      <c r="AK1640" s="167"/>
      <c r="AL1640" s="167"/>
      <c r="AN1640" s="146"/>
      <c r="AO1640" s="158">
        <f t="shared" si="286"/>
        <v>6.2798607112910485</v>
      </c>
      <c r="AP1640" s="159">
        <f t="shared" si="287"/>
        <v>0.50747788976213404</v>
      </c>
      <c r="AQ1640" s="160">
        <f t="shared" si="288"/>
        <v>7.2733794426071974E-4</v>
      </c>
      <c r="AR1640" s="161" t="str">
        <f t="shared" si="289"/>
        <v/>
      </c>
      <c r="AS1640" s="161" t="str">
        <f t="shared" si="285"/>
        <v/>
      </c>
    </row>
    <row r="1641" spans="26:45" ht="20.100000000000001" customHeight="1" x14ac:dyDescent="0.25">
      <c r="Z1641" s="146">
        <v>970</v>
      </c>
      <c r="AA1641" s="142">
        <f t="shared" si="290"/>
        <v>-0.12000000000000011</v>
      </c>
      <c r="AB1641" s="166">
        <f t="shared" si="291"/>
        <v>0.3960802117936561</v>
      </c>
      <c r="AC1641" s="166">
        <f t="shared" si="292"/>
        <v>0.45224157397941611</v>
      </c>
      <c r="AD1641" s="142">
        <f t="shared" si="293"/>
        <v>0.3960802117936561</v>
      </c>
      <c r="AE1641" s="142">
        <f t="shared" si="298"/>
        <v>0.3960802117936561</v>
      </c>
      <c r="AF1641" s="142" t="str">
        <f t="shared" si="294"/>
        <v/>
      </c>
      <c r="AG1641" s="167">
        <f t="shared" si="295"/>
        <v>0</v>
      </c>
      <c r="AH1641" s="167" t="str">
        <f t="shared" si="296"/>
        <v/>
      </c>
      <c r="AI1641" s="167" t="str">
        <f t="shared" si="297"/>
        <v/>
      </c>
      <c r="AJ1641" s="167"/>
      <c r="AK1641" s="167"/>
      <c r="AL1641" s="167"/>
      <c r="AN1641" s="146"/>
      <c r="AO1641" s="158">
        <f t="shared" si="286"/>
        <v>6.2862556814654793</v>
      </c>
      <c r="AP1641" s="159">
        <f t="shared" si="287"/>
        <v>0.50675055181787332</v>
      </c>
      <c r="AQ1641" s="160">
        <f t="shared" si="288"/>
        <v>7.2686223939777417E-4</v>
      </c>
      <c r="AR1641" s="161" t="str">
        <f t="shared" si="289"/>
        <v/>
      </c>
      <c r="AS1641" s="161" t="str">
        <f t="shared" si="285"/>
        <v/>
      </c>
    </row>
    <row r="1642" spans="26:45" ht="20.100000000000001" customHeight="1" x14ac:dyDescent="0.25">
      <c r="Z1642" s="146">
        <v>971</v>
      </c>
      <c r="AA1642" s="142">
        <f t="shared" si="290"/>
        <v>-0.1160000000000001</v>
      </c>
      <c r="AB1642" s="166">
        <f t="shared" si="291"/>
        <v>0.39626720578073205</v>
      </c>
      <c r="AC1642" s="166">
        <f t="shared" si="292"/>
        <v>0.45382627089807259</v>
      </c>
      <c r="AD1642" s="142">
        <f t="shared" si="293"/>
        <v>0.39626720578073205</v>
      </c>
      <c r="AE1642" s="142">
        <f t="shared" si="298"/>
        <v>0.39626720578073205</v>
      </c>
      <c r="AF1642" s="142" t="str">
        <f t="shared" si="294"/>
        <v/>
      </c>
      <c r="AG1642" s="167">
        <f t="shared" si="295"/>
        <v>0</v>
      </c>
      <c r="AH1642" s="167" t="str">
        <f t="shared" si="296"/>
        <v/>
      </c>
      <c r="AI1642" s="167" t="str">
        <f t="shared" si="297"/>
        <v/>
      </c>
      <c r="AJ1642" s="167"/>
      <c r="AK1642" s="167"/>
      <c r="AL1642" s="167"/>
      <c r="AN1642" s="146"/>
      <c r="AO1642" s="158">
        <f t="shared" si="286"/>
        <v>6.2926506516399101</v>
      </c>
      <c r="AP1642" s="159">
        <f t="shared" si="287"/>
        <v>0.50602368957847554</v>
      </c>
      <c r="AQ1642" s="160">
        <f t="shared" si="288"/>
        <v>7.2638496825216947E-4</v>
      </c>
      <c r="AR1642" s="161" t="str">
        <f t="shared" si="289"/>
        <v/>
      </c>
      <c r="AS1642" s="161" t="str">
        <f t="shared" si="285"/>
        <v/>
      </c>
    </row>
    <row r="1643" spans="26:45" ht="20.100000000000001" customHeight="1" x14ac:dyDescent="0.25">
      <c r="Z1643" s="146">
        <v>972</v>
      </c>
      <c r="AA1643" s="142">
        <f t="shared" si="290"/>
        <v>-0.1120000000000001</v>
      </c>
      <c r="AB1643" s="166">
        <f t="shared" si="291"/>
        <v>0.39644794483193985</v>
      </c>
      <c r="AC1643" s="166">
        <f t="shared" si="292"/>
        <v>0.45541170328573433</v>
      </c>
      <c r="AD1643" s="142">
        <f t="shared" si="293"/>
        <v>0.39644794483193985</v>
      </c>
      <c r="AE1643" s="142">
        <f t="shared" si="298"/>
        <v>0.39644794483193985</v>
      </c>
      <c r="AF1643" s="142" t="str">
        <f t="shared" si="294"/>
        <v/>
      </c>
      <c r="AG1643" s="167">
        <f t="shared" si="295"/>
        <v>0</v>
      </c>
      <c r="AH1643" s="167" t="str">
        <f t="shared" si="296"/>
        <v/>
      </c>
      <c r="AI1643" s="167" t="str">
        <f t="shared" si="297"/>
        <v/>
      </c>
      <c r="AJ1643" s="167"/>
      <c r="AK1643" s="167"/>
      <c r="AL1643" s="167"/>
      <c r="AN1643" s="146"/>
      <c r="AO1643" s="158">
        <f t="shared" si="286"/>
        <v>6.2990456218143409</v>
      </c>
      <c r="AP1643" s="159">
        <f t="shared" si="287"/>
        <v>0.50529730461022337</v>
      </c>
      <c r="AQ1643" s="160">
        <f t="shared" si="288"/>
        <v>7.2590613812983928E-4</v>
      </c>
      <c r="AR1643" s="161" t="str">
        <f t="shared" si="289"/>
        <v/>
      </c>
      <c r="AS1643" s="161" t="str">
        <f t="shared" si="285"/>
        <v/>
      </c>
    </row>
    <row r="1644" spans="26:45" ht="20.100000000000001" customHeight="1" x14ac:dyDescent="0.25">
      <c r="Z1644" s="146">
        <v>973</v>
      </c>
      <c r="AA1644" s="142">
        <f t="shared" si="290"/>
        <v>-0.1080000000000001</v>
      </c>
      <c r="AB1644" s="166">
        <f t="shared" si="291"/>
        <v>0.3966224203094561</v>
      </c>
      <c r="AC1644" s="166">
        <f t="shared" si="292"/>
        <v>0.45699784610528332</v>
      </c>
      <c r="AD1644" s="142">
        <f t="shared" si="293"/>
        <v>0.3966224203094561</v>
      </c>
      <c r="AE1644" s="142">
        <f t="shared" si="298"/>
        <v>0.3966224203094561</v>
      </c>
      <c r="AF1644" s="142" t="str">
        <f t="shared" si="294"/>
        <v/>
      </c>
      <c r="AG1644" s="167">
        <f t="shared" si="295"/>
        <v>0</v>
      </c>
      <c r="AH1644" s="167" t="str">
        <f t="shared" si="296"/>
        <v/>
      </c>
      <c r="AI1644" s="167" t="str">
        <f t="shared" si="297"/>
        <v/>
      </c>
      <c r="AJ1644" s="167"/>
      <c r="AK1644" s="167"/>
      <c r="AL1644" s="167"/>
      <c r="AN1644" s="146"/>
      <c r="AO1644" s="158">
        <f t="shared" si="286"/>
        <v>6.3054405919887717</v>
      </c>
      <c r="AP1644" s="159">
        <f t="shared" si="287"/>
        <v>0.50457139847209354</v>
      </c>
      <c r="AQ1644" s="160">
        <f t="shared" si="288"/>
        <v>7.2542575632217332E-4</v>
      </c>
      <c r="AR1644" s="161" t="str">
        <f t="shared" si="289"/>
        <v/>
      </c>
      <c r="AS1644" s="161" t="str">
        <f t="shared" si="285"/>
        <v/>
      </c>
    </row>
    <row r="1645" spans="26:45" ht="20.100000000000001" customHeight="1" x14ac:dyDescent="0.25">
      <c r="Z1645" s="146">
        <v>974</v>
      </c>
      <c r="AA1645" s="142">
        <f t="shared" si="290"/>
        <v>-0.10400000000000009</v>
      </c>
      <c r="AB1645" s="166">
        <f t="shared" si="291"/>
        <v>0.39679062387230274</v>
      </c>
      <c r="AC1645" s="166">
        <f t="shared" si="292"/>
        <v>0.45858467428564387</v>
      </c>
      <c r="AD1645" s="142">
        <f t="shared" si="293"/>
        <v>0.39679062387230274</v>
      </c>
      <c r="AE1645" s="142">
        <f t="shared" si="298"/>
        <v>0.39679062387230274</v>
      </c>
      <c r="AF1645" s="142" t="str">
        <f t="shared" si="294"/>
        <v/>
      </c>
      <c r="AG1645" s="167">
        <f t="shared" si="295"/>
        <v>0</v>
      </c>
      <c r="AH1645" s="167" t="str">
        <f t="shared" si="296"/>
        <v/>
      </c>
      <c r="AI1645" s="167" t="str">
        <f t="shared" si="297"/>
        <v/>
      </c>
      <c r="AJ1645" s="167"/>
      <c r="AK1645" s="167"/>
      <c r="AL1645" s="167"/>
      <c r="AN1645" s="146"/>
      <c r="AO1645" s="158">
        <f t="shared" si="286"/>
        <v>6.3118355621632025</v>
      </c>
      <c r="AP1645" s="159">
        <f t="shared" si="287"/>
        <v>0.50384597271577136</v>
      </c>
      <c r="AQ1645" s="160">
        <f t="shared" si="288"/>
        <v>7.2494383011079133E-4</v>
      </c>
      <c r="AR1645" s="161" t="str">
        <f t="shared" si="289"/>
        <v/>
      </c>
      <c r="AS1645" s="161" t="str">
        <f t="shared" si="285"/>
        <v/>
      </c>
    </row>
    <row r="1646" spans="26:45" ht="20.100000000000001" customHeight="1" x14ac:dyDescent="0.25">
      <c r="Z1646" s="146">
        <v>975</v>
      </c>
      <c r="AA1646" s="142">
        <f t="shared" si="290"/>
        <v>-0.10000000000000009</v>
      </c>
      <c r="AB1646" s="166">
        <f t="shared" si="291"/>
        <v>0.39695254747701181</v>
      </c>
      <c r="AC1646" s="166">
        <f t="shared" si="292"/>
        <v>0.46017216272297096</v>
      </c>
      <c r="AD1646" s="142">
        <f t="shared" si="293"/>
        <v>0.39695254747701181</v>
      </c>
      <c r="AE1646" s="142">
        <f t="shared" si="298"/>
        <v>0.39695254747701181</v>
      </c>
      <c r="AF1646" s="142" t="str">
        <f t="shared" si="294"/>
        <v/>
      </c>
      <c r="AG1646" s="167">
        <f t="shared" si="295"/>
        <v>0</v>
      </c>
      <c r="AH1646" s="167" t="str">
        <f t="shared" si="296"/>
        <v/>
      </c>
      <c r="AI1646" s="167" t="str">
        <f t="shared" si="297"/>
        <v/>
      </c>
      <c r="AJ1646" s="167"/>
      <c r="AK1646" s="167"/>
      <c r="AL1646" s="167"/>
      <c r="AN1646" s="146"/>
      <c r="AO1646" s="158">
        <f t="shared" si="286"/>
        <v>6.3182305323376333</v>
      </c>
      <c r="AP1646" s="159">
        <f t="shared" si="287"/>
        <v>0.50312102888566057</v>
      </c>
      <c r="AQ1646" s="160">
        <f t="shared" si="288"/>
        <v>7.2446036676276915E-4</v>
      </c>
      <c r="AR1646" s="161" t="str">
        <f t="shared" si="289"/>
        <v/>
      </c>
      <c r="AS1646" s="161" t="str">
        <f t="shared" si="285"/>
        <v/>
      </c>
    </row>
    <row r="1647" spans="26:45" ht="20.100000000000001" customHeight="1" x14ac:dyDescent="0.25">
      <c r="Z1647" s="146">
        <v>976</v>
      </c>
      <c r="AA1647" s="142">
        <f t="shared" si="290"/>
        <v>-9.6000000000000085E-2</v>
      </c>
      <c r="AB1647" s="166">
        <f t="shared" si="291"/>
        <v>0.39710818337826648</v>
      </c>
      <c r="AC1647" s="166">
        <f t="shared" si="292"/>
        <v>0.46176028628184207</v>
      </c>
      <c r="AD1647" s="142">
        <f t="shared" si="293"/>
        <v>0.39710818337826648</v>
      </c>
      <c r="AE1647" s="142">
        <f t="shared" si="298"/>
        <v>0.39710818337826648</v>
      </c>
      <c r="AF1647" s="142" t="str">
        <f t="shared" si="294"/>
        <v/>
      </c>
      <c r="AG1647" s="167">
        <f t="shared" si="295"/>
        <v>0</v>
      </c>
      <c r="AH1647" s="167" t="str">
        <f t="shared" si="296"/>
        <v/>
      </c>
      <c r="AI1647" s="167" t="str">
        <f t="shared" si="297"/>
        <v/>
      </c>
      <c r="AJ1647" s="167"/>
      <c r="AK1647" s="167"/>
      <c r="AL1647" s="167"/>
      <c r="AN1647" s="146"/>
      <c r="AO1647" s="158">
        <f t="shared" si="286"/>
        <v>6.3246255025120641</v>
      </c>
      <c r="AP1647" s="159">
        <f t="shared" si="287"/>
        <v>0.5023965685188978</v>
      </c>
      <c r="AQ1647" s="160">
        <f t="shared" si="288"/>
        <v>7.2397537353596775E-4</v>
      </c>
      <c r="AR1647" s="161" t="str">
        <f t="shared" si="289"/>
        <v/>
      </c>
      <c r="AS1647" s="161" t="str">
        <f t="shared" si="285"/>
        <v/>
      </c>
    </row>
    <row r="1648" spans="26:45" ht="20.100000000000001" customHeight="1" x14ac:dyDescent="0.25">
      <c r="Z1648" s="146">
        <v>977</v>
      </c>
      <c r="AA1648" s="142">
        <f t="shared" si="290"/>
        <v>-9.2000000000000082E-2</v>
      </c>
      <c r="AB1648" s="166">
        <f t="shared" si="291"/>
        <v>0.39725752412951848</v>
      </c>
      <c r="AC1648" s="166">
        <f t="shared" si="292"/>
        <v>0.46334901979645049</v>
      </c>
      <c r="AD1648" s="142">
        <f t="shared" si="293"/>
        <v>0.39725752412951848</v>
      </c>
      <c r="AE1648" s="142">
        <f t="shared" si="298"/>
        <v>0.39725752412951848</v>
      </c>
      <c r="AF1648" s="142" t="str">
        <f t="shared" si="294"/>
        <v/>
      </c>
      <c r="AG1648" s="167">
        <f t="shared" si="295"/>
        <v>0</v>
      </c>
      <c r="AH1648" s="167" t="str">
        <f t="shared" si="296"/>
        <v/>
      </c>
      <c r="AI1648" s="167" t="str">
        <f t="shared" si="297"/>
        <v/>
      </c>
      <c r="AJ1648" s="167"/>
      <c r="AK1648" s="167"/>
      <c r="AL1648" s="167"/>
      <c r="AN1648" s="146"/>
      <c r="AO1648" s="158">
        <f t="shared" si="286"/>
        <v>6.3310204726864949</v>
      </c>
      <c r="AP1648" s="159">
        <f t="shared" si="287"/>
        <v>0.50167259314536183</v>
      </c>
      <c r="AQ1648" s="160">
        <f t="shared" si="288"/>
        <v>7.2348885767437032E-4</v>
      </c>
      <c r="AR1648" s="161" t="str">
        <f t="shared" si="289"/>
        <v/>
      </c>
      <c r="AS1648" s="161" t="str">
        <f t="shared" si="285"/>
        <v/>
      </c>
    </row>
    <row r="1649" spans="26:45" ht="20.100000000000001" customHeight="1" x14ac:dyDescent="0.25">
      <c r="Z1649" s="146">
        <v>978</v>
      </c>
      <c r="AA1649" s="142">
        <f t="shared" si="290"/>
        <v>-8.8000000000000078E-2</v>
      </c>
      <c r="AB1649" s="166">
        <f t="shared" si="291"/>
        <v>0.39740056258358203</v>
      </c>
      <c r="AC1649" s="166">
        <f t="shared" si="292"/>
        <v>0.46493833807180196</v>
      </c>
      <c r="AD1649" s="142">
        <f t="shared" si="293"/>
        <v>0.39740056258358203</v>
      </c>
      <c r="AE1649" s="142">
        <f t="shared" si="298"/>
        <v>0.39740056258358203</v>
      </c>
      <c r="AF1649" s="142" t="str">
        <f t="shared" si="294"/>
        <v/>
      </c>
      <c r="AG1649" s="167">
        <f t="shared" si="295"/>
        <v>0</v>
      </c>
      <c r="AH1649" s="167" t="str">
        <f t="shared" si="296"/>
        <v/>
      </c>
      <c r="AI1649" s="167" t="str">
        <f t="shared" si="297"/>
        <v/>
      </c>
      <c r="AJ1649" s="167"/>
      <c r="AK1649" s="167"/>
      <c r="AL1649" s="167"/>
      <c r="AN1649" s="146"/>
      <c r="AO1649" s="158">
        <f t="shared" si="286"/>
        <v>6.3374154428609257</v>
      </c>
      <c r="AP1649" s="159">
        <f t="shared" si="287"/>
        <v>0.50094910428768746</v>
      </c>
      <c r="AQ1649" s="160">
        <f t="shared" si="288"/>
        <v>7.230008264101917E-4</v>
      </c>
      <c r="AR1649" s="161" t="str">
        <f t="shared" si="289"/>
        <v/>
      </c>
      <c r="AS1649" s="161" t="str">
        <f t="shared" si="285"/>
        <v/>
      </c>
    </row>
    <row r="1650" spans="26:45" ht="20.100000000000001" customHeight="1" x14ac:dyDescent="0.25">
      <c r="Z1650" s="146">
        <v>979</v>
      </c>
      <c r="AA1650" s="142">
        <f t="shared" si="290"/>
        <v>-8.4000000000000075E-2</v>
      </c>
      <c r="AB1650" s="166">
        <f t="shared" si="291"/>
        <v>0.39753729189320369</v>
      </c>
      <c r="AC1650" s="166">
        <f t="shared" si="292"/>
        <v>0.46652821588491317</v>
      </c>
      <c r="AD1650" s="142">
        <f t="shared" si="293"/>
        <v>0.39753729189320369</v>
      </c>
      <c r="AE1650" s="142">
        <f t="shared" si="298"/>
        <v>0.39753729189320369</v>
      </c>
      <c r="AF1650" s="142" t="str">
        <f t="shared" si="294"/>
        <v/>
      </c>
      <c r="AG1650" s="167">
        <f t="shared" si="295"/>
        <v>0</v>
      </c>
      <c r="AH1650" s="167" t="str">
        <f t="shared" si="296"/>
        <v/>
      </c>
      <c r="AI1650" s="167" t="str">
        <f t="shared" si="297"/>
        <v/>
      </c>
      <c r="AJ1650" s="167"/>
      <c r="AK1650" s="167"/>
      <c r="AL1650" s="167"/>
      <c r="AN1650" s="146"/>
      <c r="AO1650" s="158">
        <f t="shared" si="286"/>
        <v>6.3438104130353565</v>
      </c>
      <c r="AP1650" s="159">
        <f t="shared" si="287"/>
        <v>0.50022610346127727</v>
      </c>
      <c r="AQ1650" s="160">
        <f t="shared" si="288"/>
        <v>7.2251128696498856E-4</v>
      </c>
      <c r="AR1650" s="161" t="str">
        <f t="shared" si="289"/>
        <v/>
      </c>
      <c r="AS1650" s="161" t="str">
        <f t="shared" si="285"/>
        <v/>
      </c>
    </row>
    <row r="1651" spans="26:45" ht="20.100000000000001" customHeight="1" x14ac:dyDescent="0.25">
      <c r="Z1651" s="146">
        <v>980</v>
      </c>
      <c r="AA1651" s="142">
        <f t="shared" si="290"/>
        <v>-8.0000000000000071E-2</v>
      </c>
      <c r="AB1651" s="166">
        <f t="shared" si="291"/>
        <v>0.39766770551160885</v>
      </c>
      <c r="AC1651" s="166">
        <f t="shared" si="292"/>
        <v>0.46811862798601256</v>
      </c>
      <c r="AD1651" s="142">
        <f t="shared" si="293"/>
        <v>0.39766770551160885</v>
      </c>
      <c r="AE1651" s="142">
        <f t="shared" si="298"/>
        <v>0.39766770551160885</v>
      </c>
      <c r="AF1651" s="142" t="str">
        <f t="shared" si="294"/>
        <v/>
      </c>
      <c r="AG1651" s="167">
        <f t="shared" si="295"/>
        <v>0</v>
      </c>
      <c r="AH1651" s="167" t="str">
        <f t="shared" si="296"/>
        <v/>
      </c>
      <c r="AI1651" s="167" t="str">
        <f t="shared" si="297"/>
        <v/>
      </c>
      <c r="AJ1651" s="167"/>
      <c r="AK1651" s="167"/>
      <c r="AL1651" s="167"/>
      <c r="AN1651" s="146"/>
      <c r="AO1651" s="158">
        <f t="shared" si="286"/>
        <v>6.3502053832097873</v>
      </c>
      <c r="AP1651" s="159">
        <f t="shared" si="287"/>
        <v>0.49950359217431228</v>
      </c>
      <c r="AQ1651" s="160">
        <f t="shared" si="288"/>
        <v>7.2202024654510755E-4</v>
      </c>
      <c r="AR1651" s="161" t="str">
        <f t="shared" si="289"/>
        <v/>
      </c>
      <c r="AS1651" s="161" t="str">
        <f t="shared" si="285"/>
        <v/>
      </c>
    </row>
    <row r="1652" spans="26:45" ht="20.100000000000001" customHeight="1" x14ac:dyDescent="0.25">
      <c r="Z1652" s="146">
        <v>981</v>
      </c>
      <c r="AA1652" s="142">
        <f t="shared" si="290"/>
        <v>-7.6000000000000068E-2</v>
      </c>
      <c r="AB1652" s="166">
        <f t="shared" si="291"/>
        <v>0.39779179719302415</v>
      </c>
      <c r="AC1652" s="166">
        <f t="shared" si="292"/>
        <v>0.46970954909974333</v>
      </c>
      <c r="AD1652" s="142">
        <f t="shared" si="293"/>
        <v>0.39779179719302415</v>
      </c>
      <c r="AE1652" s="142">
        <f t="shared" si="298"/>
        <v>0.39779179719302415</v>
      </c>
      <c r="AF1652" s="142" t="str">
        <f t="shared" si="294"/>
        <v/>
      </c>
      <c r="AG1652" s="167">
        <f t="shared" si="295"/>
        <v>0</v>
      </c>
      <c r="AH1652" s="167" t="str">
        <f t="shared" si="296"/>
        <v/>
      </c>
      <c r="AI1652" s="167" t="str">
        <f t="shared" si="297"/>
        <v/>
      </c>
      <c r="AJ1652" s="167"/>
      <c r="AK1652" s="167"/>
      <c r="AL1652" s="167"/>
      <c r="AN1652" s="146"/>
      <c r="AO1652" s="158">
        <f t="shared" si="286"/>
        <v>6.3566003533842181</v>
      </c>
      <c r="AP1652" s="159">
        <f t="shared" si="287"/>
        <v>0.49878157192776718</v>
      </c>
      <c r="AQ1652" s="160">
        <f t="shared" si="288"/>
        <v>7.2152771234923474E-4</v>
      </c>
      <c r="AR1652" s="161" t="str">
        <f t="shared" si="289"/>
        <v/>
      </c>
      <c r="AS1652" s="161" t="str">
        <f t="shared" si="285"/>
        <v/>
      </c>
    </row>
    <row r="1653" spans="26:45" ht="20.100000000000001" customHeight="1" x14ac:dyDescent="0.25">
      <c r="Z1653" s="146">
        <v>982</v>
      </c>
      <c r="AA1653" s="142">
        <f t="shared" si="290"/>
        <v>-7.2000000000000064E-2</v>
      </c>
      <c r="AB1653" s="166">
        <f t="shared" si="291"/>
        <v>0.39790956099317593</v>
      </c>
      <c r="AC1653" s="166">
        <f t="shared" si="292"/>
        <v>0.47130095392636834</v>
      </c>
      <c r="AD1653" s="142">
        <f t="shared" si="293"/>
        <v>0.39790956099317593</v>
      </c>
      <c r="AE1653" s="142">
        <f t="shared" si="298"/>
        <v>0.39790956099317593</v>
      </c>
      <c r="AF1653" s="142" t="str">
        <f t="shared" si="294"/>
        <v/>
      </c>
      <c r="AG1653" s="167">
        <f t="shared" si="295"/>
        <v>0</v>
      </c>
      <c r="AH1653" s="167" t="str">
        <f t="shared" si="296"/>
        <v/>
      </c>
      <c r="AI1653" s="167" t="str">
        <f t="shared" si="297"/>
        <v/>
      </c>
      <c r="AJ1653" s="167"/>
      <c r="AK1653" s="167"/>
      <c r="AL1653" s="167"/>
      <c r="AN1653" s="146"/>
      <c r="AO1653" s="158">
        <f t="shared" si="286"/>
        <v>6.3629953235586489</v>
      </c>
      <c r="AP1653" s="159">
        <f t="shared" si="287"/>
        <v>0.49806004421541794</v>
      </c>
      <c r="AQ1653" s="160">
        <f t="shared" si="288"/>
        <v>7.2103369155951391E-4</v>
      </c>
      <c r="AR1653" s="161" t="str">
        <f t="shared" si="289"/>
        <v/>
      </c>
      <c r="AS1653" s="161" t="str">
        <f t="shared" si="285"/>
        <v/>
      </c>
    </row>
    <row r="1654" spans="26:45" ht="20.100000000000001" customHeight="1" x14ac:dyDescent="0.25">
      <c r="Z1654" s="146">
        <v>983</v>
      </c>
      <c r="AA1654" s="142">
        <f t="shared" si="290"/>
        <v>-6.800000000000006E-2</v>
      </c>
      <c r="AB1654" s="166">
        <f t="shared" si="291"/>
        <v>0.3980209912697647</v>
      </c>
      <c r="AC1654" s="166">
        <f t="shared" si="292"/>
        <v>0.47289281714297721</v>
      </c>
      <c r="AD1654" s="142">
        <f t="shared" si="293"/>
        <v>0.3980209912697647</v>
      </c>
      <c r="AE1654" s="142">
        <f t="shared" si="298"/>
        <v>0.3980209912697647</v>
      </c>
      <c r="AF1654" s="142" t="str">
        <f t="shared" si="294"/>
        <v/>
      </c>
      <c r="AG1654" s="167">
        <f t="shared" si="295"/>
        <v>0</v>
      </c>
      <c r="AH1654" s="167" t="str">
        <f t="shared" si="296"/>
        <v/>
      </c>
      <c r="AI1654" s="167" t="str">
        <f t="shared" si="297"/>
        <v/>
      </c>
      <c r="AJ1654" s="167"/>
      <c r="AK1654" s="167"/>
      <c r="AL1654" s="167"/>
      <c r="AN1654" s="146"/>
      <c r="AO1654" s="158">
        <f t="shared" si="286"/>
        <v>6.3693902937330797</v>
      </c>
      <c r="AP1654" s="159">
        <f t="shared" si="287"/>
        <v>0.49733901052385843</v>
      </c>
      <c r="AQ1654" s="160">
        <f t="shared" si="288"/>
        <v>7.2053819134854091E-4</v>
      </c>
      <c r="AR1654" s="161" t="str">
        <f t="shared" si="289"/>
        <v/>
      </c>
      <c r="AS1654" s="161" t="str">
        <f t="shared" si="285"/>
        <v/>
      </c>
    </row>
    <row r="1655" spans="26:45" ht="20.100000000000001" customHeight="1" x14ac:dyDescent="0.25">
      <c r="Z1655" s="146">
        <v>984</v>
      </c>
      <c r="AA1655" s="142">
        <f t="shared" si="290"/>
        <v>-6.4000000000000057E-2</v>
      </c>
      <c r="AB1655" s="166">
        <f t="shared" si="291"/>
        <v>0.3981260826829161</v>
      </c>
      <c r="AC1655" s="166">
        <f t="shared" si="292"/>
        <v>0.47448511340469507</v>
      </c>
      <c r="AD1655" s="142">
        <f t="shared" si="293"/>
        <v>0.3981260826829161</v>
      </c>
      <c r="AE1655" s="142">
        <f t="shared" si="298"/>
        <v>0.3981260826829161</v>
      </c>
      <c r="AF1655" s="142" t="str">
        <f t="shared" si="294"/>
        <v/>
      </c>
      <c r="AG1655" s="167">
        <f t="shared" si="295"/>
        <v>0</v>
      </c>
      <c r="AH1655" s="167" t="str">
        <f t="shared" si="296"/>
        <v/>
      </c>
      <c r="AI1655" s="167" t="str">
        <f t="shared" si="297"/>
        <v/>
      </c>
      <c r="AJ1655" s="167"/>
      <c r="AK1655" s="167"/>
      <c r="AL1655" s="167"/>
      <c r="AN1655" s="146"/>
      <c r="AO1655" s="158">
        <f t="shared" si="286"/>
        <v>6.3757852639075105</v>
      </c>
      <c r="AP1655" s="159">
        <f t="shared" si="287"/>
        <v>0.49661847233250989</v>
      </c>
      <c r="AQ1655" s="160">
        <f t="shared" si="288"/>
        <v>7.200412188754779E-4</v>
      </c>
      <c r="AR1655" s="161" t="str">
        <f t="shared" si="289"/>
        <v/>
      </c>
      <c r="AS1655" s="161" t="str">
        <f t="shared" si="285"/>
        <v/>
      </c>
    </row>
    <row r="1656" spans="26:45" ht="20.100000000000001" customHeight="1" x14ac:dyDescent="0.25">
      <c r="Z1656" s="146">
        <v>985</v>
      </c>
      <c r="AA1656" s="142">
        <f t="shared" si="290"/>
        <v>-6.0000000000000053E-2</v>
      </c>
      <c r="AB1656" s="166">
        <f t="shared" si="291"/>
        <v>0.39822483019560695</v>
      </c>
      <c r="AC1656" s="166">
        <f t="shared" si="292"/>
        <v>0.47607781734589311</v>
      </c>
      <c r="AD1656" s="142">
        <f t="shared" si="293"/>
        <v>0.39822483019560695</v>
      </c>
      <c r="AE1656" s="142">
        <f t="shared" si="298"/>
        <v>0.39822483019560695</v>
      </c>
      <c r="AF1656" s="142" t="str">
        <f t="shared" si="294"/>
        <v/>
      </c>
      <c r="AG1656" s="167">
        <f t="shared" si="295"/>
        <v>0</v>
      </c>
      <c r="AH1656" s="167" t="str">
        <f t="shared" si="296"/>
        <v/>
      </c>
      <c r="AI1656" s="167" t="str">
        <f t="shared" si="297"/>
        <v/>
      </c>
      <c r="AJ1656" s="167"/>
      <c r="AK1656" s="167"/>
      <c r="AL1656" s="167"/>
      <c r="AN1656" s="146"/>
      <c r="AO1656" s="158">
        <f t="shared" si="286"/>
        <v>6.3821802340819414</v>
      </c>
      <c r="AP1656" s="159">
        <f t="shared" si="287"/>
        <v>0.49589843111363441</v>
      </c>
      <c r="AQ1656" s="160">
        <f t="shared" si="288"/>
        <v>7.1954278128782967E-4</v>
      </c>
      <c r="AR1656" s="161" t="str">
        <f t="shared" si="289"/>
        <v/>
      </c>
      <c r="AS1656" s="161" t="str">
        <f t="shared" si="285"/>
        <v/>
      </c>
    </row>
    <row r="1657" spans="26:45" ht="20.100000000000001" customHeight="1" x14ac:dyDescent="0.25">
      <c r="Z1657" s="146">
        <v>986</v>
      </c>
      <c r="AA1657" s="142">
        <f t="shared" si="290"/>
        <v>-5.600000000000005E-2</v>
      </c>
      <c r="AB1657" s="166">
        <f t="shared" si="291"/>
        <v>0.39831722907406775</v>
      </c>
      <c r="AC1657" s="166">
        <f t="shared" si="292"/>
        <v>0.4776709035814008</v>
      </c>
      <c r="AD1657" s="142">
        <f t="shared" si="293"/>
        <v>0.39831722907406775</v>
      </c>
      <c r="AE1657" s="142">
        <f t="shared" si="298"/>
        <v>0.39831722907406775</v>
      </c>
      <c r="AF1657" s="142" t="str">
        <f t="shared" si="294"/>
        <v/>
      </c>
      <c r="AG1657" s="167">
        <f t="shared" si="295"/>
        <v>0</v>
      </c>
      <c r="AH1657" s="167" t="str">
        <f t="shared" si="296"/>
        <v/>
      </c>
      <c r="AI1657" s="167" t="str">
        <f t="shared" si="297"/>
        <v/>
      </c>
      <c r="AJ1657" s="167"/>
      <c r="AK1657" s="167"/>
      <c r="AL1657" s="167"/>
      <c r="AN1657" s="146"/>
      <c r="AO1657" s="158">
        <f t="shared" si="286"/>
        <v>6.3885752042563722</v>
      </c>
      <c r="AP1657" s="159">
        <f t="shared" si="287"/>
        <v>0.49517888833234658</v>
      </c>
      <c r="AQ1657" s="160">
        <f t="shared" si="288"/>
        <v>7.1904288572000041E-4</v>
      </c>
      <c r="AR1657" s="161" t="str">
        <f t="shared" si="289"/>
        <v/>
      </c>
      <c r="AS1657" s="161" t="str">
        <f t="shared" si="285"/>
        <v/>
      </c>
    </row>
    <row r="1658" spans="26:45" ht="20.100000000000001" customHeight="1" x14ac:dyDescent="0.25">
      <c r="Z1658" s="146">
        <v>987</v>
      </c>
      <c r="AA1658" s="142">
        <f t="shared" si="290"/>
        <v>-5.2000000000000046E-2</v>
      </c>
      <c r="AB1658" s="166">
        <f t="shared" si="291"/>
        <v>0.39840327488816113</v>
      </c>
      <c r="AC1658" s="166">
        <f t="shared" si="292"/>
        <v>0.47926434670771967</v>
      </c>
      <c r="AD1658" s="142">
        <f t="shared" si="293"/>
        <v>0.39840327488816113</v>
      </c>
      <c r="AE1658" s="142">
        <f t="shared" si="298"/>
        <v>0.39840327488816113</v>
      </c>
      <c r="AF1658" s="142" t="str">
        <f t="shared" si="294"/>
        <v/>
      </c>
      <c r="AG1658" s="167">
        <f t="shared" si="295"/>
        <v>0</v>
      </c>
      <c r="AH1658" s="167" t="str">
        <f t="shared" si="296"/>
        <v/>
      </c>
      <c r="AI1658" s="167" t="str">
        <f t="shared" si="297"/>
        <v/>
      </c>
      <c r="AJ1658" s="167"/>
      <c r="AK1658" s="167"/>
      <c r="AL1658" s="167"/>
      <c r="AN1658" s="146"/>
      <c r="AO1658" s="158">
        <f t="shared" si="286"/>
        <v>6.394970174430803</v>
      </c>
      <c r="AP1658" s="159">
        <f t="shared" si="287"/>
        <v>0.49445984544662658</v>
      </c>
      <c r="AQ1658" s="160">
        <f t="shared" si="288"/>
        <v>7.1854153929529208E-4</v>
      </c>
      <c r="AR1658" s="161" t="str">
        <f t="shared" si="289"/>
        <v/>
      </c>
      <c r="AS1658" s="161" t="str">
        <f t="shared" si="285"/>
        <v/>
      </c>
    </row>
    <row r="1659" spans="26:45" ht="20.100000000000001" customHeight="1" x14ac:dyDescent="0.25">
      <c r="Z1659" s="146">
        <v>988</v>
      </c>
      <c r="AA1659" s="142">
        <f t="shared" si="290"/>
        <v>-4.8000000000000043E-2</v>
      </c>
      <c r="AB1659" s="166">
        <f t="shared" si="291"/>
        <v>0.39848296351173551</v>
      </c>
      <c r="AC1659" s="166">
        <f t="shared" si="292"/>
        <v>0.48085812130423855</v>
      </c>
      <c r="AD1659" s="142">
        <f t="shared" si="293"/>
        <v>0.39848296351173551</v>
      </c>
      <c r="AE1659" s="142">
        <f t="shared" si="298"/>
        <v>0.39848296351173551</v>
      </c>
      <c r="AF1659" s="142" t="str">
        <f t="shared" si="294"/>
        <v/>
      </c>
      <c r="AG1659" s="167">
        <f t="shared" si="295"/>
        <v>0</v>
      </c>
      <c r="AH1659" s="167" t="str">
        <f t="shared" si="296"/>
        <v/>
      </c>
      <c r="AI1659" s="167" t="str">
        <f t="shared" si="297"/>
        <v/>
      </c>
      <c r="AJ1659" s="167"/>
      <c r="AK1659" s="167"/>
      <c r="AL1659" s="167"/>
      <c r="AN1659" s="146"/>
      <c r="AO1659" s="158">
        <f t="shared" si="286"/>
        <v>6.4013651446052338</v>
      </c>
      <c r="AP1659" s="159">
        <f t="shared" si="287"/>
        <v>0.49374130390733129</v>
      </c>
      <c r="AQ1659" s="160">
        <f t="shared" si="288"/>
        <v>7.1803874912368393E-4</v>
      </c>
      <c r="AR1659" s="161" t="str">
        <f t="shared" si="289"/>
        <v/>
      </c>
      <c r="AS1659" s="161" t="str">
        <f t="shared" si="285"/>
        <v/>
      </c>
    </row>
    <row r="1660" spans="26:45" ht="20.100000000000001" customHeight="1" x14ac:dyDescent="0.25">
      <c r="Z1660" s="146">
        <v>989</v>
      </c>
      <c r="AA1660" s="142">
        <f t="shared" si="290"/>
        <v>-4.4000000000000039E-2</v>
      </c>
      <c r="AB1660" s="166">
        <f t="shared" si="291"/>
        <v>0.39855629112295499</v>
      </c>
      <c r="AC1660" s="166">
        <f t="shared" si="292"/>
        <v>0.48245220193445021</v>
      </c>
      <c r="AD1660" s="142">
        <f t="shared" si="293"/>
        <v>0.39855629112295499</v>
      </c>
      <c r="AE1660" s="142">
        <f t="shared" si="298"/>
        <v>0.39855629112295499</v>
      </c>
      <c r="AF1660" s="142" t="str">
        <f t="shared" si="294"/>
        <v/>
      </c>
      <c r="AG1660" s="167">
        <f t="shared" si="295"/>
        <v>0</v>
      </c>
      <c r="AH1660" s="167" t="str">
        <f t="shared" si="296"/>
        <v/>
      </c>
      <c r="AI1660" s="167" t="str">
        <f t="shared" si="297"/>
        <v/>
      </c>
      <c r="AJ1660" s="167"/>
      <c r="AK1660" s="167"/>
      <c r="AL1660" s="167"/>
      <c r="AN1660" s="146"/>
      <c r="AO1660" s="158">
        <f t="shared" si="286"/>
        <v>6.4077601147796646</v>
      </c>
      <c r="AP1660" s="159">
        <f t="shared" si="287"/>
        <v>0.4930232651582076</v>
      </c>
      <c r="AQ1660" s="160">
        <f t="shared" si="288"/>
        <v>7.1753452230227666E-4</v>
      </c>
      <c r="AR1660" s="161" t="str">
        <f t="shared" si="289"/>
        <v/>
      </c>
      <c r="AS1660" s="161" t="str">
        <f t="shared" si="285"/>
        <v/>
      </c>
    </row>
    <row r="1661" spans="26:45" ht="20.100000000000001" customHeight="1" x14ac:dyDescent="0.25">
      <c r="Z1661" s="146">
        <v>990</v>
      </c>
      <c r="AA1661" s="142">
        <f t="shared" si="290"/>
        <v>-4.0000000000000036E-2</v>
      </c>
      <c r="AB1661" s="166">
        <f t="shared" si="291"/>
        <v>0.39862325420460504</v>
      </c>
      <c r="AC1661" s="166">
        <f t="shared" si="292"/>
        <v>0.48404656314716921</v>
      </c>
      <c r="AD1661" s="142">
        <f t="shared" si="293"/>
        <v>0.39862325420460504</v>
      </c>
      <c r="AE1661" s="142">
        <f t="shared" si="298"/>
        <v>0.39862325420460504</v>
      </c>
      <c r="AF1661" s="142" t="str">
        <f t="shared" si="294"/>
        <v/>
      </c>
      <c r="AG1661" s="167">
        <f t="shared" si="295"/>
        <v>0</v>
      </c>
      <c r="AH1661" s="167" t="str">
        <f t="shared" si="296"/>
        <v/>
      </c>
      <c r="AI1661" s="167" t="str">
        <f t="shared" si="297"/>
        <v/>
      </c>
      <c r="AJ1661" s="167"/>
      <c r="AK1661" s="167"/>
      <c r="AL1661" s="167"/>
      <c r="AN1661" s="146"/>
      <c r="AO1661" s="158">
        <f t="shared" si="286"/>
        <v>6.4141550849540954</v>
      </c>
      <c r="AP1661" s="159">
        <f t="shared" si="287"/>
        <v>0.49230573063590533</v>
      </c>
      <c r="AQ1661" s="160">
        <f t="shared" si="288"/>
        <v>7.1702886591740178E-4</v>
      </c>
      <c r="AR1661" s="161" t="str">
        <f t="shared" si="289"/>
        <v/>
      </c>
      <c r="AS1661" s="161" t="str">
        <f t="shared" si="285"/>
        <v/>
      </c>
    </row>
    <row r="1662" spans="26:45" ht="20.100000000000001" customHeight="1" x14ac:dyDescent="0.25">
      <c r="Z1662" s="146">
        <v>991</v>
      </c>
      <c r="AA1662" s="142">
        <f t="shared" si="290"/>
        <v>-3.6000000000000032E-2</v>
      </c>
      <c r="AB1662" s="166">
        <f t="shared" si="291"/>
        <v>0.3986838495443733</v>
      </c>
      <c r="AC1662" s="166">
        <f t="shared" si="292"/>
        <v>0.48564117947775098</v>
      </c>
      <c r="AD1662" s="142">
        <f t="shared" si="293"/>
        <v>0.3986838495443733</v>
      </c>
      <c r="AE1662" s="142">
        <f t="shared" si="298"/>
        <v>0.3986838495443733</v>
      </c>
      <c r="AF1662" s="142" t="str">
        <f t="shared" si="294"/>
        <v/>
      </c>
      <c r="AG1662" s="167">
        <f t="shared" si="295"/>
        <v>0</v>
      </c>
      <c r="AH1662" s="167" t="str">
        <f t="shared" si="296"/>
        <v/>
      </c>
      <c r="AI1662" s="167" t="str">
        <f t="shared" si="297"/>
        <v/>
      </c>
      <c r="AJ1662" s="167"/>
      <c r="AK1662" s="167"/>
      <c r="AL1662" s="167"/>
      <c r="AN1662" s="146"/>
      <c r="AO1662" s="158">
        <f t="shared" si="286"/>
        <v>6.4205500551285262</v>
      </c>
      <c r="AP1662" s="159">
        <f t="shared" si="287"/>
        <v>0.49158870176998792</v>
      </c>
      <c r="AQ1662" s="160">
        <f t="shared" si="288"/>
        <v>7.1652178704051384E-4</v>
      </c>
      <c r="AR1662" s="161" t="str">
        <f t="shared" si="289"/>
        <v/>
      </c>
      <c r="AS1662" s="161" t="str">
        <f t="shared" si="285"/>
        <v/>
      </c>
    </row>
    <row r="1663" spans="26:45" ht="20.100000000000001" customHeight="1" x14ac:dyDescent="0.25">
      <c r="Z1663" s="146">
        <v>992</v>
      </c>
      <c r="AA1663" s="142">
        <f t="shared" si="290"/>
        <v>-3.2000000000000028E-2</v>
      </c>
      <c r="AB1663" s="166">
        <f t="shared" si="291"/>
        <v>0.39873807423510665</v>
      </c>
      <c r="AC1663" s="166">
        <f t="shared" si="292"/>
        <v>0.48723602544931194</v>
      </c>
      <c r="AD1663" s="142">
        <f t="shared" si="293"/>
        <v>0.39873807423510665</v>
      </c>
      <c r="AE1663" s="142">
        <f t="shared" si="298"/>
        <v>0.39873807423510665</v>
      </c>
      <c r="AF1663" s="142" t="str">
        <f t="shared" si="294"/>
        <v/>
      </c>
      <c r="AG1663" s="167">
        <f t="shared" si="295"/>
        <v>0</v>
      </c>
      <c r="AH1663" s="167" t="str">
        <f t="shared" si="296"/>
        <v/>
      </c>
      <c r="AI1663" s="167" t="str">
        <f t="shared" si="297"/>
        <v/>
      </c>
      <c r="AJ1663" s="167"/>
      <c r="AK1663" s="167"/>
      <c r="AL1663" s="167"/>
      <c r="AN1663" s="146"/>
      <c r="AO1663" s="158">
        <f t="shared" si="286"/>
        <v>6.426945025302957</v>
      </c>
      <c r="AP1663" s="159">
        <f t="shared" si="287"/>
        <v>0.49087217998294741</v>
      </c>
      <c r="AQ1663" s="160">
        <f t="shared" si="288"/>
        <v>7.1601329273307535E-4</v>
      </c>
      <c r="AR1663" s="161" t="str">
        <f t="shared" si="289"/>
        <v/>
      </c>
      <c r="AS1663" s="161" t="str">
        <f t="shared" si="285"/>
        <v/>
      </c>
    </row>
    <row r="1664" spans="26:45" ht="20.100000000000001" customHeight="1" x14ac:dyDescent="0.25">
      <c r="Z1664" s="146">
        <v>993</v>
      </c>
      <c r="AA1664" s="142">
        <f t="shared" si="290"/>
        <v>-2.8000000000000025E-2</v>
      </c>
      <c r="AB1664" s="166">
        <f t="shared" si="291"/>
        <v>0.3987859256750439</v>
      </c>
      <c r="AC1664" s="166">
        <f t="shared" si="292"/>
        <v>0.48883107557395056</v>
      </c>
      <c r="AD1664" s="142">
        <f t="shared" si="293"/>
        <v>0.3987859256750439</v>
      </c>
      <c r="AE1664" s="142">
        <f t="shared" si="298"/>
        <v>0.3987859256750439</v>
      </c>
      <c r="AF1664" s="142" t="str">
        <f t="shared" si="294"/>
        <v/>
      </c>
      <c r="AG1664" s="167">
        <f t="shared" si="295"/>
        <v>0</v>
      </c>
      <c r="AH1664" s="167" t="str">
        <f t="shared" si="296"/>
        <v/>
      </c>
      <c r="AI1664" s="167" t="str">
        <f t="shared" si="297"/>
        <v/>
      </c>
      <c r="AJ1664" s="167"/>
      <c r="AK1664" s="167"/>
      <c r="AL1664" s="167"/>
      <c r="AN1664" s="146"/>
      <c r="AO1664" s="158">
        <f t="shared" si="286"/>
        <v>6.4333399954773878</v>
      </c>
      <c r="AP1664" s="159">
        <f t="shared" si="287"/>
        <v>0.49015616669021433</v>
      </c>
      <c r="AQ1664" s="160">
        <f t="shared" si="288"/>
        <v>7.1550339004244901E-4</v>
      </c>
      <c r="AR1664" s="161" t="str">
        <f t="shared" si="289"/>
        <v/>
      </c>
      <c r="AS1664" s="161" t="str">
        <f t="shared" si="285"/>
        <v/>
      </c>
    </row>
    <row r="1665" spans="26:45" ht="20.100000000000001" customHeight="1" x14ac:dyDescent="0.25">
      <c r="Z1665" s="146">
        <v>994</v>
      </c>
      <c r="AA1665" s="142">
        <f t="shared" si="290"/>
        <v>-2.4000000000000021E-2</v>
      </c>
      <c r="AB1665" s="166">
        <f t="shared" si="291"/>
        <v>0.39882740156802315</v>
      </c>
      <c r="AC1665" s="166">
        <f t="shared" si="292"/>
        <v>0.49042630435396939</v>
      </c>
      <c r="AD1665" s="142">
        <f t="shared" si="293"/>
        <v>0.39882740156802315</v>
      </c>
      <c r="AE1665" s="142">
        <f t="shared" si="298"/>
        <v>0.39882740156802315</v>
      </c>
      <c r="AF1665" s="142" t="str">
        <f t="shared" si="294"/>
        <v/>
      </c>
      <c r="AG1665" s="167">
        <f t="shared" si="295"/>
        <v>0</v>
      </c>
      <c r="AH1665" s="167" t="str">
        <f t="shared" si="296"/>
        <v/>
      </c>
      <c r="AI1665" s="167" t="str">
        <f t="shared" si="297"/>
        <v/>
      </c>
      <c r="AJ1665" s="167"/>
      <c r="AK1665" s="167"/>
      <c r="AL1665" s="167"/>
      <c r="AN1665" s="146"/>
      <c r="AO1665" s="158">
        <f t="shared" si="286"/>
        <v>6.4397349656518186</v>
      </c>
      <c r="AP1665" s="159">
        <f t="shared" si="287"/>
        <v>0.48944066330017189</v>
      </c>
      <c r="AQ1665" s="160">
        <f t="shared" si="288"/>
        <v>7.1499208600322994E-4</v>
      </c>
      <c r="AR1665" s="161" t="str">
        <f t="shared" si="289"/>
        <v/>
      </c>
      <c r="AS1665" s="161" t="str">
        <f t="shared" si="285"/>
        <v/>
      </c>
    </row>
    <row r="1666" spans="26:45" ht="20.100000000000001" customHeight="1" x14ac:dyDescent="0.25">
      <c r="Z1666" s="146">
        <v>995</v>
      </c>
      <c r="AA1666" s="142">
        <f t="shared" si="290"/>
        <v>-2.0000000000000018E-2</v>
      </c>
      <c r="AB1666" s="166">
        <f t="shared" si="291"/>
        <v>0.39886249992366613</v>
      </c>
      <c r="AC1666" s="166">
        <f t="shared" si="292"/>
        <v>0.492021686283098</v>
      </c>
      <c r="AD1666" s="142">
        <f t="shared" si="293"/>
        <v>0.39886249992366613</v>
      </c>
      <c r="AE1666" s="142">
        <f t="shared" si="298"/>
        <v>0.39886249992366613</v>
      </c>
      <c r="AF1666" s="142" t="str">
        <f t="shared" si="294"/>
        <v/>
      </c>
      <c r="AG1666" s="167">
        <f t="shared" si="295"/>
        <v>0</v>
      </c>
      <c r="AH1666" s="167" t="str">
        <f t="shared" si="296"/>
        <v/>
      </c>
      <c r="AI1666" s="167" t="str">
        <f t="shared" si="297"/>
        <v/>
      </c>
      <c r="AJ1666" s="167"/>
      <c r="AK1666" s="167"/>
      <c r="AL1666" s="167"/>
      <c r="AN1666" s="146"/>
      <c r="AO1666" s="158">
        <f t="shared" si="286"/>
        <v>6.4461299358262494</v>
      </c>
      <c r="AP1666" s="159">
        <f t="shared" si="287"/>
        <v>0.48872567121416866</v>
      </c>
      <c r="AQ1666" s="160">
        <f t="shared" si="288"/>
        <v>7.1447938763880003E-4</v>
      </c>
      <c r="AR1666" s="161" t="str">
        <f t="shared" si="289"/>
        <v/>
      </c>
      <c r="AS1666" s="161" t="str">
        <f t="shared" si="285"/>
        <v/>
      </c>
    </row>
    <row r="1667" spans="26:45" ht="20.100000000000001" customHeight="1" x14ac:dyDescent="0.25">
      <c r="Z1667" s="146">
        <v>996</v>
      </c>
      <c r="AA1667" s="142">
        <f t="shared" si="290"/>
        <v>-1.6000000000000014E-2</v>
      </c>
      <c r="AB1667" s="166">
        <f t="shared" si="291"/>
        <v>0.39889121905753705</v>
      </c>
      <c r="AC1667" s="166">
        <f t="shared" si="292"/>
        <v>0.49361719584771613</v>
      </c>
      <c r="AD1667" s="142">
        <f t="shared" si="293"/>
        <v>0.39889121905753705</v>
      </c>
      <c r="AE1667" s="142">
        <f t="shared" si="298"/>
        <v>0.39889121905753705</v>
      </c>
      <c r="AF1667" s="142" t="str">
        <f t="shared" si="294"/>
        <v/>
      </c>
      <c r="AG1667" s="167">
        <f t="shared" si="295"/>
        <v>0</v>
      </c>
      <c r="AH1667" s="167" t="str">
        <f t="shared" si="296"/>
        <v/>
      </c>
      <c r="AI1667" s="167" t="str">
        <f t="shared" si="297"/>
        <v/>
      </c>
      <c r="AJ1667" s="167"/>
      <c r="AK1667" s="167"/>
      <c r="AL1667" s="167"/>
      <c r="AN1667" s="146"/>
      <c r="AO1667" s="158">
        <f t="shared" si="286"/>
        <v>6.4525249060006802</v>
      </c>
      <c r="AP1667" s="159">
        <f t="shared" si="287"/>
        <v>0.48801119182652986</v>
      </c>
      <c r="AQ1667" s="160">
        <f t="shared" si="288"/>
        <v>7.1396530195877439E-4</v>
      </c>
      <c r="AR1667" s="161" t="str">
        <f t="shared" si="289"/>
        <v/>
      </c>
      <c r="AS1667" s="161" t="str">
        <f t="shared" si="285"/>
        <v/>
      </c>
    </row>
    <row r="1668" spans="26:45" ht="20.100000000000001" customHeight="1" x14ac:dyDescent="0.25">
      <c r="Z1668" s="146">
        <v>997</v>
      </c>
      <c r="AA1668" s="142">
        <f t="shared" si="290"/>
        <v>-1.2000000000000011E-2</v>
      </c>
      <c r="AB1668" s="166">
        <f t="shared" si="291"/>
        <v>0.39891355759127739</v>
      </c>
      <c r="AC1668" s="166">
        <f t="shared" si="292"/>
        <v>0.49521280752807784</v>
      </c>
      <c r="AD1668" s="142">
        <f t="shared" si="293"/>
        <v>0.39891355759127739</v>
      </c>
      <c r="AE1668" s="142">
        <f t="shared" si="298"/>
        <v>0.39891355759127739</v>
      </c>
      <c r="AF1668" s="142" t="str">
        <f t="shared" si="294"/>
        <v/>
      </c>
      <c r="AG1668" s="167">
        <f t="shared" si="295"/>
        <v>0</v>
      </c>
      <c r="AH1668" s="167" t="str">
        <f t="shared" si="296"/>
        <v/>
      </c>
      <c r="AI1668" s="167" t="str">
        <f t="shared" si="297"/>
        <v/>
      </c>
      <c r="AJ1668" s="167"/>
      <c r="AK1668" s="167"/>
      <c r="AL1668" s="167"/>
      <c r="AN1668" s="146"/>
      <c r="AO1668" s="158">
        <f t="shared" si="286"/>
        <v>6.458919876175111</v>
      </c>
      <c r="AP1668" s="159">
        <f t="shared" si="287"/>
        <v>0.48729722652457108</v>
      </c>
      <c r="AQ1668" s="160">
        <f t="shared" si="288"/>
        <v>7.1344983596055567E-4</v>
      </c>
      <c r="AR1668" s="161" t="str">
        <f t="shared" si="289"/>
        <v/>
      </c>
      <c r="AS1668" s="161" t="str">
        <f t="shared" si="285"/>
        <v/>
      </c>
    </row>
    <row r="1669" spans="26:45" ht="20.100000000000001" customHeight="1" x14ac:dyDescent="0.25">
      <c r="Z1669" s="146">
        <v>998</v>
      </c>
      <c r="AA1669" s="142">
        <f t="shared" si="290"/>
        <v>-8.0000000000000071E-3</v>
      </c>
      <c r="AB1669" s="166">
        <f t="shared" si="291"/>
        <v>0.39892951445271613</v>
      </c>
      <c r="AC1669" s="166">
        <f t="shared" si="292"/>
        <v>0.49680849579953634</v>
      </c>
      <c r="AD1669" s="142">
        <f t="shared" si="293"/>
        <v>0.39892951445271613</v>
      </c>
      <c r="AE1669" s="142">
        <f t="shared" si="298"/>
        <v>0.39892951445271613</v>
      </c>
      <c r="AF1669" s="142" t="str">
        <f t="shared" si="294"/>
        <v/>
      </c>
      <c r="AG1669" s="167">
        <f t="shared" si="295"/>
        <v>0</v>
      </c>
      <c r="AH1669" s="167" t="str">
        <f t="shared" si="296"/>
        <v/>
      </c>
      <c r="AI1669" s="167" t="str">
        <f t="shared" si="297"/>
        <v/>
      </c>
      <c r="AJ1669" s="167"/>
      <c r="AK1669" s="167"/>
      <c r="AL1669" s="167"/>
      <c r="AN1669" s="146"/>
      <c r="AO1669" s="158">
        <f t="shared" si="286"/>
        <v>6.4653148463495418</v>
      </c>
      <c r="AP1669" s="159">
        <f t="shared" si="287"/>
        <v>0.48658377668861053</v>
      </c>
      <c r="AQ1669" s="160">
        <f t="shared" si="288"/>
        <v>7.1293299662744669E-4</v>
      </c>
      <c r="AR1669" s="161" t="str">
        <f t="shared" si="289"/>
        <v/>
      </c>
      <c r="AS1669" s="161" t="str">
        <f t="shared" si="285"/>
        <v/>
      </c>
    </row>
    <row r="1670" spans="26:45" ht="20.100000000000001" customHeight="1" x14ac:dyDescent="0.25">
      <c r="Z1670" s="146">
        <v>999</v>
      </c>
      <c r="AA1670" s="142">
        <f t="shared" si="290"/>
        <v>-4.0000000000000036E-3</v>
      </c>
      <c r="AB1670" s="166">
        <f t="shared" si="291"/>
        <v>0.39893908887595564</v>
      </c>
      <c r="AC1670" s="166">
        <f t="shared" si="292"/>
        <v>0.49840423513376836</v>
      </c>
      <c r="AD1670" s="142">
        <f t="shared" si="293"/>
        <v>0.39893908887595564</v>
      </c>
      <c r="AE1670" s="142">
        <f t="shared" si="298"/>
        <v>0.39893908887595564</v>
      </c>
      <c r="AF1670" s="142" t="str">
        <f t="shared" si="294"/>
        <v/>
      </c>
      <c r="AG1670" s="167">
        <f t="shared" si="295"/>
        <v>0</v>
      </c>
      <c r="AH1670" s="167" t="str">
        <f t="shared" si="296"/>
        <v/>
      </c>
      <c r="AI1670" s="167" t="str">
        <f t="shared" si="297"/>
        <v/>
      </c>
      <c r="AJ1670" s="167"/>
      <c r="AK1670" s="167"/>
      <c r="AL1670" s="167"/>
      <c r="AN1670" s="146"/>
      <c r="AO1670" s="158">
        <f t="shared" si="286"/>
        <v>6.4717098165239726</v>
      </c>
      <c r="AP1670" s="159">
        <f t="shared" si="287"/>
        <v>0.48587084369198308</v>
      </c>
      <c r="AQ1670" s="160">
        <f t="shared" si="288"/>
        <v>7.1241479093309135E-4</v>
      </c>
      <c r="AR1670" s="161" t="str">
        <f t="shared" si="289"/>
        <v/>
      </c>
      <c r="AS1670" s="161" t="str">
        <f t="shared" si="285"/>
        <v/>
      </c>
    </row>
    <row r="1671" spans="26:45" ht="20.100000000000001" customHeight="1" x14ac:dyDescent="0.25">
      <c r="Z1671" s="146">
        <v>1000</v>
      </c>
      <c r="AA1671" s="142">
        <f t="shared" si="290"/>
        <v>0</v>
      </c>
      <c r="AB1671" s="166">
        <f t="shared" si="291"/>
        <v>0.3989422804014327</v>
      </c>
      <c r="AC1671" s="166">
        <f t="shared" si="292"/>
        <v>0.5</v>
      </c>
      <c r="AD1671" s="142">
        <f t="shared" si="293"/>
        <v>0.3989422804014327</v>
      </c>
      <c r="AE1671" s="142">
        <f t="shared" si="298"/>
        <v>0.3989422804014327</v>
      </c>
      <c r="AF1671" s="142">
        <f t="shared" si="294"/>
        <v>0.3989422804014327</v>
      </c>
      <c r="AG1671" s="167">
        <f t="shared" si="295"/>
        <v>0</v>
      </c>
      <c r="AH1671" s="167" t="str">
        <f t="shared" si="296"/>
        <v/>
      </c>
      <c r="AI1671" s="167" t="str">
        <f t="shared" si="297"/>
        <v/>
      </c>
      <c r="AJ1671" s="167"/>
      <c r="AK1671" s="167"/>
      <c r="AL1671" s="167"/>
      <c r="AN1671" s="146"/>
      <c r="AO1671" s="158">
        <f t="shared" si="286"/>
        <v>6.4781047866984034</v>
      </c>
      <c r="AP1671" s="159">
        <f t="shared" si="287"/>
        <v>0.48515842890104999</v>
      </c>
      <c r="AQ1671" s="160">
        <f t="shared" si="288"/>
        <v>7.1189522583525733E-4</v>
      </c>
      <c r="AR1671" s="161" t="str">
        <f t="shared" si="289"/>
        <v/>
      </c>
      <c r="AS1671" s="161" t="str">
        <f t="shared" si="285"/>
        <v/>
      </c>
    </row>
    <row r="1672" spans="26:45" ht="20.100000000000001" customHeight="1" x14ac:dyDescent="0.25">
      <c r="Z1672" s="146">
        <v>1001</v>
      </c>
      <c r="AA1672" s="142">
        <f t="shared" si="290"/>
        <v>4.0000000000004476E-3</v>
      </c>
      <c r="AB1672" s="166">
        <f t="shared" si="291"/>
        <v>0.39893908887595564</v>
      </c>
      <c r="AC1672" s="166">
        <f t="shared" si="292"/>
        <v>0.50159576486623181</v>
      </c>
      <c r="AD1672" s="142">
        <f t="shared" si="293"/>
        <v>0.39893908887595564</v>
      </c>
      <c r="AE1672" s="142">
        <f t="shared" si="298"/>
        <v>0.39893908887595564</v>
      </c>
      <c r="AF1672" s="142" t="str">
        <f t="shared" si="294"/>
        <v/>
      </c>
      <c r="AG1672" s="167">
        <f t="shared" si="295"/>
        <v>0</v>
      </c>
      <c r="AH1672" s="167" t="str">
        <f t="shared" si="296"/>
        <v/>
      </c>
      <c r="AI1672" s="167" t="str">
        <f t="shared" si="297"/>
        <v/>
      </c>
      <c r="AJ1672" s="167"/>
      <c r="AK1672" s="167"/>
      <c r="AL1672" s="167"/>
      <c r="AN1672" s="146"/>
      <c r="AO1672" s="158">
        <f t="shared" si="286"/>
        <v>6.4844997568728342</v>
      </c>
      <c r="AP1672" s="159">
        <f t="shared" si="287"/>
        <v>0.48444653367521473</v>
      </c>
      <c r="AQ1672" s="160">
        <f t="shared" si="288"/>
        <v>7.1137430828049908E-4</v>
      </c>
      <c r="AR1672" s="161" t="str">
        <f t="shared" si="289"/>
        <v/>
      </c>
      <c r="AS1672" s="161" t="str">
        <f t="shared" si="285"/>
        <v/>
      </c>
    </row>
    <row r="1673" spans="26:45" ht="20.100000000000001" customHeight="1" x14ac:dyDescent="0.25">
      <c r="Z1673" s="146">
        <v>1002</v>
      </c>
      <c r="AA1673" s="142">
        <f t="shared" si="290"/>
        <v>8.0000000000000071E-3</v>
      </c>
      <c r="AB1673" s="166">
        <f t="shared" si="291"/>
        <v>0.39892951445271613</v>
      </c>
      <c r="AC1673" s="166">
        <f t="shared" si="292"/>
        <v>0.50319150420046366</v>
      </c>
      <c r="AD1673" s="142">
        <f t="shared" si="293"/>
        <v>0.39892951445271613</v>
      </c>
      <c r="AE1673" s="142">
        <f t="shared" si="298"/>
        <v>0.39892951445271613</v>
      </c>
      <c r="AF1673" s="142" t="str">
        <f t="shared" si="294"/>
        <v/>
      </c>
      <c r="AG1673" s="167">
        <f t="shared" si="295"/>
        <v>0</v>
      </c>
      <c r="AH1673" s="167" t="str">
        <f t="shared" si="296"/>
        <v/>
      </c>
      <c r="AI1673" s="167" t="str">
        <f t="shared" si="297"/>
        <v/>
      </c>
      <c r="AJ1673" s="167"/>
      <c r="AK1673" s="167"/>
      <c r="AL1673" s="167"/>
      <c r="AN1673" s="146"/>
      <c r="AO1673" s="158">
        <f t="shared" si="286"/>
        <v>6.490894727047265</v>
      </c>
      <c r="AP1673" s="159">
        <f t="shared" si="287"/>
        <v>0.48373515936693423</v>
      </c>
      <c r="AQ1673" s="160">
        <f t="shared" si="288"/>
        <v>7.1085204520293654E-4</v>
      </c>
      <c r="AR1673" s="161" t="str">
        <f t="shared" si="289"/>
        <v/>
      </c>
      <c r="AS1673" s="161" t="str">
        <f t="shared" si="285"/>
        <v/>
      </c>
    </row>
    <row r="1674" spans="26:45" ht="20.100000000000001" customHeight="1" x14ac:dyDescent="0.25">
      <c r="Z1674" s="146">
        <v>1003</v>
      </c>
      <c r="AA1674" s="142">
        <f t="shared" si="290"/>
        <v>1.2000000000000455E-2</v>
      </c>
      <c r="AB1674" s="166">
        <f t="shared" si="291"/>
        <v>0.39891355759127739</v>
      </c>
      <c r="AC1674" s="166">
        <f t="shared" si="292"/>
        <v>0.50478719247192227</v>
      </c>
      <c r="AD1674" s="142">
        <f t="shared" si="293"/>
        <v>0.39891355759127739</v>
      </c>
      <c r="AE1674" s="142">
        <f t="shared" si="298"/>
        <v>0.39891355759127739</v>
      </c>
      <c r="AF1674" s="142" t="str">
        <f t="shared" si="294"/>
        <v/>
      </c>
      <c r="AG1674" s="167">
        <f t="shared" si="295"/>
        <v>0</v>
      </c>
      <c r="AH1674" s="167" t="str">
        <f t="shared" si="296"/>
        <v/>
      </c>
      <c r="AI1674" s="167" t="str">
        <f t="shared" si="297"/>
        <v/>
      </c>
      <c r="AJ1674" s="167"/>
      <c r="AK1674" s="167"/>
      <c r="AL1674" s="167"/>
      <c r="AN1674" s="146"/>
      <c r="AO1674" s="158">
        <f t="shared" si="286"/>
        <v>6.4972896972216958</v>
      </c>
      <c r="AP1674" s="159">
        <f t="shared" si="287"/>
        <v>0.48302430732173129</v>
      </c>
      <c r="AQ1674" s="160">
        <f t="shared" si="288"/>
        <v>7.103284435219237E-4</v>
      </c>
      <c r="AR1674" s="161" t="str">
        <f t="shared" si="289"/>
        <v/>
      </c>
      <c r="AS1674" s="161" t="str">
        <f t="shared" si="285"/>
        <v/>
      </c>
    </row>
    <row r="1675" spans="26:45" ht="20.100000000000001" customHeight="1" x14ac:dyDescent="0.25">
      <c r="Z1675" s="146">
        <v>1004</v>
      </c>
      <c r="AA1675" s="142">
        <f t="shared" si="290"/>
        <v>1.6000000000000014E-2</v>
      </c>
      <c r="AB1675" s="166">
        <f t="shared" si="291"/>
        <v>0.39889121905753705</v>
      </c>
      <c r="AC1675" s="166">
        <f t="shared" si="292"/>
        <v>0.50638280415228387</v>
      </c>
      <c r="AD1675" s="142">
        <f t="shared" si="293"/>
        <v>0.39889121905753705</v>
      </c>
      <c r="AE1675" s="142">
        <f t="shared" si="298"/>
        <v>0.39889121905753705</v>
      </c>
      <c r="AF1675" s="142" t="str">
        <f t="shared" si="294"/>
        <v/>
      </c>
      <c r="AG1675" s="167">
        <f t="shared" si="295"/>
        <v>0</v>
      </c>
      <c r="AH1675" s="167" t="str">
        <f t="shared" si="296"/>
        <v/>
      </c>
      <c r="AI1675" s="167" t="str">
        <f t="shared" si="297"/>
        <v/>
      </c>
      <c r="AJ1675" s="167"/>
      <c r="AK1675" s="167"/>
      <c r="AL1675" s="167"/>
      <c r="AN1675" s="146"/>
      <c r="AO1675" s="158">
        <f t="shared" si="286"/>
        <v>6.5036846673961266</v>
      </c>
      <c r="AP1675" s="159">
        <f t="shared" si="287"/>
        <v>0.48231397887820937</v>
      </c>
      <c r="AQ1675" s="160">
        <f t="shared" si="288"/>
        <v>7.0980351014582332E-4</v>
      </c>
      <c r="AR1675" s="161" t="str">
        <f t="shared" si="289"/>
        <v/>
      </c>
      <c r="AS1675" s="161" t="str">
        <f t="shared" si="285"/>
        <v/>
      </c>
    </row>
    <row r="1676" spans="26:45" ht="20.100000000000001" customHeight="1" x14ac:dyDescent="0.25">
      <c r="Z1676" s="146">
        <v>1005</v>
      </c>
      <c r="AA1676" s="142">
        <f t="shared" si="290"/>
        <v>2.0000000000000462E-2</v>
      </c>
      <c r="AB1676" s="166">
        <f t="shared" si="291"/>
        <v>0.39886249992366613</v>
      </c>
      <c r="AC1676" s="166">
        <f t="shared" si="292"/>
        <v>0.50797831371690216</v>
      </c>
      <c r="AD1676" s="142">
        <f t="shared" si="293"/>
        <v>0.39886249992366613</v>
      </c>
      <c r="AE1676" s="142">
        <f t="shared" si="298"/>
        <v>0.39886249992366613</v>
      </c>
      <c r="AF1676" s="142" t="str">
        <f t="shared" si="294"/>
        <v/>
      </c>
      <c r="AG1676" s="167">
        <f t="shared" si="295"/>
        <v>0</v>
      </c>
      <c r="AH1676" s="167" t="str">
        <f t="shared" si="296"/>
        <v/>
      </c>
      <c r="AI1676" s="167" t="str">
        <f t="shared" si="297"/>
        <v/>
      </c>
      <c r="AJ1676" s="167"/>
      <c r="AK1676" s="167"/>
      <c r="AL1676" s="167"/>
      <c r="AN1676" s="146"/>
      <c r="AO1676" s="158">
        <f t="shared" si="286"/>
        <v>6.5100796375705574</v>
      </c>
      <c r="AP1676" s="159">
        <f t="shared" si="287"/>
        <v>0.48160417536806355</v>
      </c>
      <c r="AQ1676" s="160">
        <f t="shared" si="288"/>
        <v>7.0927725197011959E-4</v>
      </c>
      <c r="AR1676" s="161" t="str">
        <f t="shared" si="289"/>
        <v/>
      </c>
      <c r="AS1676" s="161" t="str">
        <f t="shared" si="285"/>
        <v/>
      </c>
    </row>
    <row r="1677" spans="26:45" ht="20.100000000000001" customHeight="1" x14ac:dyDescent="0.25">
      <c r="Z1677" s="146">
        <v>1006</v>
      </c>
      <c r="AA1677" s="142">
        <f t="shared" si="290"/>
        <v>2.4000000000000021E-2</v>
      </c>
      <c r="AB1677" s="166">
        <f t="shared" si="291"/>
        <v>0.39882740156802315</v>
      </c>
      <c r="AC1677" s="166">
        <f t="shared" si="292"/>
        <v>0.50957369564603061</v>
      </c>
      <c r="AD1677" s="142">
        <f t="shared" si="293"/>
        <v>0.39882740156802315</v>
      </c>
      <c r="AE1677" s="142">
        <f t="shared" si="298"/>
        <v>0.39882740156802315</v>
      </c>
      <c r="AF1677" s="142" t="str">
        <f t="shared" si="294"/>
        <v/>
      </c>
      <c r="AG1677" s="167">
        <f t="shared" si="295"/>
        <v>0</v>
      </c>
      <c r="AH1677" s="167" t="str">
        <f t="shared" si="296"/>
        <v/>
      </c>
      <c r="AI1677" s="167" t="str">
        <f t="shared" si="297"/>
        <v/>
      </c>
      <c r="AJ1677" s="167"/>
      <c r="AK1677" s="167"/>
      <c r="AL1677" s="167"/>
      <c r="AN1677" s="146"/>
      <c r="AO1677" s="158">
        <f t="shared" si="286"/>
        <v>6.5164746077449882</v>
      </c>
      <c r="AP1677" s="159">
        <f t="shared" si="287"/>
        <v>0.48089489811609343</v>
      </c>
      <c r="AQ1677" s="160">
        <f t="shared" si="288"/>
        <v>7.0874967587586379E-4</v>
      </c>
      <c r="AR1677" s="161" t="str">
        <f t="shared" si="289"/>
        <v/>
      </c>
      <c r="AS1677" s="161" t="str">
        <f t="shared" si="285"/>
        <v/>
      </c>
    </row>
    <row r="1678" spans="26:45" ht="20.100000000000001" customHeight="1" x14ac:dyDescent="0.25">
      <c r="Z1678" s="146">
        <v>1007</v>
      </c>
      <c r="AA1678" s="142">
        <f t="shared" si="290"/>
        <v>2.8000000000000469E-2</v>
      </c>
      <c r="AB1678" s="166">
        <f t="shared" si="291"/>
        <v>0.3987859256750439</v>
      </c>
      <c r="AC1678" s="166">
        <f t="shared" si="292"/>
        <v>0.51116892442604966</v>
      </c>
      <c r="AD1678" s="142">
        <f t="shared" si="293"/>
        <v>0.3987859256750439</v>
      </c>
      <c r="AE1678" s="142">
        <f t="shared" si="298"/>
        <v>0.3987859256750439</v>
      </c>
      <c r="AF1678" s="142" t="str">
        <f t="shared" si="294"/>
        <v/>
      </c>
      <c r="AG1678" s="167">
        <f t="shared" si="295"/>
        <v>0</v>
      </c>
      <c r="AH1678" s="167" t="str">
        <f t="shared" si="296"/>
        <v/>
      </c>
      <c r="AI1678" s="167" t="str">
        <f t="shared" si="297"/>
        <v/>
      </c>
      <c r="AJ1678" s="167"/>
      <c r="AK1678" s="167"/>
      <c r="AL1678" s="167"/>
      <c r="AN1678" s="146"/>
      <c r="AO1678" s="158">
        <f t="shared" si="286"/>
        <v>6.522869577919419</v>
      </c>
      <c r="AP1678" s="159">
        <f t="shared" si="287"/>
        <v>0.48018614844021756</v>
      </c>
      <c r="AQ1678" s="160">
        <f t="shared" si="288"/>
        <v>7.0822078873200578E-4</v>
      </c>
      <c r="AR1678" s="161" t="str">
        <f t="shared" si="289"/>
        <v/>
      </c>
      <c r="AS1678" s="161" t="str">
        <f t="shared" si="285"/>
        <v/>
      </c>
    </row>
    <row r="1679" spans="26:45" ht="20.100000000000001" customHeight="1" x14ac:dyDescent="0.25">
      <c r="Z1679" s="146">
        <v>1008</v>
      </c>
      <c r="AA1679" s="142">
        <f t="shared" si="290"/>
        <v>3.2000000000000028E-2</v>
      </c>
      <c r="AB1679" s="166">
        <f t="shared" si="291"/>
        <v>0.39873807423510665</v>
      </c>
      <c r="AC1679" s="166">
        <f t="shared" si="292"/>
        <v>0.51276397455068801</v>
      </c>
      <c r="AD1679" s="142">
        <f t="shared" si="293"/>
        <v>0.39873807423510665</v>
      </c>
      <c r="AE1679" s="142">
        <f t="shared" si="298"/>
        <v>0.39873807423510665</v>
      </c>
      <c r="AF1679" s="142" t="str">
        <f t="shared" si="294"/>
        <v/>
      </c>
      <c r="AG1679" s="167">
        <f t="shared" si="295"/>
        <v>0</v>
      </c>
      <c r="AH1679" s="167" t="str">
        <f t="shared" si="296"/>
        <v/>
      </c>
      <c r="AI1679" s="167" t="str">
        <f t="shared" si="297"/>
        <v/>
      </c>
      <c r="AJ1679" s="167"/>
      <c r="AK1679" s="167"/>
      <c r="AL1679" s="167"/>
      <c r="AN1679" s="146"/>
      <c r="AO1679" s="158">
        <f t="shared" si="286"/>
        <v>6.5292645480938498</v>
      </c>
      <c r="AP1679" s="159">
        <f t="shared" si="287"/>
        <v>0.47947792765148556</v>
      </c>
      <c r="AQ1679" s="160">
        <f t="shared" si="288"/>
        <v>7.0769059739483886E-4</v>
      </c>
      <c r="AR1679" s="161" t="str">
        <f t="shared" si="289"/>
        <v/>
      </c>
      <c r="AS1679" s="161" t="str">
        <f t="shared" si="285"/>
        <v/>
      </c>
    </row>
    <row r="1680" spans="26:45" ht="20.100000000000001" customHeight="1" x14ac:dyDescent="0.25">
      <c r="Z1680" s="146">
        <v>1009</v>
      </c>
      <c r="AA1680" s="142">
        <f t="shared" si="290"/>
        <v>3.6000000000000476E-2</v>
      </c>
      <c r="AB1680" s="166">
        <f t="shared" si="291"/>
        <v>0.3986838495443733</v>
      </c>
      <c r="AC1680" s="166">
        <f t="shared" si="292"/>
        <v>0.51435882052224913</v>
      </c>
      <c r="AD1680" s="142">
        <f t="shared" si="293"/>
        <v>0.3986838495443733</v>
      </c>
      <c r="AE1680" s="142">
        <f t="shared" si="298"/>
        <v>0.3986838495443733</v>
      </c>
      <c r="AF1680" s="142" t="str">
        <f t="shared" si="294"/>
        <v/>
      </c>
      <c r="AG1680" s="167">
        <f t="shared" si="295"/>
        <v>0</v>
      </c>
      <c r="AH1680" s="167" t="str">
        <f t="shared" si="296"/>
        <v/>
      </c>
      <c r="AI1680" s="167" t="str">
        <f t="shared" si="297"/>
        <v/>
      </c>
      <c r="AJ1680" s="167"/>
      <c r="AK1680" s="167"/>
      <c r="AL1680" s="167"/>
      <c r="AN1680" s="146"/>
      <c r="AO1680" s="158">
        <f t="shared" si="286"/>
        <v>6.5356595182682806</v>
      </c>
      <c r="AP1680" s="159">
        <f t="shared" si="287"/>
        <v>0.47877023705409072</v>
      </c>
      <c r="AQ1680" s="160">
        <f t="shared" si="288"/>
        <v>7.0715910870822185E-4</v>
      </c>
      <c r="AR1680" s="161" t="str">
        <f t="shared" si="289"/>
        <v/>
      </c>
      <c r="AS1680" s="161" t="str">
        <f t="shared" si="285"/>
        <v/>
      </c>
    </row>
    <row r="1681" spans="26:45" ht="20.100000000000001" customHeight="1" x14ac:dyDescent="0.25">
      <c r="Z1681" s="146">
        <v>1010</v>
      </c>
      <c r="AA1681" s="142">
        <f t="shared" si="290"/>
        <v>4.0000000000000036E-2</v>
      </c>
      <c r="AB1681" s="166">
        <f t="shared" si="291"/>
        <v>0.39862325420460504</v>
      </c>
      <c r="AC1681" s="166">
        <f t="shared" si="292"/>
        <v>0.51595343685283079</v>
      </c>
      <c r="AD1681" s="142">
        <f t="shared" si="293"/>
        <v>0.39862325420460504</v>
      </c>
      <c r="AE1681" s="142">
        <f t="shared" si="298"/>
        <v>0.39862325420460504</v>
      </c>
      <c r="AF1681" s="142" t="str">
        <f t="shared" si="294"/>
        <v/>
      </c>
      <c r="AG1681" s="167">
        <f t="shared" si="295"/>
        <v>0</v>
      </c>
      <c r="AH1681" s="167" t="str">
        <f t="shared" si="296"/>
        <v/>
      </c>
      <c r="AI1681" s="167" t="str">
        <f t="shared" si="297"/>
        <v/>
      </c>
      <c r="AJ1681" s="167"/>
      <c r="AK1681" s="167"/>
      <c r="AL1681" s="167"/>
      <c r="AN1681" s="146"/>
      <c r="AO1681" s="158">
        <f t="shared" si="286"/>
        <v>6.5420544884427114</v>
      </c>
      <c r="AP1681" s="159">
        <f t="shared" si="287"/>
        <v>0.4780630779453825</v>
      </c>
      <c r="AQ1681" s="160">
        <f t="shared" si="288"/>
        <v>7.0662632950002635E-4</v>
      </c>
      <c r="AR1681" s="161" t="str">
        <f t="shared" si="289"/>
        <v/>
      </c>
      <c r="AS1681" s="161" t="str">
        <f t="shared" si="285"/>
        <v/>
      </c>
    </row>
    <row r="1682" spans="26:45" ht="20.100000000000001" customHeight="1" x14ac:dyDescent="0.25">
      <c r="Z1682" s="146">
        <v>1011</v>
      </c>
      <c r="AA1682" s="142">
        <f t="shared" si="290"/>
        <v>4.4000000000000483E-2</v>
      </c>
      <c r="AB1682" s="166">
        <f t="shared" si="291"/>
        <v>0.39855629112295499</v>
      </c>
      <c r="AC1682" s="166">
        <f t="shared" si="292"/>
        <v>0.51754779806554996</v>
      </c>
      <c r="AD1682" s="142">
        <f t="shared" si="293"/>
        <v>0.39855629112295499</v>
      </c>
      <c r="AE1682" s="142">
        <f t="shared" si="298"/>
        <v>0.39855629112295499</v>
      </c>
      <c r="AF1682" s="142" t="str">
        <f t="shared" si="294"/>
        <v/>
      </c>
      <c r="AG1682" s="167">
        <f t="shared" si="295"/>
        <v>0</v>
      </c>
      <c r="AH1682" s="167" t="str">
        <f t="shared" si="296"/>
        <v/>
      </c>
      <c r="AI1682" s="167" t="str">
        <f t="shared" si="297"/>
        <v/>
      </c>
      <c r="AJ1682" s="167"/>
      <c r="AK1682" s="167"/>
      <c r="AL1682" s="167"/>
      <c r="AN1682" s="146"/>
      <c r="AO1682" s="158">
        <f t="shared" si="286"/>
        <v>6.5484494586171422</v>
      </c>
      <c r="AP1682" s="159">
        <f t="shared" si="287"/>
        <v>0.47735645161588247</v>
      </c>
      <c r="AQ1682" s="160">
        <f t="shared" si="288"/>
        <v>7.0609226658913116E-4</v>
      </c>
      <c r="AR1682" s="161" t="str">
        <f t="shared" si="289"/>
        <v/>
      </c>
      <c r="AS1682" s="161" t="str">
        <f t="shared" ref="AS1682:AS1745" si="299">IF($AP1682&lt;(1-$AN$670),$AQ1682,"")</f>
        <v/>
      </c>
    </row>
    <row r="1683" spans="26:45" ht="20.100000000000001" customHeight="1" x14ac:dyDescent="0.25">
      <c r="Z1683" s="146">
        <v>1012</v>
      </c>
      <c r="AA1683" s="142">
        <f t="shared" si="290"/>
        <v>4.8000000000000043E-2</v>
      </c>
      <c r="AB1683" s="166">
        <f t="shared" si="291"/>
        <v>0.39848296351173551</v>
      </c>
      <c r="AC1683" s="166">
        <f t="shared" si="292"/>
        <v>0.51914187869576145</v>
      </c>
      <c r="AD1683" s="142">
        <f t="shared" si="293"/>
        <v>0.39848296351173551</v>
      </c>
      <c r="AE1683" s="142">
        <f t="shared" si="298"/>
        <v>0.39848296351173551</v>
      </c>
      <c r="AF1683" s="142" t="str">
        <f t="shared" si="294"/>
        <v/>
      </c>
      <c r="AG1683" s="167">
        <f t="shared" si="295"/>
        <v>0</v>
      </c>
      <c r="AH1683" s="167" t="str">
        <f t="shared" si="296"/>
        <v/>
      </c>
      <c r="AI1683" s="167" t="str">
        <f t="shared" si="297"/>
        <v/>
      </c>
      <c r="AJ1683" s="167"/>
      <c r="AK1683" s="167"/>
      <c r="AL1683" s="167"/>
      <c r="AN1683" s="146"/>
      <c r="AO1683" s="158">
        <f t="shared" ref="AO1683:AO1746" si="300">AO1682+$AR$655</f>
        <v>6.554844428791573</v>
      </c>
      <c r="AP1683" s="159">
        <f t="shared" ref="AP1683:AP1746" si="301">_xlfn.CHISQ.DIST.RT(AO1683,7)</f>
        <v>0.47665035934929334</v>
      </c>
      <c r="AQ1683" s="160">
        <f t="shared" ref="AQ1683:AQ1746" si="302">AP1683-AP1684</f>
        <v>7.0555692677831683E-4</v>
      </c>
      <c r="AR1683" s="161" t="str">
        <f t="shared" ref="AR1683:AR1746" si="303">IF(AP1683&lt;(1-$AN$662),AQ1683,"")</f>
        <v/>
      </c>
      <c r="AS1683" s="161" t="str">
        <f t="shared" si="299"/>
        <v/>
      </c>
    </row>
    <row r="1684" spans="26:45" ht="20.100000000000001" customHeight="1" x14ac:dyDescent="0.25">
      <c r="Z1684" s="146">
        <v>1013</v>
      </c>
      <c r="AA1684" s="142">
        <f t="shared" si="290"/>
        <v>5.200000000000049E-2</v>
      </c>
      <c r="AB1684" s="166">
        <f t="shared" si="291"/>
        <v>0.39840327488816113</v>
      </c>
      <c r="AC1684" s="166">
        <f t="shared" si="292"/>
        <v>0.52073565329228044</v>
      </c>
      <c r="AD1684" s="142">
        <f t="shared" si="293"/>
        <v>0.39840327488816113</v>
      </c>
      <c r="AE1684" s="142">
        <f t="shared" si="298"/>
        <v>0.39840327488816113</v>
      </c>
      <c r="AF1684" s="142" t="str">
        <f t="shared" si="294"/>
        <v/>
      </c>
      <c r="AG1684" s="167">
        <f t="shared" si="295"/>
        <v>0</v>
      </c>
      <c r="AH1684" s="167" t="str">
        <f t="shared" si="296"/>
        <v/>
      </c>
      <c r="AI1684" s="167" t="str">
        <f t="shared" si="297"/>
        <v/>
      </c>
      <c r="AJ1684" s="167"/>
      <c r="AK1684" s="167"/>
      <c r="AL1684" s="167"/>
      <c r="AN1684" s="146"/>
      <c r="AO1684" s="158">
        <f t="shared" si="300"/>
        <v>6.5612393989660038</v>
      </c>
      <c r="AP1684" s="159">
        <f t="shared" si="301"/>
        <v>0.47594480242251502</v>
      </c>
      <c r="AQ1684" s="160">
        <f t="shared" si="302"/>
        <v>7.0502031685915068E-4</v>
      </c>
      <c r="AR1684" s="161" t="str">
        <f t="shared" si="303"/>
        <v/>
      </c>
      <c r="AS1684" s="161" t="str">
        <f t="shared" si="299"/>
        <v/>
      </c>
    </row>
    <row r="1685" spans="26:45" ht="20.100000000000001" customHeight="1" x14ac:dyDescent="0.25">
      <c r="Z1685" s="146">
        <v>1014</v>
      </c>
      <c r="AA1685" s="142">
        <f t="shared" si="290"/>
        <v>5.600000000000005E-2</v>
      </c>
      <c r="AB1685" s="166">
        <f t="shared" si="291"/>
        <v>0.39831722907406775</v>
      </c>
      <c r="AC1685" s="166">
        <f t="shared" si="292"/>
        <v>0.52232909641859915</v>
      </c>
      <c r="AD1685" s="142">
        <f t="shared" si="293"/>
        <v>0.39831722907406775</v>
      </c>
      <c r="AE1685" s="142">
        <f t="shared" si="298"/>
        <v>0.39831722907406775</v>
      </c>
      <c r="AF1685" s="142" t="str">
        <f t="shared" si="294"/>
        <v/>
      </c>
      <c r="AG1685" s="167">
        <f t="shared" si="295"/>
        <v>0</v>
      </c>
      <c r="AH1685" s="167" t="str">
        <f t="shared" si="296"/>
        <v/>
      </c>
      <c r="AI1685" s="167" t="str">
        <f t="shared" si="297"/>
        <v/>
      </c>
      <c r="AJ1685" s="167"/>
      <c r="AK1685" s="167"/>
      <c r="AL1685" s="167"/>
      <c r="AN1685" s="146"/>
      <c r="AO1685" s="158">
        <f t="shared" si="300"/>
        <v>6.5676343691404346</v>
      </c>
      <c r="AP1685" s="159">
        <f t="shared" si="301"/>
        <v>0.47523978210565587</v>
      </c>
      <c r="AQ1685" s="160">
        <f t="shared" si="302"/>
        <v>7.0448244360865608E-4</v>
      </c>
      <c r="AR1685" s="161" t="str">
        <f t="shared" si="303"/>
        <v/>
      </c>
      <c r="AS1685" s="161" t="str">
        <f t="shared" si="299"/>
        <v/>
      </c>
    </row>
    <row r="1686" spans="26:45" ht="20.100000000000001" customHeight="1" x14ac:dyDescent="0.25">
      <c r="Z1686" s="146">
        <v>1015</v>
      </c>
      <c r="AA1686" s="142">
        <f t="shared" si="290"/>
        <v>6.0000000000000497E-2</v>
      </c>
      <c r="AB1686" s="166">
        <f t="shared" si="291"/>
        <v>0.39822483019560689</v>
      </c>
      <c r="AC1686" s="166">
        <f t="shared" si="292"/>
        <v>0.52392218265410706</v>
      </c>
      <c r="AD1686" s="142">
        <f t="shared" si="293"/>
        <v>0.39822483019560689</v>
      </c>
      <c r="AE1686" s="142">
        <f t="shared" si="298"/>
        <v>0.39822483019560689</v>
      </c>
      <c r="AF1686" s="142" t="str">
        <f t="shared" si="294"/>
        <v/>
      </c>
      <c r="AG1686" s="167">
        <f t="shared" si="295"/>
        <v>0</v>
      </c>
      <c r="AH1686" s="167" t="str">
        <f t="shared" si="296"/>
        <v/>
      </c>
      <c r="AI1686" s="167" t="str">
        <f t="shared" si="297"/>
        <v/>
      </c>
      <c r="AJ1686" s="167"/>
      <c r="AK1686" s="167"/>
      <c r="AL1686" s="167"/>
      <c r="AN1686" s="146"/>
      <c r="AO1686" s="158">
        <f t="shared" si="300"/>
        <v>6.5740293393148654</v>
      </c>
      <c r="AP1686" s="159">
        <f t="shared" si="301"/>
        <v>0.47453529966204722</v>
      </c>
      <c r="AQ1686" s="160">
        <f t="shared" si="302"/>
        <v>7.039433137911999E-4</v>
      </c>
      <c r="AR1686" s="161" t="str">
        <f t="shared" si="303"/>
        <v/>
      </c>
      <c r="AS1686" s="161" t="str">
        <f t="shared" si="299"/>
        <v/>
      </c>
    </row>
    <row r="1687" spans="26:45" ht="20.100000000000001" customHeight="1" x14ac:dyDescent="0.25">
      <c r="Z1687" s="146">
        <v>1016</v>
      </c>
      <c r="AA1687" s="142">
        <f t="shared" si="290"/>
        <v>6.4000000000000057E-2</v>
      </c>
      <c r="AB1687" s="166">
        <f t="shared" si="291"/>
        <v>0.3981260826829161</v>
      </c>
      <c r="AC1687" s="166">
        <f t="shared" si="292"/>
        <v>0.52551488659530499</v>
      </c>
      <c r="AD1687" s="142">
        <f t="shared" si="293"/>
        <v>0.3981260826829161</v>
      </c>
      <c r="AE1687" s="142">
        <f t="shared" si="298"/>
        <v>0.3981260826829161</v>
      </c>
      <c r="AF1687" s="142" t="str">
        <f t="shared" si="294"/>
        <v/>
      </c>
      <c r="AG1687" s="167">
        <f t="shared" si="295"/>
        <v>0</v>
      </c>
      <c r="AH1687" s="167" t="str">
        <f t="shared" si="296"/>
        <v/>
      </c>
      <c r="AI1687" s="167" t="str">
        <f t="shared" si="297"/>
        <v/>
      </c>
      <c r="AJ1687" s="167"/>
      <c r="AK1687" s="167"/>
      <c r="AL1687" s="167"/>
      <c r="AN1687" s="146"/>
      <c r="AO1687" s="158">
        <f t="shared" si="300"/>
        <v>6.5804243094892962</v>
      </c>
      <c r="AP1687" s="159">
        <f t="shared" si="301"/>
        <v>0.47383135634825602</v>
      </c>
      <c r="AQ1687" s="160">
        <f t="shared" si="302"/>
        <v>7.0340293415871447E-4</v>
      </c>
      <c r="AR1687" s="161" t="str">
        <f t="shared" si="303"/>
        <v/>
      </c>
      <c r="AS1687" s="161" t="str">
        <f t="shared" si="299"/>
        <v/>
      </c>
    </row>
    <row r="1688" spans="26:45" ht="20.100000000000001" customHeight="1" x14ac:dyDescent="0.25">
      <c r="Z1688" s="146">
        <v>1017</v>
      </c>
      <c r="AA1688" s="142">
        <f t="shared" si="290"/>
        <v>6.8000000000000504E-2</v>
      </c>
      <c r="AB1688" s="166">
        <f t="shared" si="291"/>
        <v>0.3980209912697647</v>
      </c>
      <c r="AC1688" s="166">
        <f t="shared" si="292"/>
        <v>0.52710718285702296</v>
      </c>
      <c r="AD1688" s="142">
        <f t="shared" si="293"/>
        <v>0.3980209912697647</v>
      </c>
      <c r="AE1688" s="142">
        <f t="shared" si="298"/>
        <v>0.3980209912697647</v>
      </c>
      <c r="AF1688" s="142" t="str">
        <f t="shared" si="294"/>
        <v/>
      </c>
      <c r="AG1688" s="167">
        <f t="shared" si="295"/>
        <v>0</v>
      </c>
      <c r="AH1688" s="167" t="str">
        <f t="shared" si="296"/>
        <v/>
      </c>
      <c r="AI1688" s="167" t="str">
        <f t="shared" si="297"/>
        <v/>
      </c>
      <c r="AJ1688" s="167"/>
      <c r="AK1688" s="167"/>
      <c r="AL1688" s="167"/>
      <c r="AN1688" s="146"/>
      <c r="AO1688" s="158">
        <f t="shared" si="300"/>
        <v>6.586819279663727</v>
      </c>
      <c r="AP1688" s="159">
        <f t="shared" si="301"/>
        <v>0.4731279534140973</v>
      </c>
      <c r="AQ1688" s="160">
        <f t="shared" si="302"/>
        <v>7.0286131144892128E-4</v>
      </c>
      <c r="AR1688" s="161" t="str">
        <f t="shared" si="303"/>
        <v/>
      </c>
      <c r="AS1688" s="161" t="str">
        <f t="shared" si="299"/>
        <v/>
      </c>
    </row>
    <row r="1689" spans="26:45" ht="20.100000000000001" customHeight="1" x14ac:dyDescent="0.25">
      <c r="Z1689" s="146">
        <v>1018</v>
      </c>
      <c r="AA1689" s="142">
        <f t="shared" si="290"/>
        <v>7.2000000000000064E-2</v>
      </c>
      <c r="AB1689" s="166">
        <f t="shared" si="291"/>
        <v>0.39790956099317593</v>
      </c>
      <c r="AC1689" s="166">
        <f t="shared" si="292"/>
        <v>0.52869904607363161</v>
      </c>
      <c r="AD1689" s="142">
        <f t="shared" si="293"/>
        <v>0.39790956099317593</v>
      </c>
      <c r="AE1689" s="142">
        <f t="shared" si="298"/>
        <v>0.39790956099317593</v>
      </c>
      <c r="AF1689" s="142" t="str">
        <f t="shared" si="294"/>
        <v/>
      </c>
      <c r="AG1689" s="167">
        <f t="shared" si="295"/>
        <v>0</v>
      </c>
      <c r="AH1689" s="167" t="str">
        <f t="shared" si="296"/>
        <v/>
      </c>
      <c r="AI1689" s="167" t="str">
        <f t="shared" si="297"/>
        <v/>
      </c>
      <c r="AJ1689" s="167"/>
      <c r="AK1689" s="167"/>
      <c r="AL1689" s="167"/>
      <c r="AN1689" s="146"/>
      <c r="AO1689" s="158">
        <f t="shared" si="300"/>
        <v>6.5932142498381578</v>
      </c>
      <c r="AP1689" s="159">
        <f t="shared" si="301"/>
        <v>0.47242509210264838</v>
      </c>
      <c r="AQ1689" s="160">
        <f t="shared" si="302"/>
        <v>7.0231845238710733E-4</v>
      </c>
      <c r="AR1689" s="161" t="str">
        <f t="shared" si="303"/>
        <v/>
      </c>
      <c r="AS1689" s="161" t="str">
        <f t="shared" si="299"/>
        <v/>
      </c>
    </row>
    <row r="1690" spans="26:45" ht="20.100000000000001" customHeight="1" x14ac:dyDescent="0.25">
      <c r="Z1690" s="146">
        <v>1019</v>
      </c>
      <c r="AA1690" s="142">
        <f t="shared" si="290"/>
        <v>7.6000000000000512E-2</v>
      </c>
      <c r="AB1690" s="166">
        <f t="shared" si="291"/>
        <v>0.39779179719302415</v>
      </c>
      <c r="AC1690" s="166">
        <f t="shared" si="292"/>
        <v>0.53029045090025684</v>
      </c>
      <c r="AD1690" s="142">
        <f t="shared" si="293"/>
        <v>0.39779179719302415</v>
      </c>
      <c r="AE1690" s="142">
        <f t="shared" si="298"/>
        <v>0.39779179719302415</v>
      </c>
      <c r="AF1690" s="142" t="str">
        <f t="shared" si="294"/>
        <v/>
      </c>
      <c r="AG1690" s="167">
        <f t="shared" si="295"/>
        <v>0</v>
      </c>
      <c r="AH1690" s="167" t="str">
        <f t="shared" si="296"/>
        <v/>
      </c>
      <c r="AI1690" s="167" t="str">
        <f t="shared" si="297"/>
        <v/>
      </c>
      <c r="AJ1690" s="167"/>
      <c r="AK1690" s="167"/>
      <c r="AL1690" s="167"/>
      <c r="AN1690" s="146"/>
      <c r="AO1690" s="158">
        <f t="shared" si="300"/>
        <v>6.5996092200125887</v>
      </c>
      <c r="AP1690" s="159">
        <f t="shared" si="301"/>
        <v>0.47172277365026127</v>
      </c>
      <c r="AQ1690" s="160">
        <f t="shared" si="302"/>
        <v>7.017743636845708E-4</v>
      </c>
      <c r="AR1690" s="161" t="str">
        <f t="shared" si="303"/>
        <v/>
      </c>
      <c r="AS1690" s="161" t="str">
        <f t="shared" si="299"/>
        <v/>
      </c>
    </row>
    <row r="1691" spans="26:45" ht="20.100000000000001" customHeight="1" x14ac:dyDescent="0.25">
      <c r="Z1691" s="146">
        <v>1020</v>
      </c>
      <c r="AA1691" s="142">
        <f t="shared" si="290"/>
        <v>8.0000000000000071E-2</v>
      </c>
      <c r="AB1691" s="166">
        <f t="shared" si="291"/>
        <v>0.39766770551160885</v>
      </c>
      <c r="AC1691" s="166">
        <f t="shared" si="292"/>
        <v>0.53188137201398744</v>
      </c>
      <c r="AD1691" s="142">
        <f t="shared" si="293"/>
        <v>0.39766770551160885</v>
      </c>
      <c r="AE1691" s="142">
        <f t="shared" si="298"/>
        <v>0.39766770551160885</v>
      </c>
      <c r="AF1691" s="142" t="str">
        <f t="shared" si="294"/>
        <v/>
      </c>
      <c r="AG1691" s="167">
        <f t="shared" si="295"/>
        <v>0</v>
      </c>
      <c r="AH1691" s="167" t="str">
        <f t="shared" si="296"/>
        <v/>
      </c>
      <c r="AI1691" s="167" t="str">
        <f t="shared" si="297"/>
        <v/>
      </c>
      <c r="AJ1691" s="167"/>
      <c r="AK1691" s="167"/>
      <c r="AL1691" s="167"/>
      <c r="AN1691" s="146"/>
      <c r="AO1691" s="158">
        <f t="shared" si="300"/>
        <v>6.6060041901870195</v>
      </c>
      <c r="AP1691" s="159">
        <f t="shared" si="301"/>
        <v>0.4710209992865767</v>
      </c>
      <c r="AQ1691" s="160">
        <f t="shared" si="302"/>
        <v>7.0122905203995334E-4</v>
      </c>
      <c r="AR1691" s="161" t="str">
        <f t="shared" si="303"/>
        <v/>
      </c>
      <c r="AS1691" s="161" t="str">
        <f t="shared" si="299"/>
        <v/>
      </c>
    </row>
    <row r="1692" spans="26:45" ht="20.100000000000001" customHeight="1" x14ac:dyDescent="0.25">
      <c r="Z1692" s="146">
        <v>1021</v>
      </c>
      <c r="AA1692" s="142">
        <f t="shared" si="290"/>
        <v>8.4000000000000519E-2</v>
      </c>
      <c r="AB1692" s="166">
        <f t="shared" si="291"/>
        <v>0.39753729189320369</v>
      </c>
      <c r="AC1692" s="166">
        <f t="shared" si="292"/>
        <v>0.533471784115087</v>
      </c>
      <c r="AD1692" s="142">
        <f t="shared" si="293"/>
        <v>0.39753729189320369</v>
      </c>
      <c r="AE1692" s="142">
        <f t="shared" si="298"/>
        <v>0.39753729189320369</v>
      </c>
      <c r="AF1692" s="142" t="str">
        <f t="shared" si="294"/>
        <v/>
      </c>
      <c r="AG1692" s="167">
        <f t="shared" si="295"/>
        <v>0</v>
      </c>
      <c r="AH1692" s="167" t="str">
        <f t="shared" si="296"/>
        <v/>
      </c>
      <c r="AI1692" s="167" t="str">
        <f t="shared" si="297"/>
        <v/>
      </c>
      <c r="AJ1692" s="167"/>
      <c r="AK1692" s="167"/>
      <c r="AL1692" s="167"/>
      <c r="AN1692" s="146"/>
      <c r="AO1692" s="158">
        <f t="shared" si="300"/>
        <v>6.6123991603614503</v>
      </c>
      <c r="AP1692" s="159">
        <f t="shared" si="301"/>
        <v>0.47031977023453675</v>
      </c>
      <c r="AQ1692" s="160">
        <f t="shared" si="302"/>
        <v>7.0068252413824084E-4</v>
      </c>
      <c r="AR1692" s="161" t="str">
        <f t="shared" si="303"/>
        <v/>
      </c>
      <c r="AS1692" s="161" t="str">
        <f t="shared" si="299"/>
        <v/>
      </c>
    </row>
    <row r="1693" spans="26:45" ht="20.100000000000001" customHeight="1" x14ac:dyDescent="0.25">
      <c r="Z1693" s="146">
        <v>1022</v>
      </c>
      <c r="AA1693" s="142">
        <f t="shared" si="290"/>
        <v>8.8000000000000078E-2</v>
      </c>
      <c r="AB1693" s="166">
        <f t="shared" si="291"/>
        <v>0.39740056258358203</v>
      </c>
      <c r="AC1693" s="166">
        <f t="shared" si="292"/>
        <v>0.53506166192819804</v>
      </c>
      <c r="AD1693" s="142">
        <f t="shared" si="293"/>
        <v>0.39740056258358203</v>
      </c>
      <c r="AE1693" s="142">
        <f t="shared" si="298"/>
        <v>0.39740056258358203</v>
      </c>
      <c r="AF1693" s="142" t="str">
        <f t="shared" si="294"/>
        <v/>
      </c>
      <c r="AG1693" s="167">
        <f t="shared" si="295"/>
        <v>0</v>
      </c>
      <c r="AH1693" s="167" t="str">
        <f t="shared" si="296"/>
        <v/>
      </c>
      <c r="AI1693" s="167" t="str">
        <f t="shared" si="297"/>
        <v/>
      </c>
      <c r="AJ1693" s="167"/>
      <c r="AK1693" s="167"/>
      <c r="AL1693" s="167"/>
      <c r="AN1693" s="146"/>
      <c r="AO1693" s="158">
        <f t="shared" si="300"/>
        <v>6.6187941305358811</v>
      </c>
      <c r="AP1693" s="159">
        <f t="shared" si="301"/>
        <v>0.46961908771039851</v>
      </c>
      <c r="AQ1693" s="160">
        <f t="shared" si="302"/>
        <v>7.001347866519847E-4</v>
      </c>
      <c r="AR1693" s="161" t="str">
        <f t="shared" si="303"/>
        <v/>
      </c>
      <c r="AS1693" s="161" t="str">
        <f t="shared" si="299"/>
        <v/>
      </c>
    </row>
    <row r="1694" spans="26:45" ht="20.100000000000001" customHeight="1" x14ac:dyDescent="0.25">
      <c r="Z1694" s="146">
        <v>1023</v>
      </c>
      <c r="AA1694" s="142">
        <f t="shared" si="290"/>
        <v>9.2000000000000526E-2</v>
      </c>
      <c r="AB1694" s="166">
        <f t="shared" si="291"/>
        <v>0.39725752412951848</v>
      </c>
      <c r="AC1694" s="166">
        <f t="shared" si="292"/>
        <v>0.53665098020354973</v>
      </c>
      <c r="AD1694" s="142">
        <f t="shared" si="293"/>
        <v>0.39725752412951848</v>
      </c>
      <c r="AE1694" s="142">
        <f t="shared" si="298"/>
        <v>0.39725752412951848</v>
      </c>
      <c r="AF1694" s="142" t="str">
        <f t="shared" si="294"/>
        <v/>
      </c>
      <c r="AG1694" s="167">
        <f t="shared" si="295"/>
        <v>0</v>
      </c>
      <c r="AH1694" s="167" t="str">
        <f t="shared" si="296"/>
        <v/>
      </c>
      <c r="AI1694" s="167" t="str">
        <f t="shared" si="297"/>
        <v/>
      </c>
      <c r="AJ1694" s="167"/>
      <c r="AK1694" s="167"/>
      <c r="AL1694" s="167"/>
      <c r="AN1694" s="146"/>
      <c r="AO1694" s="158">
        <f t="shared" si="300"/>
        <v>6.6251891007103119</v>
      </c>
      <c r="AP1694" s="159">
        <f t="shared" si="301"/>
        <v>0.46891895292374652</v>
      </c>
      <c r="AQ1694" s="160">
        <f t="shared" si="302"/>
        <v>6.9958584623874831E-4</v>
      </c>
      <c r="AR1694" s="161" t="str">
        <f t="shared" si="303"/>
        <v/>
      </c>
      <c r="AS1694" s="161" t="str">
        <f t="shared" si="299"/>
        <v/>
      </c>
    </row>
    <row r="1695" spans="26:45" ht="20.100000000000001" customHeight="1" x14ac:dyDescent="0.25">
      <c r="Z1695" s="146">
        <v>1024</v>
      </c>
      <c r="AA1695" s="142">
        <f t="shared" ref="AA1695:AA1758" si="304">AA$665+(Z1695*AA$668)</f>
        <v>9.6000000000000085E-2</v>
      </c>
      <c r="AB1695" s="166">
        <f t="shared" ref="AB1695:AB1758" si="305">_xlfn.NORM.DIST(AA1695,AA$662,AA$663,0)</f>
        <v>0.39710818337826648</v>
      </c>
      <c r="AC1695" s="166">
        <f t="shared" ref="AC1695:AC1758" si="306">_xlfn.NORM.DIST(AA1695,AA$662,AA$663,1)</f>
        <v>0.53823971371815793</v>
      </c>
      <c r="AD1695" s="142">
        <f t="shared" ref="AD1695:AD1758" si="307">IF(OR(AC1695&lt;CN$43,AC1695&gt;CN$44),AB1695,"")</f>
        <v>0.39710818337826648</v>
      </c>
      <c r="AE1695" s="142">
        <f t="shared" si="298"/>
        <v>0.39710818337826648</v>
      </c>
      <c r="AF1695" s="142" t="str">
        <f t="shared" ref="AF1695:AF1758" si="308">IF(AB1695=MAX(AB$671:AB$2671),AB1695,"")</f>
        <v/>
      </c>
      <c r="AG1695" s="167">
        <f t="shared" ref="AG1695:AG1758" si="309">_xlfn.NORM.DIST(Z1695,AE$663,AE$664,0)</f>
        <v>0</v>
      </c>
      <c r="AH1695" s="167" t="str">
        <f t="shared" ref="AH1695:AH1758" si="310">IF(AG1695=MAX(AG$671:AG$2671),AB1695,"")</f>
        <v/>
      </c>
      <c r="AI1695" s="167" t="str">
        <f t="shared" ref="AI1695:AI1758" si="311">IF(AH1695=MIN(AH$671:AH$2671),AH1695,"")</f>
        <v/>
      </c>
      <c r="AJ1695" s="167"/>
      <c r="AK1695" s="167"/>
      <c r="AL1695" s="167"/>
      <c r="AN1695" s="146"/>
      <c r="AO1695" s="158">
        <f t="shared" si="300"/>
        <v>6.6315840708847427</v>
      </c>
      <c r="AP1695" s="159">
        <f t="shared" si="301"/>
        <v>0.46821936707750778</v>
      </c>
      <c r="AQ1695" s="160">
        <f t="shared" si="302"/>
        <v>6.9903570954454874E-4</v>
      </c>
      <c r="AR1695" s="161" t="str">
        <f t="shared" si="303"/>
        <v/>
      </c>
      <c r="AS1695" s="161" t="str">
        <f t="shared" si="299"/>
        <v/>
      </c>
    </row>
    <row r="1696" spans="26:45" ht="20.100000000000001" customHeight="1" x14ac:dyDescent="0.25">
      <c r="Z1696" s="146">
        <v>1025</v>
      </c>
      <c r="AA1696" s="142">
        <f t="shared" si="304"/>
        <v>9.9999999999999645E-2</v>
      </c>
      <c r="AB1696" s="166">
        <f t="shared" si="305"/>
        <v>0.39695254747701181</v>
      </c>
      <c r="AC1696" s="166">
        <f t="shared" si="306"/>
        <v>0.53982783727702888</v>
      </c>
      <c r="AD1696" s="142">
        <f t="shared" si="307"/>
        <v>0.39695254747701181</v>
      </c>
      <c r="AE1696" s="142">
        <f t="shared" ref="AE1696:AE1759" si="312">IF(AND(AC1696&gt;$AE$667,AC1696&lt;$AE$668),AB1696,"")</f>
        <v>0.39695254747701181</v>
      </c>
      <c r="AF1696" s="142" t="str">
        <f t="shared" si="308"/>
        <v/>
      </c>
      <c r="AG1696" s="167">
        <f t="shared" si="309"/>
        <v>0</v>
      </c>
      <c r="AH1696" s="167" t="str">
        <f t="shared" si="310"/>
        <v/>
      </c>
      <c r="AI1696" s="167" t="str">
        <f t="shared" si="311"/>
        <v/>
      </c>
      <c r="AJ1696" s="167"/>
      <c r="AK1696" s="167"/>
      <c r="AL1696" s="167"/>
      <c r="AN1696" s="146"/>
      <c r="AO1696" s="158">
        <f t="shared" si="300"/>
        <v>6.6379790410591735</v>
      </c>
      <c r="AP1696" s="159">
        <f t="shared" si="301"/>
        <v>0.46752033136796323</v>
      </c>
      <c r="AQ1696" s="160">
        <f t="shared" si="302"/>
        <v>6.984843832006371E-4</v>
      </c>
      <c r="AR1696" s="161" t="str">
        <f t="shared" si="303"/>
        <v/>
      </c>
      <c r="AS1696" s="161" t="str">
        <f t="shared" si="299"/>
        <v/>
      </c>
    </row>
    <row r="1697" spans="26:45" ht="20.100000000000001" customHeight="1" x14ac:dyDescent="0.25">
      <c r="Z1697" s="146">
        <v>1026</v>
      </c>
      <c r="AA1697" s="142">
        <f t="shared" si="304"/>
        <v>0.10400000000000009</v>
      </c>
      <c r="AB1697" s="166">
        <f t="shared" si="305"/>
        <v>0.39679062387230274</v>
      </c>
      <c r="AC1697" s="166">
        <f t="shared" si="306"/>
        <v>0.54141532571435613</v>
      </c>
      <c r="AD1697" s="142">
        <f t="shared" si="307"/>
        <v>0.39679062387230274</v>
      </c>
      <c r="AE1697" s="142">
        <f t="shared" si="312"/>
        <v>0.39679062387230274</v>
      </c>
      <c r="AF1697" s="142" t="str">
        <f t="shared" si="308"/>
        <v/>
      </c>
      <c r="AG1697" s="167">
        <f t="shared" si="309"/>
        <v>0</v>
      </c>
      <c r="AH1697" s="167" t="str">
        <f t="shared" si="310"/>
        <v/>
      </c>
      <c r="AI1697" s="167" t="str">
        <f t="shared" si="311"/>
        <v/>
      </c>
      <c r="AJ1697" s="167"/>
      <c r="AK1697" s="167"/>
      <c r="AL1697" s="167"/>
      <c r="AN1697" s="146"/>
      <c r="AO1697" s="158">
        <f t="shared" si="300"/>
        <v>6.6443740112336043</v>
      </c>
      <c r="AP1697" s="159">
        <f t="shared" si="301"/>
        <v>0.46682184698476259</v>
      </c>
      <c r="AQ1697" s="160">
        <f t="shared" si="302"/>
        <v>6.9793187382605204E-4</v>
      </c>
      <c r="AR1697" s="161" t="str">
        <f t="shared" si="303"/>
        <v/>
      </c>
      <c r="AS1697" s="161" t="str">
        <f t="shared" si="299"/>
        <v/>
      </c>
    </row>
    <row r="1698" spans="26:45" ht="20.100000000000001" customHeight="1" x14ac:dyDescent="0.25">
      <c r="Z1698" s="146">
        <v>1027</v>
      </c>
      <c r="AA1698" s="142">
        <f t="shared" si="304"/>
        <v>0.10799999999999965</v>
      </c>
      <c r="AB1698" s="166">
        <f t="shared" si="305"/>
        <v>0.3966224203094561</v>
      </c>
      <c r="AC1698" s="166">
        <f t="shared" si="306"/>
        <v>0.54300215389471651</v>
      </c>
      <c r="AD1698" s="142">
        <f t="shared" si="307"/>
        <v>0.3966224203094561</v>
      </c>
      <c r="AE1698" s="142">
        <f t="shared" si="312"/>
        <v>0.3966224203094561</v>
      </c>
      <c r="AF1698" s="142" t="str">
        <f t="shared" si="308"/>
        <v/>
      </c>
      <c r="AG1698" s="167">
        <f t="shared" si="309"/>
        <v>0</v>
      </c>
      <c r="AH1698" s="167" t="str">
        <f t="shared" si="310"/>
        <v/>
      </c>
      <c r="AI1698" s="167" t="str">
        <f t="shared" si="311"/>
        <v/>
      </c>
      <c r="AJ1698" s="167"/>
      <c r="AK1698" s="167"/>
      <c r="AL1698" s="167"/>
      <c r="AN1698" s="146"/>
      <c r="AO1698" s="158">
        <f t="shared" si="300"/>
        <v>6.6507689814080351</v>
      </c>
      <c r="AP1698" s="159">
        <f t="shared" si="301"/>
        <v>0.46612391511093654</v>
      </c>
      <c r="AQ1698" s="160">
        <f t="shared" si="302"/>
        <v>6.9737818802573237E-4</v>
      </c>
      <c r="AR1698" s="161" t="str">
        <f t="shared" si="303"/>
        <v/>
      </c>
      <c r="AS1698" s="161" t="str">
        <f t="shared" si="299"/>
        <v/>
      </c>
    </row>
    <row r="1699" spans="26:45" ht="20.100000000000001" customHeight="1" x14ac:dyDescent="0.25">
      <c r="Z1699" s="146">
        <v>1028</v>
      </c>
      <c r="AA1699" s="142">
        <f t="shared" si="304"/>
        <v>0.1120000000000001</v>
      </c>
      <c r="AB1699" s="166">
        <f t="shared" si="305"/>
        <v>0.39644794483193985</v>
      </c>
      <c r="AC1699" s="166">
        <f t="shared" si="306"/>
        <v>0.54458829671426567</v>
      </c>
      <c r="AD1699" s="142">
        <f t="shared" si="307"/>
        <v>0.39644794483193985</v>
      </c>
      <c r="AE1699" s="142">
        <f t="shared" si="312"/>
        <v>0.39644794483193985</v>
      </c>
      <c r="AF1699" s="142" t="str">
        <f t="shared" si="308"/>
        <v/>
      </c>
      <c r="AG1699" s="167">
        <f t="shared" si="309"/>
        <v>0</v>
      </c>
      <c r="AH1699" s="167" t="str">
        <f t="shared" si="310"/>
        <v/>
      </c>
      <c r="AI1699" s="167" t="str">
        <f t="shared" si="311"/>
        <v/>
      </c>
      <c r="AJ1699" s="167"/>
      <c r="AK1699" s="167"/>
      <c r="AL1699" s="167"/>
      <c r="AN1699" s="146"/>
      <c r="AO1699" s="158">
        <f t="shared" si="300"/>
        <v>6.6571639515824659</v>
      </c>
      <c r="AP1699" s="159">
        <f t="shared" si="301"/>
        <v>0.46542653692291081</v>
      </c>
      <c r="AQ1699" s="160">
        <f t="shared" si="302"/>
        <v>6.9682333239107219E-4</v>
      </c>
      <c r="AR1699" s="161" t="str">
        <f t="shared" si="303"/>
        <v/>
      </c>
      <c r="AS1699" s="161" t="str">
        <f t="shared" si="299"/>
        <v/>
      </c>
    </row>
    <row r="1700" spans="26:45" ht="20.100000000000001" customHeight="1" x14ac:dyDescent="0.25">
      <c r="Z1700" s="146">
        <v>1029</v>
      </c>
      <c r="AA1700" s="142">
        <f t="shared" si="304"/>
        <v>0.11599999999999966</v>
      </c>
      <c r="AB1700" s="166">
        <f t="shared" si="305"/>
        <v>0.39626720578073205</v>
      </c>
      <c r="AC1700" s="166">
        <f t="shared" si="306"/>
        <v>0.5461737291019273</v>
      </c>
      <c r="AD1700" s="142">
        <f t="shared" si="307"/>
        <v>0.39626720578073205</v>
      </c>
      <c r="AE1700" s="142">
        <f t="shared" si="312"/>
        <v>0.39626720578073205</v>
      </c>
      <c r="AF1700" s="142" t="str">
        <f t="shared" si="308"/>
        <v/>
      </c>
      <c r="AG1700" s="167">
        <f t="shared" si="309"/>
        <v>0</v>
      </c>
      <c r="AH1700" s="167" t="str">
        <f t="shared" si="310"/>
        <v/>
      </c>
      <c r="AI1700" s="167" t="str">
        <f t="shared" si="311"/>
        <v/>
      </c>
      <c r="AJ1700" s="167"/>
      <c r="AK1700" s="167"/>
      <c r="AL1700" s="167"/>
      <c r="AN1700" s="146"/>
      <c r="AO1700" s="158">
        <f t="shared" si="300"/>
        <v>6.6635589217568967</v>
      </c>
      <c r="AP1700" s="159">
        <f t="shared" si="301"/>
        <v>0.46472971359051973</v>
      </c>
      <c r="AQ1700" s="160">
        <f t="shared" si="302"/>
        <v>6.9626731350025395E-4</v>
      </c>
      <c r="AR1700" s="161" t="str">
        <f t="shared" si="303"/>
        <v/>
      </c>
      <c r="AS1700" s="161" t="str">
        <f t="shared" si="299"/>
        <v/>
      </c>
    </row>
    <row r="1701" spans="26:45" ht="20.100000000000001" customHeight="1" x14ac:dyDescent="0.25">
      <c r="Z1701" s="146">
        <v>1030</v>
      </c>
      <c r="AA1701" s="142">
        <f t="shared" si="304"/>
        <v>0.12000000000000011</v>
      </c>
      <c r="AB1701" s="166">
        <f t="shared" si="305"/>
        <v>0.3960802117936561</v>
      </c>
      <c r="AC1701" s="166">
        <f t="shared" si="306"/>
        <v>0.54775842602058389</v>
      </c>
      <c r="AD1701" s="142">
        <f t="shared" si="307"/>
        <v>0.3960802117936561</v>
      </c>
      <c r="AE1701" s="142">
        <f t="shared" si="312"/>
        <v>0.3960802117936561</v>
      </c>
      <c r="AF1701" s="142" t="str">
        <f t="shared" si="308"/>
        <v/>
      </c>
      <c r="AG1701" s="167">
        <f t="shared" si="309"/>
        <v>0</v>
      </c>
      <c r="AH1701" s="167" t="str">
        <f t="shared" si="310"/>
        <v/>
      </c>
      <c r="AI1701" s="167" t="str">
        <f t="shared" si="311"/>
        <v/>
      </c>
      <c r="AJ1701" s="167"/>
      <c r="AK1701" s="167"/>
      <c r="AL1701" s="167"/>
      <c r="AN1701" s="146"/>
      <c r="AO1701" s="158">
        <f t="shared" si="300"/>
        <v>6.6699538919313275</v>
      </c>
      <c r="AP1701" s="159">
        <f t="shared" si="301"/>
        <v>0.46403344627701948</v>
      </c>
      <c r="AQ1701" s="160">
        <f t="shared" si="302"/>
        <v>6.9571013791880354E-4</v>
      </c>
      <c r="AR1701" s="161" t="str">
        <f t="shared" si="303"/>
        <v/>
      </c>
      <c r="AS1701" s="161" t="str">
        <f t="shared" si="299"/>
        <v/>
      </c>
    </row>
    <row r="1702" spans="26:45" ht="20.100000000000001" customHeight="1" x14ac:dyDescent="0.25">
      <c r="Z1702" s="146">
        <v>1031</v>
      </c>
      <c r="AA1702" s="142">
        <f t="shared" si="304"/>
        <v>0.12399999999999967</v>
      </c>
      <c r="AB1702" s="166">
        <f t="shared" si="305"/>
        <v>0.39588697180469301</v>
      </c>
      <c r="AC1702" s="166">
        <f t="shared" si="306"/>
        <v>0.54934236246826085</v>
      </c>
      <c r="AD1702" s="142">
        <f t="shared" si="307"/>
        <v>0.39588697180469301</v>
      </c>
      <c r="AE1702" s="142">
        <f t="shared" si="312"/>
        <v>0.39588697180469301</v>
      </c>
      <c r="AF1702" s="142" t="str">
        <f t="shared" si="308"/>
        <v/>
      </c>
      <c r="AG1702" s="167">
        <f t="shared" si="309"/>
        <v>0</v>
      </c>
      <c r="AH1702" s="167" t="str">
        <f t="shared" si="310"/>
        <v/>
      </c>
      <c r="AI1702" s="167" t="str">
        <f t="shared" si="311"/>
        <v/>
      </c>
      <c r="AJ1702" s="167"/>
      <c r="AK1702" s="167"/>
      <c r="AL1702" s="167"/>
      <c r="AN1702" s="146"/>
      <c r="AO1702" s="158">
        <f t="shared" si="300"/>
        <v>6.6763488621057583</v>
      </c>
      <c r="AP1702" s="159">
        <f t="shared" si="301"/>
        <v>0.46333773613910068</v>
      </c>
      <c r="AQ1702" s="160">
        <f t="shared" si="302"/>
        <v>6.951518121974809E-4</v>
      </c>
      <c r="AR1702" s="161" t="str">
        <f t="shared" si="303"/>
        <v/>
      </c>
      <c r="AS1702" s="161" t="str">
        <f t="shared" si="299"/>
        <v/>
      </c>
    </row>
    <row r="1703" spans="26:45" ht="20.100000000000001" customHeight="1" x14ac:dyDescent="0.25">
      <c r="Z1703" s="146">
        <v>1032</v>
      </c>
      <c r="AA1703" s="142">
        <f t="shared" si="304"/>
        <v>0.12800000000000011</v>
      </c>
      <c r="AB1703" s="166">
        <f t="shared" si="305"/>
        <v>0.39568749504326983</v>
      </c>
      <c r="AC1703" s="166">
        <f t="shared" si="306"/>
        <v>0.55092551347931173</v>
      </c>
      <c r="AD1703" s="142">
        <f t="shared" si="307"/>
        <v>0.39568749504326983</v>
      </c>
      <c r="AE1703" s="142">
        <f t="shared" si="312"/>
        <v>0.39568749504326983</v>
      </c>
      <c r="AF1703" s="142" t="str">
        <f t="shared" si="308"/>
        <v/>
      </c>
      <c r="AG1703" s="167">
        <f t="shared" si="309"/>
        <v>0</v>
      </c>
      <c r="AH1703" s="167" t="str">
        <f t="shared" si="310"/>
        <v/>
      </c>
      <c r="AI1703" s="167" t="str">
        <f t="shared" si="311"/>
        <v/>
      </c>
      <c r="AJ1703" s="167"/>
      <c r="AK1703" s="167"/>
      <c r="AL1703" s="167"/>
      <c r="AN1703" s="146"/>
      <c r="AO1703" s="158">
        <f t="shared" si="300"/>
        <v>6.6827438322801891</v>
      </c>
      <c r="AP1703" s="159">
        <f t="shared" si="301"/>
        <v>0.46264258432690319</v>
      </c>
      <c r="AQ1703" s="160">
        <f t="shared" si="302"/>
        <v>6.9459234287339022E-4</v>
      </c>
      <c r="AR1703" s="161" t="str">
        <f t="shared" si="303"/>
        <v/>
      </c>
      <c r="AS1703" s="161" t="str">
        <f t="shared" si="299"/>
        <v/>
      </c>
    </row>
    <row r="1704" spans="26:45" ht="20.100000000000001" customHeight="1" x14ac:dyDescent="0.25">
      <c r="Z1704" s="146">
        <v>1033</v>
      </c>
      <c r="AA1704" s="142">
        <f t="shared" si="304"/>
        <v>0.13199999999999967</v>
      </c>
      <c r="AB1704" s="166">
        <f t="shared" si="305"/>
        <v>0.3954817910335251</v>
      </c>
      <c r="AC1704" s="166">
        <f t="shared" si="306"/>
        <v>0.55250785412559622</v>
      </c>
      <c r="AD1704" s="142">
        <f t="shared" si="307"/>
        <v>0.3954817910335251</v>
      </c>
      <c r="AE1704" s="142">
        <f t="shared" si="312"/>
        <v>0.3954817910335251</v>
      </c>
      <c r="AF1704" s="142" t="str">
        <f t="shared" si="308"/>
        <v/>
      </c>
      <c r="AG1704" s="167">
        <f t="shared" si="309"/>
        <v>0</v>
      </c>
      <c r="AH1704" s="167" t="str">
        <f t="shared" si="310"/>
        <v/>
      </c>
      <c r="AI1704" s="167" t="str">
        <f t="shared" si="311"/>
        <v/>
      </c>
      <c r="AJ1704" s="167"/>
      <c r="AK1704" s="167"/>
      <c r="AL1704" s="167"/>
      <c r="AN1704" s="146"/>
      <c r="AO1704" s="158">
        <f t="shared" si="300"/>
        <v>6.6891388024546199</v>
      </c>
      <c r="AP1704" s="159">
        <f t="shared" si="301"/>
        <v>0.4619479919840298</v>
      </c>
      <c r="AQ1704" s="160">
        <f t="shared" si="302"/>
        <v>6.9403173647264449E-4</v>
      </c>
      <c r="AR1704" s="161" t="str">
        <f t="shared" si="303"/>
        <v/>
      </c>
      <c r="AS1704" s="161" t="str">
        <f t="shared" si="299"/>
        <v/>
      </c>
    </row>
    <row r="1705" spans="26:45" ht="20.100000000000001" customHeight="1" x14ac:dyDescent="0.25">
      <c r="Z1705" s="146">
        <v>1034</v>
      </c>
      <c r="AA1705" s="142">
        <f t="shared" si="304"/>
        <v>0.13600000000000012</v>
      </c>
      <c r="AB1705" s="166">
        <f t="shared" si="305"/>
        <v>0.3952698695935507</v>
      </c>
      <c r="AC1705" s="166">
        <f t="shared" si="306"/>
        <v>0.55408935951765992</v>
      </c>
      <c r="AD1705" s="142">
        <f t="shared" si="307"/>
        <v>0.3952698695935507</v>
      </c>
      <c r="AE1705" s="142">
        <f t="shared" si="312"/>
        <v>0.3952698695935507</v>
      </c>
      <c r="AF1705" s="142" t="str">
        <f t="shared" si="308"/>
        <v/>
      </c>
      <c r="AG1705" s="167">
        <f t="shared" si="309"/>
        <v>0</v>
      </c>
      <c r="AH1705" s="167" t="str">
        <f t="shared" si="310"/>
        <v/>
      </c>
      <c r="AI1705" s="167" t="str">
        <f t="shared" si="311"/>
        <v/>
      </c>
      <c r="AJ1705" s="167"/>
      <c r="AK1705" s="167"/>
      <c r="AL1705" s="167"/>
      <c r="AN1705" s="146"/>
      <c r="AO1705" s="158">
        <f t="shared" si="300"/>
        <v>6.6955337726290507</v>
      </c>
      <c r="AP1705" s="159">
        <f t="shared" si="301"/>
        <v>0.46125396024755716</v>
      </c>
      <c r="AQ1705" s="160">
        <f t="shared" si="302"/>
        <v>6.9346999950425925E-4</v>
      </c>
      <c r="AR1705" s="161" t="str">
        <f t="shared" si="303"/>
        <v/>
      </c>
      <c r="AS1705" s="161" t="str">
        <f t="shared" si="299"/>
        <v/>
      </c>
    </row>
    <row r="1706" spans="26:45" ht="20.100000000000001" customHeight="1" x14ac:dyDescent="0.25">
      <c r="Z1706" s="146">
        <v>1035</v>
      </c>
      <c r="AA1706" s="142">
        <f t="shared" si="304"/>
        <v>0.13999999999999968</v>
      </c>
      <c r="AB1706" s="166">
        <f t="shared" si="305"/>
        <v>0.39505174083461131</v>
      </c>
      <c r="AC1706" s="166">
        <f t="shared" si="306"/>
        <v>0.55567000480590634</v>
      </c>
      <c r="AD1706" s="142">
        <f t="shared" si="307"/>
        <v>0.39505174083461131</v>
      </c>
      <c r="AE1706" s="142">
        <f t="shared" si="312"/>
        <v>0.39505174083461131</v>
      </c>
      <c r="AF1706" s="142" t="str">
        <f t="shared" si="308"/>
        <v/>
      </c>
      <c r="AG1706" s="167">
        <f t="shared" si="309"/>
        <v>0</v>
      </c>
      <c r="AH1706" s="167" t="str">
        <f t="shared" si="310"/>
        <v/>
      </c>
      <c r="AI1706" s="167" t="str">
        <f t="shared" si="311"/>
        <v/>
      </c>
      <c r="AJ1706" s="167"/>
      <c r="AK1706" s="167"/>
      <c r="AL1706" s="167"/>
      <c r="AN1706" s="146"/>
      <c r="AO1706" s="158">
        <f t="shared" si="300"/>
        <v>6.7019287428034815</v>
      </c>
      <c r="AP1706" s="159">
        <f t="shared" si="301"/>
        <v>0.4605604902480529</v>
      </c>
      <c r="AQ1706" s="160">
        <f t="shared" si="302"/>
        <v>6.9290713846681395E-4</v>
      </c>
      <c r="AR1706" s="161" t="str">
        <f t="shared" si="303"/>
        <v/>
      </c>
      <c r="AS1706" s="161" t="str">
        <f t="shared" si="299"/>
        <v/>
      </c>
    </row>
    <row r="1707" spans="26:45" ht="20.100000000000001" customHeight="1" x14ac:dyDescent="0.25">
      <c r="Z1707" s="146">
        <v>1036</v>
      </c>
      <c r="AA1707" s="142">
        <f t="shared" si="304"/>
        <v>0.14400000000000013</v>
      </c>
      <c r="AB1707" s="166">
        <f t="shared" si="305"/>
        <v>0.39482741516033976</v>
      </c>
      <c r="AC1707" s="166">
        <f t="shared" si="306"/>
        <v>0.55724976518177005</v>
      </c>
      <c r="AD1707" s="142">
        <f t="shared" si="307"/>
        <v>0.39482741516033976</v>
      </c>
      <c r="AE1707" s="142">
        <f t="shared" si="312"/>
        <v>0.39482741516033976</v>
      </c>
      <c r="AF1707" s="142" t="str">
        <f t="shared" si="308"/>
        <v/>
      </c>
      <c r="AG1707" s="167">
        <f t="shared" si="309"/>
        <v>0</v>
      </c>
      <c r="AH1707" s="167" t="str">
        <f t="shared" si="310"/>
        <v/>
      </c>
      <c r="AI1707" s="167" t="str">
        <f t="shared" si="311"/>
        <v/>
      </c>
      <c r="AJ1707" s="167"/>
      <c r="AK1707" s="167"/>
      <c r="AL1707" s="167"/>
      <c r="AN1707" s="146"/>
      <c r="AO1707" s="158">
        <f t="shared" si="300"/>
        <v>6.7083237129779123</v>
      </c>
      <c r="AP1707" s="159">
        <f t="shared" si="301"/>
        <v>0.45986758310958609</v>
      </c>
      <c r="AQ1707" s="160">
        <f t="shared" si="302"/>
        <v>6.9234315984256778E-4</v>
      </c>
      <c r="AR1707" s="161" t="str">
        <f t="shared" si="303"/>
        <v/>
      </c>
      <c r="AS1707" s="161" t="str">
        <f t="shared" si="299"/>
        <v/>
      </c>
    </row>
    <row r="1708" spans="26:45" ht="20.100000000000001" customHeight="1" x14ac:dyDescent="0.25">
      <c r="Z1708" s="146">
        <v>1037</v>
      </c>
      <c r="AA1708" s="142">
        <f t="shared" si="304"/>
        <v>0.14799999999999969</v>
      </c>
      <c r="AB1708" s="166">
        <f t="shared" si="305"/>
        <v>0.39459690326591074</v>
      </c>
      <c r="AC1708" s="166">
        <f t="shared" si="306"/>
        <v>0.55882861587888255</v>
      </c>
      <c r="AD1708" s="142">
        <f t="shared" si="307"/>
        <v>0.39459690326591074</v>
      </c>
      <c r="AE1708" s="142">
        <f t="shared" si="312"/>
        <v>0.39459690326591074</v>
      </c>
      <c r="AF1708" s="142" t="str">
        <f t="shared" si="308"/>
        <v/>
      </c>
      <c r="AG1708" s="167">
        <f t="shared" si="309"/>
        <v>0</v>
      </c>
      <c r="AH1708" s="167" t="str">
        <f t="shared" si="310"/>
        <v/>
      </c>
      <c r="AI1708" s="167" t="str">
        <f t="shared" si="311"/>
        <v/>
      </c>
      <c r="AJ1708" s="167"/>
      <c r="AK1708" s="167"/>
      <c r="AL1708" s="167"/>
      <c r="AN1708" s="146"/>
      <c r="AO1708" s="158">
        <f t="shared" si="300"/>
        <v>6.7147186831523431</v>
      </c>
      <c r="AP1708" s="159">
        <f t="shared" si="301"/>
        <v>0.45917523994974352</v>
      </c>
      <c r="AQ1708" s="160">
        <f t="shared" si="302"/>
        <v>6.917780701033438E-4</v>
      </c>
      <c r="AR1708" s="161" t="str">
        <f t="shared" si="303"/>
        <v/>
      </c>
      <c r="AS1708" s="161" t="str">
        <f t="shared" si="299"/>
        <v/>
      </c>
    </row>
    <row r="1709" spans="26:45" ht="20.100000000000001" customHeight="1" x14ac:dyDescent="0.25">
      <c r="Z1709" s="146">
        <v>1038</v>
      </c>
      <c r="AA1709" s="142">
        <f t="shared" si="304"/>
        <v>0.15200000000000014</v>
      </c>
      <c r="AB1709" s="166">
        <f t="shared" si="305"/>
        <v>0.39436021613719041</v>
      </c>
      <c r="AC1709" s="166">
        <f t="shared" si="306"/>
        <v>0.56040653217423875</v>
      </c>
      <c r="AD1709" s="142">
        <f t="shared" si="307"/>
        <v>0.39436021613719041</v>
      </c>
      <c r="AE1709" s="142">
        <f t="shared" si="312"/>
        <v>0.39436021613719041</v>
      </c>
      <c r="AF1709" s="142" t="str">
        <f t="shared" si="308"/>
        <v/>
      </c>
      <c r="AG1709" s="167">
        <f t="shared" si="309"/>
        <v>0</v>
      </c>
      <c r="AH1709" s="167" t="str">
        <f t="shared" si="310"/>
        <v/>
      </c>
      <c r="AI1709" s="167" t="str">
        <f t="shared" si="311"/>
        <v/>
      </c>
      <c r="AJ1709" s="167"/>
      <c r="AK1709" s="167"/>
      <c r="AL1709" s="167"/>
      <c r="AN1709" s="146"/>
      <c r="AO1709" s="158">
        <f t="shared" si="300"/>
        <v>6.7211136533267739</v>
      </c>
      <c r="AP1709" s="159">
        <f t="shared" si="301"/>
        <v>0.45848346187964018</v>
      </c>
      <c r="AQ1709" s="160">
        <f t="shared" si="302"/>
        <v>6.9121187570431175E-4</v>
      </c>
      <c r="AR1709" s="161" t="str">
        <f t="shared" si="303"/>
        <v/>
      </c>
      <c r="AS1709" s="161" t="str">
        <f t="shared" si="299"/>
        <v/>
      </c>
    </row>
    <row r="1710" spans="26:45" ht="20.100000000000001" customHeight="1" x14ac:dyDescent="0.25">
      <c r="Z1710" s="146">
        <v>1039</v>
      </c>
      <c r="AA1710" s="142">
        <f t="shared" si="304"/>
        <v>0.15599999999999969</v>
      </c>
      <c r="AB1710" s="166">
        <f t="shared" si="305"/>
        <v>0.39411736504986411</v>
      </c>
      <c r="AC1710" s="166">
        <f t="shared" si="306"/>
        <v>0.56198348938935583</v>
      </c>
      <c r="AD1710" s="142">
        <f t="shared" si="307"/>
        <v>0.39411736504986411</v>
      </c>
      <c r="AE1710" s="142">
        <f t="shared" si="312"/>
        <v>0.39411736504986411</v>
      </c>
      <c r="AF1710" s="142" t="str">
        <f t="shared" si="308"/>
        <v/>
      </c>
      <c r="AG1710" s="167">
        <f t="shared" si="309"/>
        <v>0</v>
      </c>
      <c r="AH1710" s="167" t="str">
        <f t="shared" si="310"/>
        <v/>
      </c>
      <c r="AI1710" s="167" t="str">
        <f t="shared" si="311"/>
        <v/>
      </c>
      <c r="AJ1710" s="167"/>
      <c r="AK1710" s="167"/>
      <c r="AL1710" s="167"/>
      <c r="AN1710" s="146"/>
      <c r="AO1710" s="158">
        <f t="shared" si="300"/>
        <v>6.7275086235012047</v>
      </c>
      <c r="AP1710" s="159">
        <f t="shared" si="301"/>
        <v>0.45779225000393586</v>
      </c>
      <c r="AQ1710" s="160">
        <f t="shared" si="302"/>
        <v>6.9064458308942811E-4</v>
      </c>
      <c r="AR1710" s="161" t="str">
        <f t="shared" si="303"/>
        <v/>
      </c>
      <c r="AS1710" s="161" t="str">
        <f t="shared" si="299"/>
        <v/>
      </c>
    </row>
    <row r="1711" spans="26:45" ht="20.100000000000001" customHeight="1" x14ac:dyDescent="0.25">
      <c r="Z1711" s="146">
        <v>1040</v>
      </c>
      <c r="AA1711" s="142">
        <f t="shared" si="304"/>
        <v>0.16000000000000014</v>
      </c>
      <c r="AB1711" s="166">
        <f t="shared" si="305"/>
        <v>0.39386836156854083</v>
      </c>
      <c r="AC1711" s="166">
        <f t="shared" si="306"/>
        <v>0.56355946289143288</v>
      </c>
      <c r="AD1711" s="142">
        <f t="shared" si="307"/>
        <v>0.39386836156854083</v>
      </c>
      <c r="AE1711" s="142">
        <f t="shared" si="312"/>
        <v>0.39386836156854083</v>
      </c>
      <c r="AF1711" s="142" t="str">
        <f t="shared" si="308"/>
        <v/>
      </c>
      <c r="AG1711" s="167">
        <f t="shared" si="309"/>
        <v>0</v>
      </c>
      <c r="AH1711" s="167" t="str">
        <f t="shared" si="310"/>
        <v/>
      </c>
      <c r="AI1711" s="167" t="str">
        <f t="shared" si="311"/>
        <v/>
      </c>
      <c r="AJ1711" s="167"/>
      <c r="AK1711" s="167"/>
      <c r="AL1711" s="167"/>
      <c r="AN1711" s="146"/>
      <c r="AO1711" s="158">
        <f t="shared" si="300"/>
        <v>6.7339035936756355</v>
      </c>
      <c r="AP1711" s="159">
        <f t="shared" si="301"/>
        <v>0.45710160542084644</v>
      </c>
      <c r="AQ1711" s="160">
        <f t="shared" si="302"/>
        <v>6.9007619868666215E-4</v>
      </c>
      <c r="AR1711" s="161" t="str">
        <f t="shared" si="303"/>
        <v/>
      </c>
      <c r="AS1711" s="161" t="str">
        <f t="shared" si="299"/>
        <v/>
      </c>
    </row>
    <row r="1712" spans="26:45" ht="20.100000000000001" customHeight="1" x14ac:dyDescent="0.25">
      <c r="Z1712" s="146">
        <v>1041</v>
      </c>
      <c r="AA1712" s="142">
        <f t="shared" si="304"/>
        <v>0.1639999999999997</v>
      </c>
      <c r="AB1712" s="166">
        <f t="shared" si="305"/>
        <v>0.39361321754583578</v>
      </c>
      <c r="AC1712" s="166">
        <f t="shared" si="306"/>
        <v>0.56513442809450287</v>
      </c>
      <c r="AD1712" s="142">
        <f t="shared" si="307"/>
        <v>0.39361321754583578</v>
      </c>
      <c r="AE1712" s="142">
        <f t="shared" si="312"/>
        <v>0.39361321754583578</v>
      </c>
      <c r="AF1712" s="142" t="str">
        <f t="shared" si="308"/>
        <v/>
      </c>
      <c r="AG1712" s="167">
        <f t="shared" si="309"/>
        <v>0</v>
      </c>
      <c r="AH1712" s="167" t="str">
        <f t="shared" si="310"/>
        <v/>
      </c>
      <c r="AI1712" s="167" t="str">
        <f t="shared" si="311"/>
        <v/>
      </c>
      <c r="AJ1712" s="167"/>
      <c r="AK1712" s="167"/>
      <c r="AL1712" s="167"/>
      <c r="AN1712" s="146"/>
      <c r="AO1712" s="158">
        <f t="shared" si="300"/>
        <v>6.7402985638500663</v>
      </c>
      <c r="AP1712" s="159">
        <f t="shared" si="301"/>
        <v>0.45641152922215977</v>
      </c>
      <c r="AQ1712" s="160">
        <f t="shared" si="302"/>
        <v>6.895067289128809E-4</v>
      </c>
      <c r="AR1712" s="161" t="str">
        <f t="shared" si="303"/>
        <v/>
      </c>
      <c r="AS1712" s="161" t="str">
        <f t="shared" si="299"/>
        <v/>
      </c>
    </row>
    <row r="1713" spans="26:45" ht="20.100000000000001" customHeight="1" x14ac:dyDescent="0.25">
      <c r="Z1713" s="146">
        <v>1042</v>
      </c>
      <c r="AA1713" s="142">
        <f t="shared" si="304"/>
        <v>0.16800000000000015</v>
      </c>
      <c r="AB1713" s="166">
        <f t="shared" si="305"/>
        <v>0.39335194512142974</v>
      </c>
      <c r="AC1713" s="166">
        <f t="shared" si="306"/>
        <v>0.56670836046058459</v>
      </c>
      <c r="AD1713" s="142">
        <f t="shared" si="307"/>
        <v>0.39335194512142974</v>
      </c>
      <c r="AE1713" s="142">
        <f t="shared" si="312"/>
        <v>0.39335194512142974</v>
      </c>
      <c r="AF1713" s="142" t="str">
        <f t="shared" si="308"/>
        <v/>
      </c>
      <c r="AG1713" s="167">
        <f t="shared" si="309"/>
        <v>0</v>
      </c>
      <c r="AH1713" s="167" t="str">
        <f t="shared" si="310"/>
        <v/>
      </c>
      <c r="AI1713" s="167" t="str">
        <f t="shared" si="311"/>
        <v/>
      </c>
      <c r="AJ1713" s="167"/>
      <c r="AK1713" s="167"/>
      <c r="AL1713" s="167"/>
      <c r="AN1713" s="146"/>
      <c r="AO1713" s="158">
        <f t="shared" si="300"/>
        <v>6.7466935340244971</v>
      </c>
      <c r="AP1713" s="159">
        <f t="shared" si="301"/>
        <v>0.45572202249324689</v>
      </c>
      <c r="AQ1713" s="160">
        <f t="shared" si="302"/>
        <v>6.8893618016996339E-4</v>
      </c>
      <c r="AR1713" s="161" t="str">
        <f t="shared" si="303"/>
        <v/>
      </c>
      <c r="AS1713" s="161" t="str">
        <f t="shared" si="299"/>
        <v/>
      </c>
    </row>
    <row r="1714" spans="26:45" ht="20.100000000000001" customHeight="1" x14ac:dyDescent="0.25">
      <c r="Z1714" s="146">
        <v>1043</v>
      </c>
      <c r="AA1714" s="142">
        <f t="shared" si="304"/>
        <v>0.17199999999999971</v>
      </c>
      <c r="AB1714" s="166">
        <f t="shared" si="305"/>
        <v>0.39308455672110665</v>
      </c>
      <c r="AC1714" s="166">
        <f t="shared" si="306"/>
        <v>0.5682812355008271</v>
      </c>
      <c r="AD1714" s="142">
        <f t="shared" si="307"/>
        <v>0.39308455672110665</v>
      </c>
      <c r="AE1714" s="142">
        <f t="shared" si="312"/>
        <v>0.39308455672110665</v>
      </c>
      <c r="AF1714" s="142" t="str">
        <f t="shared" si="308"/>
        <v/>
      </c>
      <c r="AG1714" s="167">
        <f t="shared" si="309"/>
        <v>0</v>
      </c>
      <c r="AH1714" s="167" t="str">
        <f t="shared" si="310"/>
        <v/>
      </c>
      <c r="AI1714" s="167" t="str">
        <f t="shared" si="311"/>
        <v/>
      </c>
      <c r="AJ1714" s="167"/>
      <c r="AK1714" s="167"/>
      <c r="AL1714" s="167"/>
      <c r="AN1714" s="146"/>
      <c r="AO1714" s="158">
        <f t="shared" si="300"/>
        <v>6.7530885041989279</v>
      </c>
      <c r="AP1714" s="159">
        <f t="shared" si="301"/>
        <v>0.45503308631307693</v>
      </c>
      <c r="AQ1714" s="160">
        <f t="shared" si="302"/>
        <v>6.8836455884591086E-4</v>
      </c>
      <c r="AR1714" s="161" t="str">
        <f t="shared" si="303"/>
        <v/>
      </c>
      <c r="AS1714" s="161" t="str">
        <f t="shared" si="299"/>
        <v/>
      </c>
    </row>
    <row r="1715" spans="26:45" ht="20.100000000000001" customHeight="1" x14ac:dyDescent="0.25">
      <c r="Z1715" s="146">
        <v>1044</v>
      </c>
      <c r="AA1715" s="142">
        <f t="shared" si="304"/>
        <v>0.17600000000000016</v>
      </c>
      <c r="AB1715" s="166">
        <f t="shared" si="305"/>
        <v>0.39281106505576863</v>
      </c>
      <c r="AC1715" s="166">
        <f t="shared" si="306"/>
        <v>0.56985302877665411</v>
      </c>
      <c r="AD1715" s="142">
        <f t="shared" si="307"/>
        <v>0.39281106505576863</v>
      </c>
      <c r="AE1715" s="142">
        <f t="shared" si="312"/>
        <v>0.39281106505576863</v>
      </c>
      <c r="AF1715" s="142" t="str">
        <f t="shared" si="308"/>
        <v/>
      </c>
      <c r="AG1715" s="167">
        <f t="shared" si="309"/>
        <v>0</v>
      </c>
      <c r="AH1715" s="167" t="str">
        <f t="shared" si="310"/>
        <v/>
      </c>
      <c r="AI1715" s="167" t="str">
        <f t="shared" si="311"/>
        <v/>
      </c>
      <c r="AJ1715" s="167"/>
      <c r="AK1715" s="167"/>
      <c r="AL1715" s="167"/>
      <c r="AN1715" s="146"/>
      <c r="AO1715" s="158">
        <f t="shared" si="300"/>
        <v>6.7594834743733587</v>
      </c>
      <c r="AP1715" s="159">
        <f t="shared" si="301"/>
        <v>0.45434472175423102</v>
      </c>
      <c r="AQ1715" s="160">
        <f t="shared" si="302"/>
        <v>6.8779187131517983E-4</v>
      </c>
      <c r="AR1715" s="161" t="str">
        <f t="shared" si="303"/>
        <v/>
      </c>
      <c r="AS1715" s="161" t="str">
        <f t="shared" si="299"/>
        <v/>
      </c>
    </row>
    <row r="1716" spans="26:45" ht="20.100000000000001" customHeight="1" x14ac:dyDescent="0.25">
      <c r="Z1716" s="146">
        <v>1045</v>
      </c>
      <c r="AA1716" s="142">
        <f t="shared" si="304"/>
        <v>0.17999999999999972</v>
      </c>
      <c r="AB1716" s="166">
        <f t="shared" si="305"/>
        <v>0.39253148312042896</v>
      </c>
      <c r="AC1716" s="166">
        <f t="shared" si="306"/>
        <v>0.57142371590090058</v>
      </c>
      <c r="AD1716" s="142">
        <f t="shared" si="307"/>
        <v>0.39253148312042896</v>
      </c>
      <c r="AE1716" s="142">
        <f t="shared" si="312"/>
        <v>0.39253148312042896</v>
      </c>
      <c r="AF1716" s="142" t="str">
        <f t="shared" si="308"/>
        <v/>
      </c>
      <c r="AG1716" s="167">
        <f t="shared" si="309"/>
        <v>0</v>
      </c>
      <c r="AH1716" s="167" t="str">
        <f t="shared" si="310"/>
        <v/>
      </c>
      <c r="AI1716" s="167" t="str">
        <f t="shared" si="311"/>
        <v/>
      </c>
      <c r="AJ1716" s="167"/>
      <c r="AK1716" s="167"/>
      <c r="AL1716" s="167"/>
      <c r="AN1716" s="146"/>
      <c r="AO1716" s="158">
        <f t="shared" si="300"/>
        <v>6.7658784445477895</v>
      </c>
      <c r="AP1716" s="159">
        <f t="shared" si="301"/>
        <v>0.45365692988291584</v>
      </c>
      <c r="AQ1716" s="160">
        <f t="shared" si="302"/>
        <v>6.8721812393890414E-4</v>
      </c>
      <c r="AR1716" s="161" t="str">
        <f t="shared" si="303"/>
        <v/>
      </c>
      <c r="AS1716" s="161" t="str">
        <f t="shared" si="299"/>
        <v/>
      </c>
    </row>
    <row r="1717" spans="26:45" ht="20.100000000000001" customHeight="1" x14ac:dyDescent="0.25">
      <c r="Z1717" s="146">
        <v>1046</v>
      </c>
      <c r="AA1717" s="142">
        <f t="shared" si="304"/>
        <v>0.18400000000000016</v>
      </c>
      <c r="AB1717" s="166">
        <f t="shared" si="305"/>
        <v>0.39224582419318299</v>
      </c>
      <c r="AC1717" s="166">
        <f t="shared" si="306"/>
        <v>0.57299327253894916</v>
      </c>
      <c r="AD1717" s="142">
        <f t="shared" si="307"/>
        <v>0.39224582419318299</v>
      </c>
      <c r="AE1717" s="142">
        <f t="shared" si="312"/>
        <v>0.39224582419318299</v>
      </c>
      <c r="AF1717" s="142" t="str">
        <f t="shared" si="308"/>
        <v/>
      </c>
      <c r="AG1717" s="167">
        <f t="shared" si="309"/>
        <v>0</v>
      </c>
      <c r="AH1717" s="167" t="str">
        <f t="shared" si="310"/>
        <v/>
      </c>
      <c r="AI1717" s="167" t="str">
        <f t="shared" si="311"/>
        <v/>
      </c>
      <c r="AJ1717" s="167"/>
      <c r="AK1717" s="167"/>
      <c r="AL1717" s="167"/>
      <c r="AN1717" s="146"/>
      <c r="AO1717" s="158">
        <f t="shared" si="300"/>
        <v>6.7722734147222203</v>
      </c>
      <c r="AP1717" s="159">
        <f t="shared" si="301"/>
        <v>0.45296971175897693</v>
      </c>
      <c r="AQ1717" s="160">
        <f t="shared" si="302"/>
        <v>6.8664332306500597E-4</v>
      </c>
      <c r="AR1717" s="161" t="str">
        <f t="shared" si="303"/>
        <v/>
      </c>
      <c r="AS1717" s="161" t="str">
        <f t="shared" si="299"/>
        <v/>
      </c>
    </row>
    <row r="1718" spans="26:45" ht="20.100000000000001" customHeight="1" x14ac:dyDescent="0.25">
      <c r="Z1718" s="146">
        <v>1047</v>
      </c>
      <c r="AA1718" s="142">
        <f t="shared" si="304"/>
        <v>0.18799999999999972</v>
      </c>
      <c r="AB1718" s="166">
        <f t="shared" si="305"/>
        <v>0.39195410183415741</v>
      </c>
      <c r="AC1718" s="166">
        <f t="shared" si="306"/>
        <v>0.57456167440985784</v>
      </c>
      <c r="AD1718" s="142">
        <f t="shared" si="307"/>
        <v>0.39195410183415741</v>
      </c>
      <c r="AE1718" s="142">
        <f t="shared" si="312"/>
        <v>0.39195410183415741</v>
      </c>
      <c r="AF1718" s="142" t="str">
        <f t="shared" si="308"/>
        <v/>
      </c>
      <c r="AG1718" s="167">
        <f t="shared" si="309"/>
        <v>0</v>
      </c>
      <c r="AH1718" s="167" t="str">
        <f t="shared" si="310"/>
        <v/>
      </c>
      <c r="AI1718" s="167" t="str">
        <f t="shared" si="311"/>
        <v/>
      </c>
      <c r="AJ1718" s="167"/>
      <c r="AK1718" s="167"/>
      <c r="AL1718" s="167"/>
      <c r="AN1718" s="146"/>
      <c r="AO1718" s="158">
        <f t="shared" si="300"/>
        <v>6.7786683848966511</v>
      </c>
      <c r="AP1718" s="159">
        <f t="shared" si="301"/>
        <v>0.45228306843591193</v>
      </c>
      <c r="AQ1718" s="160">
        <f t="shared" si="302"/>
        <v>6.8606747502597543E-4</v>
      </c>
      <c r="AR1718" s="161" t="str">
        <f t="shared" si="303"/>
        <v/>
      </c>
      <c r="AS1718" s="161" t="str">
        <f t="shared" si="299"/>
        <v/>
      </c>
    </row>
    <row r="1719" spans="26:45" ht="20.100000000000001" customHeight="1" x14ac:dyDescent="0.25">
      <c r="Z1719" s="146">
        <v>1048</v>
      </c>
      <c r="AA1719" s="142">
        <f t="shared" si="304"/>
        <v>0.19200000000000017</v>
      </c>
      <c r="AB1719" s="166">
        <f t="shared" si="305"/>
        <v>0.39165632988443705</v>
      </c>
      <c r="AC1719" s="166">
        <f t="shared" si="306"/>
        <v>0.57612889728748906</v>
      </c>
      <c r="AD1719" s="142">
        <f t="shared" si="307"/>
        <v>0.39165632988443705</v>
      </c>
      <c r="AE1719" s="142">
        <f t="shared" si="312"/>
        <v>0.39165632988443705</v>
      </c>
      <c r="AF1719" s="142" t="str">
        <f t="shared" si="308"/>
        <v/>
      </c>
      <c r="AG1719" s="167">
        <f t="shared" si="309"/>
        <v>0</v>
      </c>
      <c r="AH1719" s="167" t="str">
        <f t="shared" si="310"/>
        <v/>
      </c>
      <c r="AI1719" s="167" t="str">
        <f t="shared" si="311"/>
        <v/>
      </c>
      <c r="AJ1719" s="167"/>
      <c r="AK1719" s="167"/>
      <c r="AL1719" s="167"/>
      <c r="AN1719" s="146"/>
      <c r="AO1719" s="158">
        <f t="shared" si="300"/>
        <v>6.7850633550710819</v>
      </c>
      <c r="AP1719" s="159">
        <f t="shared" si="301"/>
        <v>0.45159700096088595</v>
      </c>
      <c r="AQ1719" s="160">
        <f t="shared" si="302"/>
        <v>6.8549058614286729E-4</v>
      </c>
      <c r="AR1719" s="161" t="str">
        <f t="shared" si="303"/>
        <v/>
      </c>
      <c r="AS1719" s="161" t="str">
        <f t="shared" si="299"/>
        <v/>
      </c>
    </row>
    <row r="1720" spans="26:45" ht="20.100000000000001" customHeight="1" x14ac:dyDescent="0.25">
      <c r="Z1720" s="146">
        <v>1049</v>
      </c>
      <c r="AA1720" s="142">
        <f t="shared" si="304"/>
        <v>0.19599999999999973</v>
      </c>
      <c r="AB1720" s="166">
        <f t="shared" si="305"/>
        <v>0.39135252246497099</v>
      </c>
      <c r="AC1720" s="166">
        <f t="shared" si="306"/>
        <v>0.57769491700162801</v>
      </c>
      <c r="AD1720" s="142">
        <f t="shared" si="307"/>
        <v>0.39135252246497099</v>
      </c>
      <c r="AE1720" s="142">
        <f t="shared" si="312"/>
        <v>0.39135252246497099</v>
      </c>
      <c r="AF1720" s="142" t="str">
        <f t="shared" si="308"/>
        <v/>
      </c>
      <c r="AG1720" s="167">
        <f t="shared" si="309"/>
        <v>0</v>
      </c>
      <c r="AH1720" s="167" t="str">
        <f t="shared" si="310"/>
        <v/>
      </c>
      <c r="AI1720" s="167" t="str">
        <f t="shared" si="311"/>
        <v/>
      </c>
      <c r="AJ1720" s="167"/>
      <c r="AK1720" s="167"/>
      <c r="AL1720" s="167"/>
      <c r="AN1720" s="146"/>
      <c r="AO1720" s="158">
        <f t="shared" si="300"/>
        <v>6.7914583252455127</v>
      </c>
      <c r="AP1720" s="159">
        <f t="shared" si="301"/>
        <v>0.45091151037474309</v>
      </c>
      <c r="AQ1720" s="160">
        <f t="shared" si="302"/>
        <v>6.8491266272074913E-4</v>
      </c>
      <c r="AR1720" s="161" t="str">
        <f t="shared" si="303"/>
        <v/>
      </c>
      <c r="AS1720" s="161" t="str">
        <f t="shared" si="299"/>
        <v/>
      </c>
    </row>
    <row r="1721" spans="26:45" ht="20.100000000000001" customHeight="1" x14ac:dyDescent="0.25">
      <c r="Z1721" s="146">
        <v>1050</v>
      </c>
      <c r="AA1721" s="142">
        <f t="shared" si="304"/>
        <v>0.20000000000000018</v>
      </c>
      <c r="AB1721" s="166">
        <f t="shared" si="305"/>
        <v>0.39104269397545588</v>
      </c>
      <c r="AC1721" s="166">
        <f t="shared" si="306"/>
        <v>0.5792597094391031</v>
      </c>
      <c r="AD1721" s="142">
        <f t="shared" si="307"/>
        <v>0.39104269397545588</v>
      </c>
      <c r="AE1721" s="142">
        <f t="shared" si="312"/>
        <v>0.39104269397545588</v>
      </c>
      <c r="AF1721" s="142" t="str">
        <f t="shared" si="308"/>
        <v/>
      </c>
      <c r="AG1721" s="167">
        <f t="shared" si="309"/>
        <v>0</v>
      </c>
      <c r="AH1721" s="167" t="str">
        <f t="shared" si="310"/>
        <v/>
      </c>
      <c r="AI1721" s="167" t="str">
        <f t="shared" si="311"/>
        <v/>
      </c>
      <c r="AJ1721" s="167"/>
      <c r="AK1721" s="167"/>
      <c r="AL1721" s="167"/>
      <c r="AN1721" s="146"/>
      <c r="AO1721" s="158">
        <f t="shared" si="300"/>
        <v>6.7978532954199435</v>
      </c>
      <c r="AP1721" s="159">
        <f t="shared" si="301"/>
        <v>0.45022659771202234</v>
      </c>
      <c r="AQ1721" s="160">
        <f t="shared" si="302"/>
        <v>6.84333711052032E-4</v>
      </c>
      <c r="AR1721" s="161" t="str">
        <f t="shared" si="303"/>
        <v/>
      </c>
      <c r="AS1721" s="161" t="str">
        <f t="shared" si="299"/>
        <v/>
      </c>
    </row>
    <row r="1722" spans="26:45" ht="20.100000000000001" customHeight="1" x14ac:dyDescent="0.25">
      <c r="Z1722" s="146">
        <v>1051</v>
      </c>
      <c r="AA1722" s="142">
        <f t="shared" si="304"/>
        <v>0.20399999999999974</v>
      </c>
      <c r="AB1722" s="166">
        <f t="shared" si="305"/>
        <v>0.39072685909319932</v>
      </c>
      <c r="AC1722" s="166">
        <f t="shared" si="306"/>
        <v>0.5808232505448957</v>
      </c>
      <c r="AD1722" s="142">
        <f t="shared" si="307"/>
        <v>0.39072685909319932</v>
      </c>
      <c r="AE1722" s="142">
        <f t="shared" si="312"/>
        <v>0.39072685909319932</v>
      </c>
      <c r="AF1722" s="142" t="str">
        <f t="shared" si="308"/>
        <v/>
      </c>
      <c r="AG1722" s="167">
        <f t="shared" si="309"/>
        <v>0</v>
      </c>
      <c r="AH1722" s="167" t="str">
        <f t="shared" si="310"/>
        <v/>
      </c>
      <c r="AI1722" s="167" t="str">
        <f t="shared" si="311"/>
        <v/>
      </c>
      <c r="AJ1722" s="167"/>
      <c r="AK1722" s="167"/>
      <c r="AL1722" s="167"/>
      <c r="AN1722" s="146"/>
      <c r="AO1722" s="158">
        <f t="shared" si="300"/>
        <v>6.8042482655943743</v>
      </c>
      <c r="AP1722" s="159">
        <f t="shared" si="301"/>
        <v>0.4495422640009703</v>
      </c>
      <c r="AQ1722" s="160">
        <f t="shared" si="302"/>
        <v>6.8375373741558221E-4</v>
      </c>
      <c r="AR1722" s="161" t="str">
        <f t="shared" si="303"/>
        <v/>
      </c>
      <c r="AS1722" s="161" t="str">
        <f t="shared" si="299"/>
        <v/>
      </c>
    </row>
    <row r="1723" spans="26:45" ht="20.100000000000001" customHeight="1" x14ac:dyDescent="0.25">
      <c r="Z1723" s="146">
        <v>1052</v>
      </c>
      <c r="AA1723" s="142">
        <f t="shared" si="304"/>
        <v>0.20800000000000018</v>
      </c>
      <c r="AB1723" s="166">
        <f t="shared" si="305"/>
        <v>0.3904050327719602</v>
      </c>
      <c r="AC1723" s="166">
        <f t="shared" si="306"/>
        <v>0.5823855163232512</v>
      </c>
      <c r="AD1723" s="142">
        <f t="shared" si="307"/>
        <v>0.3904050327719602</v>
      </c>
      <c r="AE1723" s="142">
        <f t="shared" si="312"/>
        <v>0.3904050327719602</v>
      </c>
      <c r="AF1723" s="142" t="str">
        <f t="shared" si="308"/>
        <v/>
      </c>
      <c r="AG1723" s="167">
        <f t="shared" si="309"/>
        <v>0</v>
      </c>
      <c r="AH1723" s="167" t="str">
        <f t="shared" si="310"/>
        <v/>
      </c>
      <c r="AI1723" s="167" t="str">
        <f t="shared" si="311"/>
        <v/>
      </c>
      <c r="AJ1723" s="167"/>
      <c r="AK1723" s="167"/>
      <c r="AL1723" s="167"/>
      <c r="AN1723" s="146"/>
      <c r="AO1723" s="158">
        <f t="shared" si="300"/>
        <v>6.8106432357688051</v>
      </c>
      <c r="AP1723" s="159">
        <f t="shared" si="301"/>
        <v>0.44885851026355472</v>
      </c>
      <c r="AQ1723" s="160">
        <f t="shared" si="302"/>
        <v>6.8317274807561112E-4</v>
      </c>
      <c r="AR1723" s="161" t="str">
        <f t="shared" si="303"/>
        <v/>
      </c>
      <c r="AS1723" s="161" t="str">
        <f t="shared" si="299"/>
        <v/>
      </c>
    </row>
    <row r="1724" spans="26:45" ht="20.100000000000001" customHeight="1" x14ac:dyDescent="0.25">
      <c r="Z1724" s="146">
        <v>1053</v>
      </c>
      <c r="AA1724" s="142">
        <f t="shared" si="304"/>
        <v>0.21199999999999974</v>
      </c>
      <c r="AB1724" s="166">
        <f t="shared" si="305"/>
        <v>0.39007723024076968</v>
      </c>
      <c r="AC1724" s="166">
        <f t="shared" si="306"/>
        <v>0.58394648283877926</v>
      </c>
      <c r="AD1724" s="142">
        <f t="shared" si="307"/>
        <v>0.39007723024076968</v>
      </c>
      <c r="AE1724" s="142">
        <f t="shared" si="312"/>
        <v>0.39007723024076968</v>
      </c>
      <c r="AF1724" s="142" t="str">
        <f t="shared" si="308"/>
        <v/>
      </c>
      <c r="AG1724" s="167">
        <f t="shared" si="309"/>
        <v>0</v>
      </c>
      <c r="AH1724" s="167" t="str">
        <f t="shared" si="310"/>
        <v/>
      </c>
      <c r="AI1724" s="167" t="str">
        <f t="shared" si="311"/>
        <v/>
      </c>
      <c r="AJ1724" s="167"/>
      <c r="AK1724" s="167"/>
      <c r="AL1724" s="167"/>
      <c r="AN1724" s="146"/>
      <c r="AO1724" s="158">
        <f t="shared" si="300"/>
        <v>6.817038205943236</v>
      </c>
      <c r="AP1724" s="159">
        <f t="shared" si="301"/>
        <v>0.44817533751547911</v>
      </c>
      <c r="AQ1724" s="160">
        <f t="shared" si="302"/>
        <v>6.8259074928433972E-4</v>
      </c>
      <c r="AR1724" s="161" t="str">
        <f t="shared" si="303"/>
        <v/>
      </c>
      <c r="AS1724" s="161" t="str">
        <f t="shared" si="299"/>
        <v/>
      </c>
    </row>
    <row r="1725" spans="26:45" ht="20.100000000000001" customHeight="1" x14ac:dyDescent="0.25">
      <c r="Z1725" s="146">
        <v>1054</v>
      </c>
      <c r="AA1725" s="142">
        <f t="shared" si="304"/>
        <v>0.21600000000000019</v>
      </c>
      <c r="AB1725" s="166">
        <f t="shared" si="305"/>
        <v>0.38974346700272944</v>
      </c>
      <c r="AC1725" s="166">
        <f t="shared" si="306"/>
        <v>0.58550612621755604</v>
      </c>
      <c r="AD1725" s="142">
        <f t="shared" si="307"/>
        <v>0.38974346700272944</v>
      </c>
      <c r="AE1725" s="142">
        <f t="shared" si="312"/>
        <v>0.38974346700272944</v>
      </c>
      <c r="AF1725" s="142" t="str">
        <f t="shared" si="308"/>
        <v/>
      </c>
      <c r="AG1725" s="167">
        <f t="shared" si="309"/>
        <v>0</v>
      </c>
      <c r="AH1725" s="167" t="str">
        <f t="shared" si="310"/>
        <v/>
      </c>
      <c r="AI1725" s="167" t="str">
        <f t="shared" si="311"/>
        <v/>
      </c>
      <c r="AJ1725" s="167"/>
      <c r="AK1725" s="167"/>
      <c r="AL1725" s="167"/>
      <c r="AN1725" s="146"/>
      <c r="AO1725" s="158">
        <f t="shared" si="300"/>
        <v>6.8234331761176668</v>
      </c>
      <c r="AP1725" s="159">
        <f t="shared" si="301"/>
        <v>0.44749274676619477</v>
      </c>
      <c r="AQ1725" s="160">
        <f t="shared" si="302"/>
        <v>6.8200774727700253E-4</v>
      </c>
      <c r="AR1725" s="161" t="str">
        <f t="shared" si="303"/>
        <v/>
      </c>
      <c r="AS1725" s="161" t="str">
        <f t="shared" si="299"/>
        <v/>
      </c>
    </row>
    <row r="1726" spans="26:45" ht="20.100000000000001" customHeight="1" x14ac:dyDescent="0.25">
      <c r="Z1726" s="146">
        <v>1055</v>
      </c>
      <c r="AA1726" s="142">
        <f t="shared" si="304"/>
        <v>0.21999999999999975</v>
      </c>
      <c r="AB1726" s="166">
        <f t="shared" si="305"/>
        <v>0.38940375883379047</v>
      </c>
      <c r="AC1726" s="166">
        <f t="shared" si="306"/>
        <v>0.58706442264821446</v>
      </c>
      <c r="AD1726" s="142">
        <f t="shared" si="307"/>
        <v>0.38940375883379047</v>
      </c>
      <c r="AE1726" s="142">
        <f t="shared" si="312"/>
        <v>0.38940375883379047</v>
      </c>
      <c r="AF1726" s="142" t="str">
        <f t="shared" si="308"/>
        <v/>
      </c>
      <c r="AG1726" s="167">
        <f t="shared" si="309"/>
        <v>0</v>
      </c>
      <c r="AH1726" s="167" t="str">
        <f t="shared" si="310"/>
        <v/>
      </c>
      <c r="AI1726" s="167" t="str">
        <f t="shared" si="311"/>
        <v/>
      </c>
      <c r="AJ1726" s="167"/>
      <c r="AK1726" s="167"/>
      <c r="AL1726" s="167"/>
      <c r="AN1726" s="146"/>
      <c r="AO1726" s="158">
        <f t="shared" si="300"/>
        <v>6.8298281462920976</v>
      </c>
      <c r="AP1726" s="159">
        <f t="shared" si="301"/>
        <v>0.44681073901891777</v>
      </c>
      <c r="AQ1726" s="160">
        <f t="shared" si="302"/>
        <v>6.8142374827873109E-4</v>
      </c>
      <c r="AR1726" s="161" t="str">
        <f t="shared" si="303"/>
        <v/>
      </c>
      <c r="AS1726" s="161" t="str">
        <f t="shared" si="299"/>
        <v/>
      </c>
    </row>
    <row r="1727" spans="26:45" ht="20.100000000000001" customHeight="1" x14ac:dyDescent="0.25">
      <c r="Z1727" s="146">
        <v>1056</v>
      </c>
      <c r="AA1727" s="142">
        <f t="shared" si="304"/>
        <v>0.2240000000000002</v>
      </c>
      <c r="AB1727" s="166">
        <f t="shared" si="305"/>
        <v>0.38905812178150972</v>
      </c>
      <c r="AC1727" s="166">
        <f t="shared" si="306"/>
        <v>0.58862134838303659</v>
      </c>
      <c r="AD1727" s="142">
        <f t="shared" si="307"/>
        <v>0.38905812178150972</v>
      </c>
      <c r="AE1727" s="142">
        <f t="shared" si="312"/>
        <v>0.38905812178150972</v>
      </c>
      <c r="AF1727" s="142" t="str">
        <f t="shared" si="308"/>
        <v/>
      </c>
      <c r="AG1727" s="167">
        <f t="shared" si="309"/>
        <v>0</v>
      </c>
      <c r="AH1727" s="167" t="str">
        <f t="shared" si="310"/>
        <v/>
      </c>
      <c r="AI1727" s="167" t="str">
        <f t="shared" si="311"/>
        <v/>
      </c>
      <c r="AJ1727" s="167"/>
      <c r="AK1727" s="167"/>
      <c r="AL1727" s="167"/>
      <c r="AN1727" s="146"/>
      <c r="AO1727" s="158">
        <f t="shared" si="300"/>
        <v>6.8362231164665284</v>
      </c>
      <c r="AP1727" s="159">
        <f t="shared" si="301"/>
        <v>0.44612931527063904</v>
      </c>
      <c r="AQ1727" s="160">
        <f t="shared" si="302"/>
        <v>6.8083875849800357E-4</v>
      </c>
      <c r="AR1727" s="161" t="str">
        <f t="shared" si="303"/>
        <v/>
      </c>
      <c r="AS1727" s="161" t="str">
        <f t="shared" si="299"/>
        <v/>
      </c>
    </row>
    <row r="1728" spans="26:45" ht="20.100000000000001" customHeight="1" x14ac:dyDescent="0.25">
      <c r="Z1728" s="146">
        <v>1057</v>
      </c>
      <c r="AA1728" s="142">
        <f t="shared" si="304"/>
        <v>0.22799999999999976</v>
      </c>
      <c r="AB1728" s="166">
        <f t="shared" si="305"/>
        <v>0.38870657216378751</v>
      </c>
      <c r="AC1728" s="166">
        <f t="shared" si="306"/>
        <v>0.5901768797390341</v>
      </c>
      <c r="AD1728" s="142">
        <f t="shared" si="307"/>
        <v>0.38870657216378751</v>
      </c>
      <c r="AE1728" s="142">
        <f t="shared" si="312"/>
        <v>0.38870657216378751</v>
      </c>
      <c r="AF1728" s="142" t="str">
        <f t="shared" si="308"/>
        <v/>
      </c>
      <c r="AG1728" s="167">
        <f t="shared" si="309"/>
        <v>0</v>
      </c>
      <c r="AH1728" s="167" t="str">
        <f t="shared" si="310"/>
        <v/>
      </c>
      <c r="AI1728" s="167" t="str">
        <f t="shared" si="311"/>
        <v/>
      </c>
      <c r="AJ1728" s="167"/>
      <c r="AK1728" s="167"/>
      <c r="AL1728" s="167"/>
      <c r="AN1728" s="146"/>
      <c r="AO1728" s="158">
        <f t="shared" si="300"/>
        <v>6.8426180866409592</v>
      </c>
      <c r="AP1728" s="159">
        <f t="shared" si="301"/>
        <v>0.44544847651214103</v>
      </c>
      <c r="AQ1728" s="160">
        <f t="shared" si="302"/>
        <v>6.8025278413053059E-4</v>
      </c>
      <c r="AR1728" s="161" t="str">
        <f t="shared" si="303"/>
        <v/>
      </c>
      <c r="AS1728" s="161" t="str">
        <f t="shared" si="299"/>
        <v/>
      </c>
    </row>
    <row r="1729" spans="26:45" ht="20.100000000000001" customHeight="1" x14ac:dyDescent="0.25">
      <c r="Z1729" s="146">
        <v>1058</v>
      </c>
      <c r="AA1729" s="142">
        <f t="shared" si="304"/>
        <v>0.23200000000000021</v>
      </c>
      <c r="AB1729" s="166">
        <f t="shared" si="305"/>
        <v>0.38834912656758286</v>
      </c>
      <c r="AC1729" s="166">
        <f t="shared" si="306"/>
        <v>0.59173099309903032</v>
      </c>
      <c r="AD1729" s="142">
        <f t="shared" si="307"/>
        <v>0.38834912656758286</v>
      </c>
      <c r="AE1729" s="142">
        <f t="shared" si="312"/>
        <v>0.38834912656758286</v>
      </c>
      <c r="AF1729" s="142" t="str">
        <f t="shared" si="308"/>
        <v/>
      </c>
      <c r="AG1729" s="167">
        <f t="shared" si="309"/>
        <v>0</v>
      </c>
      <c r="AH1729" s="167" t="str">
        <f t="shared" si="310"/>
        <v/>
      </c>
      <c r="AI1729" s="167" t="str">
        <f t="shared" si="311"/>
        <v/>
      </c>
      <c r="AJ1729" s="167"/>
      <c r="AK1729" s="167"/>
      <c r="AL1729" s="167"/>
      <c r="AN1729" s="146"/>
      <c r="AO1729" s="158">
        <f t="shared" si="300"/>
        <v>6.84901305681539</v>
      </c>
      <c r="AP1729" s="159">
        <f t="shared" si="301"/>
        <v>0.4447682237280105</v>
      </c>
      <c r="AQ1729" s="160">
        <f t="shared" si="302"/>
        <v>6.7966583135847802E-4</v>
      </c>
      <c r="AR1729" s="161" t="str">
        <f t="shared" si="303"/>
        <v/>
      </c>
      <c r="AS1729" s="161" t="str">
        <f t="shared" si="299"/>
        <v/>
      </c>
    </row>
    <row r="1730" spans="26:45" ht="20.100000000000001" customHeight="1" x14ac:dyDescent="0.25">
      <c r="Z1730" s="146">
        <v>1059</v>
      </c>
      <c r="AA1730" s="142">
        <f t="shared" si="304"/>
        <v>0.23599999999999977</v>
      </c>
      <c r="AB1730" s="166">
        <f t="shared" si="305"/>
        <v>0.38798580184761022</v>
      </c>
      <c r="AC1730" s="166">
        <f t="shared" si="306"/>
        <v>0.59328366491273121</v>
      </c>
      <c r="AD1730" s="142">
        <f t="shared" si="307"/>
        <v>0.38798580184761022</v>
      </c>
      <c r="AE1730" s="142">
        <f t="shared" si="312"/>
        <v>0.38798580184761022</v>
      </c>
      <c r="AF1730" s="142" t="str">
        <f t="shared" si="308"/>
        <v/>
      </c>
      <c r="AG1730" s="167">
        <f t="shared" si="309"/>
        <v>0</v>
      </c>
      <c r="AH1730" s="167" t="str">
        <f t="shared" si="310"/>
        <v/>
      </c>
      <c r="AI1730" s="167" t="str">
        <f t="shared" si="311"/>
        <v/>
      </c>
      <c r="AJ1730" s="167"/>
      <c r="AK1730" s="167"/>
      <c r="AL1730" s="167"/>
      <c r="AN1730" s="146"/>
      <c r="AO1730" s="158">
        <f t="shared" si="300"/>
        <v>6.8554080269898208</v>
      </c>
      <c r="AP1730" s="159">
        <f t="shared" si="301"/>
        <v>0.44408855789665203</v>
      </c>
      <c r="AQ1730" s="160">
        <f t="shared" si="302"/>
        <v>6.7907790634991194E-4</v>
      </c>
      <c r="AR1730" s="161" t="str">
        <f t="shared" si="303"/>
        <v/>
      </c>
      <c r="AS1730" s="161" t="str">
        <f t="shared" si="299"/>
        <v/>
      </c>
    </row>
    <row r="1731" spans="26:45" ht="20.100000000000001" customHeight="1" x14ac:dyDescent="0.25">
      <c r="Z1731" s="146">
        <v>1060</v>
      </c>
      <c r="AA1731" s="142">
        <f t="shared" si="304"/>
        <v>0.24000000000000021</v>
      </c>
      <c r="AB1731" s="166">
        <f t="shared" si="305"/>
        <v>0.38761661512501411</v>
      </c>
      <c r="AC1731" s="166">
        <f t="shared" si="306"/>
        <v>0.59483487169779603</v>
      </c>
      <c r="AD1731" s="142">
        <f t="shared" si="307"/>
        <v>0.38761661512501411</v>
      </c>
      <c r="AE1731" s="142">
        <f t="shared" si="312"/>
        <v>0.38761661512501411</v>
      </c>
      <c r="AF1731" s="142" t="str">
        <f t="shared" si="308"/>
        <v/>
      </c>
      <c r="AG1731" s="167">
        <f t="shared" si="309"/>
        <v>0</v>
      </c>
      <c r="AH1731" s="167" t="str">
        <f t="shared" si="310"/>
        <v/>
      </c>
      <c r="AI1731" s="167" t="str">
        <f t="shared" si="311"/>
        <v/>
      </c>
      <c r="AJ1731" s="167"/>
      <c r="AK1731" s="167"/>
      <c r="AL1731" s="167"/>
      <c r="AN1731" s="146"/>
      <c r="AO1731" s="158">
        <f t="shared" si="300"/>
        <v>6.8618029971642516</v>
      </c>
      <c r="AP1731" s="159">
        <f t="shared" si="301"/>
        <v>0.44340947999030211</v>
      </c>
      <c r="AQ1731" s="160">
        <f t="shared" si="302"/>
        <v>6.7848901525813243E-4</v>
      </c>
      <c r="AR1731" s="161" t="str">
        <f t="shared" si="303"/>
        <v/>
      </c>
      <c r="AS1731" s="161" t="str">
        <f t="shared" si="299"/>
        <v/>
      </c>
    </row>
    <row r="1732" spans="26:45" ht="20.100000000000001" customHeight="1" x14ac:dyDescent="0.25">
      <c r="Z1732" s="146">
        <v>1061</v>
      </c>
      <c r="AA1732" s="142">
        <f t="shared" si="304"/>
        <v>0.24399999999999977</v>
      </c>
      <c r="AB1732" s="166">
        <f t="shared" si="305"/>
        <v>0.38724158378602569</v>
      </c>
      <c r="AC1732" s="166">
        <f t="shared" si="306"/>
        <v>0.59638459004089772</v>
      </c>
      <c r="AD1732" s="142">
        <f t="shared" si="307"/>
        <v>0.38724158378602569</v>
      </c>
      <c r="AE1732" s="142">
        <f t="shared" si="312"/>
        <v>0.38724158378602569</v>
      </c>
      <c r="AF1732" s="142" t="str">
        <f t="shared" si="308"/>
        <v/>
      </c>
      <c r="AG1732" s="167">
        <f t="shared" si="309"/>
        <v>0</v>
      </c>
      <c r="AH1732" s="167" t="str">
        <f t="shared" si="310"/>
        <v/>
      </c>
      <c r="AI1732" s="167" t="str">
        <f t="shared" si="311"/>
        <v/>
      </c>
      <c r="AJ1732" s="167"/>
      <c r="AK1732" s="167"/>
      <c r="AL1732" s="167"/>
      <c r="AN1732" s="146"/>
      <c r="AO1732" s="158">
        <f t="shared" si="300"/>
        <v>6.8681979673386824</v>
      </c>
      <c r="AP1732" s="159">
        <f t="shared" si="301"/>
        <v>0.44273099097504398</v>
      </c>
      <c r="AQ1732" s="160">
        <f t="shared" si="302"/>
        <v>6.7789916422433816E-4</v>
      </c>
      <c r="AR1732" s="161" t="str">
        <f t="shared" si="303"/>
        <v/>
      </c>
      <c r="AS1732" s="161" t="str">
        <f t="shared" si="299"/>
        <v/>
      </c>
    </row>
    <row r="1733" spans="26:45" ht="20.100000000000001" customHeight="1" x14ac:dyDescent="0.25">
      <c r="Z1733" s="146">
        <v>1062</v>
      </c>
      <c r="AA1733" s="142">
        <f t="shared" si="304"/>
        <v>0.24800000000000022</v>
      </c>
      <c r="AB1733" s="166">
        <f t="shared" si="305"/>
        <v>0.38686072548059713</v>
      </c>
      <c r="AC1733" s="166">
        <f t="shared" si="306"/>
        <v>0.59793279659878396</v>
      </c>
      <c r="AD1733" s="142">
        <f t="shared" si="307"/>
        <v>0.38686072548059713</v>
      </c>
      <c r="AE1733" s="142">
        <f t="shared" si="312"/>
        <v>0.38686072548059713</v>
      </c>
      <c r="AF1733" s="142" t="str">
        <f t="shared" si="308"/>
        <v/>
      </c>
      <c r="AG1733" s="167">
        <f t="shared" si="309"/>
        <v>0</v>
      </c>
      <c r="AH1733" s="167" t="str">
        <f t="shared" si="310"/>
        <v/>
      </c>
      <c r="AI1733" s="167" t="str">
        <f t="shared" si="311"/>
        <v/>
      </c>
      <c r="AJ1733" s="167"/>
      <c r="AK1733" s="167"/>
      <c r="AL1733" s="167"/>
      <c r="AN1733" s="146"/>
      <c r="AO1733" s="158">
        <f t="shared" si="300"/>
        <v>6.8745929375131132</v>
      </c>
      <c r="AP1733" s="159">
        <f t="shared" si="301"/>
        <v>0.44205309181081964</v>
      </c>
      <c r="AQ1733" s="160">
        <f t="shared" si="302"/>
        <v>6.7730835937374056E-4</v>
      </c>
      <c r="AR1733" s="161" t="str">
        <f t="shared" si="303"/>
        <v/>
      </c>
      <c r="AS1733" s="161" t="str">
        <f t="shared" si="299"/>
        <v/>
      </c>
    </row>
    <row r="1734" spans="26:45" ht="20.100000000000001" customHeight="1" x14ac:dyDescent="0.25">
      <c r="Z1734" s="146">
        <v>1063</v>
      </c>
      <c r="AA1734" s="142">
        <f t="shared" si="304"/>
        <v>0.25199999999999978</v>
      </c>
      <c r="AB1734" s="166">
        <f t="shared" si="305"/>
        <v>0.38647405812101865</v>
      </c>
      <c r="AC1734" s="166">
        <f t="shared" si="306"/>
        <v>0.5994794680993254</v>
      </c>
      <c r="AD1734" s="142">
        <f t="shared" si="307"/>
        <v>0.38647405812101865</v>
      </c>
      <c r="AE1734" s="142">
        <f t="shared" si="312"/>
        <v>0.38647405812101865</v>
      </c>
      <c r="AF1734" s="142" t="str">
        <f t="shared" si="308"/>
        <v/>
      </c>
      <c r="AG1734" s="167">
        <f t="shared" si="309"/>
        <v>0</v>
      </c>
      <c r="AH1734" s="167" t="str">
        <f t="shared" si="310"/>
        <v/>
      </c>
      <c r="AI1734" s="167" t="str">
        <f t="shared" si="311"/>
        <v/>
      </c>
      <c r="AJ1734" s="167"/>
      <c r="AK1734" s="167"/>
      <c r="AL1734" s="167"/>
      <c r="AN1734" s="146"/>
      <c r="AO1734" s="158">
        <f t="shared" si="300"/>
        <v>6.880987907687544</v>
      </c>
      <c r="AP1734" s="159">
        <f t="shared" si="301"/>
        <v>0.4413757834514459</v>
      </c>
      <c r="AQ1734" s="160">
        <f t="shared" si="302"/>
        <v>6.7671660681944967E-4</v>
      </c>
      <c r="AR1734" s="161" t="str">
        <f t="shared" si="303"/>
        <v/>
      </c>
      <c r="AS1734" s="161" t="str">
        <f t="shared" si="299"/>
        <v/>
      </c>
    </row>
    <row r="1735" spans="26:45" ht="20.100000000000001" customHeight="1" x14ac:dyDescent="0.25">
      <c r="Z1735" s="146">
        <v>1064</v>
      </c>
      <c r="AA1735" s="142">
        <f t="shared" si="304"/>
        <v>0.25600000000000023</v>
      </c>
      <c r="AB1735" s="166">
        <f t="shared" si="305"/>
        <v>0.38608159988051366</v>
      </c>
      <c r="AC1735" s="166">
        <f t="shared" si="306"/>
        <v>0.60102458134256587</v>
      </c>
      <c r="AD1735" s="142">
        <f t="shared" si="307"/>
        <v>0.38608159988051366</v>
      </c>
      <c r="AE1735" s="142">
        <f t="shared" si="312"/>
        <v>0.38608159988051366</v>
      </c>
      <c r="AF1735" s="142" t="str">
        <f t="shared" si="308"/>
        <v/>
      </c>
      <c r="AG1735" s="167">
        <f t="shared" si="309"/>
        <v>0</v>
      </c>
      <c r="AH1735" s="167" t="str">
        <f t="shared" si="310"/>
        <v/>
      </c>
      <c r="AI1735" s="167" t="str">
        <f t="shared" si="311"/>
        <v/>
      </c>
      <c r="AJ1735" s="167"/>
      <c r="AK1735" s="167"/>
      <c r="AL1735" s="167"/>
      <c r="AN1735" s="146"/>
      <c r="AO1735" s="158">
        <f t="shared" si="300"/>
        <v>6.8873828778619748</v>
      </c>
      <c r="AP1735" s="159">
        <f t="shared" si="301"/>
        <v>0.44069906684462645</v>
      </c>
      <c r="AQ1735" s="160">
        <f t="shared" si="302"/>
        <v>6.7612391266025362E-4</v>
      </c>
      <c r="AR1735" s="161" t="str">
        <f t="shared" si="303"/>
        <v/>
      </c>
      <c r="AS1735" s="161" t="str">
        <f t="shared" si="299"/>
        <v/>
      </c>
    </row>
    <row r="1736" spans="26:45" ht="20.100000000000001" customHeight="1" x14ac:dyDescent="0.25">
      <c r="Z1736" s="146">
        <v>1065</v>
      </c>
      <c r="AA1736" s="142">
        <f t="shared" si="304"/>
        <v>0.25999999999999979</v>
      </c>
      <c r="AB1736" s="166">
        <f t="shared" si="305"/>
        <v>0.38568336919181612</v>
      </c>
      <c r="AC1736" s="166">
        <f t="shared" si="306"/>
        <v>0.6025681132017604</v>
      </c>
      <c r="AD1736" s="142">
        <f t="shared" si="307"/>
        <v>0.38568336919181612</v>
      </c>
      <c r="AE1736" s="142">
        <f t="shared" si="312"/>
        <v>0.38568336919181612</v>
      </c>
      <c r="AF1736" s="142" t="str">
        <f t="shared" si="308"/>
        <v/>
      </c>
      <c r="AG1736" s="167">
        <f t="shared" si="309"/>
        <v>0</v>
      </c>
      <c r="AH1736" s="167" t="str">
        <f t="shared" si="310"/>
        <v/>
      </c>
      <c r="AI1736" s="167" t="str">
        <f t="shared" si="311"/>
        <v/>
      </c>
      <c r="AJ1736" s="167"/>
      <c r="AK1736" s="167"/>
      <c r="AL1736" s="167"/>
      <c r="AN1736" s="146"/>
      <c r="AO1736" s="158">
        <f t="shared" si="300"/>
        <v>6.8937778480364056</v>
      </c>
      <c r="AP1736" s="159">
        <f t="shared" si="301"/>
        <v>0.4400229429319662</v>
      </c>
      <c r="AQ1736" s="160">
        <f t="shared" si="302"/>
        <v>6.7553028297984152E-4</v>
      </c>
      <c r="AR1736" s="161" t="str">
        <f t="shared" si="303"/>
        <v/>
      </c>
      <c r="AS1736" s="161" t="str">
        <f t="shared" si="299"/>
        <v/>
      </c>
    </row>
    <row r="1737" spans="26:45" ht="20.100000000000001" customHeight="1" x14ac:dyDescent="0.25">
      <c r="Z1737" s="146">
        <v>1066</v>
      </c>
      <c r="AA1737" s="142">
        <f t="shared" si="304"/>
        <v>0.26400000000000023</v>
      </c>
      <c r="AB1737" s="166">
        <f t="shared" si="305"/>
        <v>0.38527938474572759</v>
      </c>
      <c r="AC1737" s="166">
        <f t="shared" si="306"/>
        <v>0.60411004062441254</v>
      </c>
      <c r="AD1737" s="142">
        <f t="shared" si="307"/>
        <v>0.38527938474572759</v>
      </c>
      <c r="AE1737" s="142">
        <f t="shared" si="312"/>
        <v>0.38527938474572759</v>
      </c>
      <c r="AF1737" s="142" t="str">
        <f t="shared" si="308"/>
        <v/>
      </c>
      <c r="AG1737" s="167">
        <f t="shared" si="309"/>
        <v>0</v>
      </c>
      <c r="AH1737" s="167" t="str">
        <f t="shared" si="310"/>
        <v/>
      </c>
      <c r="AI1737" s="167" t="str">
        <f t="shared" si="311"/>
        <v/>
      </c>
      <c r="AJ1737" s="167"/>
      <c r="AK1737" s="167"/>
      <c r="AL1737" s="167"/>
      <c r="AN1737" s="146"/>
      <c r="AO1737" s="158">
        <f t="shared" si="300"/>
        <v>6.9001728182108364</v>
      </c>
      <c r="AP1737" s="159">
        <f t="shared" si="301"/>
        <v>0.43934741264898636</v>
      </c>
      <c r="AQ1737" s="160">
        <f t="shared" si="302"/>
        <v>6.7493572384946798E-4</v>
      </c>
      <c r="AR1737" s="161" t="str">
        <f t="shared" si="303"/>
        <v/>
      </c>
      <c r="AS1737" s="161" t="str">
        <f t="shared" si="299"/>
        <v/>
      </c>
    </row>
    <row r="1738" spans="26:45" ht="20.100000000000001" customHeight="1" x14ac:dyDescent="0.25">
      <c r="Z1738" s="146">
        <v>1067</v>
      </c>
      <c r="AA1738" s="142">
        <f t="shared" si="304"/>
        <v>0.26799999999999979</v>
      </c>
      <c r="AB1738" s="166">
        <f t="shared" si="305"/>
        <v>0.38486966548965584</v>
      </c>
      <c r="AC1738" s="166">
        <f t="shared" si="306"/>
        <v>0.60565034063330159</v>
      </c>
      <c r="AD1738" s="142">
        <f t="shared" si="307"/>
        <v>0.38486966548965584</v>
      </c>
      <c r="AE1738" s="142">
        <f t="shared" si="312"/>
        <v>0.38486966548965584</v>
      </c>
      <c r="AF1738" s="142" t="str">
        <f t="shared" si="308"/>
        <v/>
      </c>
      <c r="AG1738" s="167">
        <f t="shared" si="309"/>
        <v>0</v>
      </c>
      <c r="AH1738" s="167" t="str">
        <f t="shared" si="310"/>
        <v/>
      </c>
      <c r="AI1738" s="167" t="str">
        <f t="shared" si="311"/>
        <v/>
      </c>
      <c r="AJ1738" s="167"/>
      <c r="AK1738" s="167"/>
      <c r="AL1738" s="167"/>
      <c r="AN1738" s="146"/>
      <c r="AO1738" s="158">
        <f t="shared" si="300"/>
        <v>6.9065677883852672</v>
      </c>
      <c r="AP1738" s="159">
        <f t="shared" si="301"/>
        <v>0.43867247692513689</v>
      </c>
      <c r="AQ1738" s="160">
        <f t="shared" si="302"/>
        <v>6.7434024132606574E-4</v>
      </c>
      <c r="AR1738" s="161" t="str">
        <f t="shared" si="303"/>
        <v/>
      </c>
      <c r="AS1738" s="161" t="str">
        <f t="shared" si="299"/>
        <v/>
      </c>
    </row>
    <row r="1739" spans="26:45" ht="20.100000000000001" customHeight="1" x14ac:dyDescent="0.25">
      <c r="Z1739" s="146">
        <v>1068</v>
      </c>
      <c r="AA1739" s="142">
        <f t="shared" si="304"/>
        <v>0.27200000000000024</v>
      </c>
      <c r="AB1739" s="166">
        <f t="shared" si="305"/>
        <v>0.3844542306261336</v>
      </c>
      <c r="AC1739" s="166">
        <f t="shared" si="306"/>
        <v>0.60718899032750862</v>
      </c>
      <c r="AD1739" s="142">
        <f t="shared" si="307"/>
        <v>0.3844542306261336</v>
      </c>
      <c r="AE1739" s="142">
        <f t="shared" si="312"/>
        <v>0.3844542306261336</v>
      </c>
      <c r="AF1739" s="142" t="str">
        <f t="shared" si="308"/>
        <v/>
      </c>
      <c r="AG1739" s="167">
        <f t="shared" si="309"/>
        <v>0</v>
      </c>
      <c r="AH1739" s="167" t="str">
        <f t="shared" si="310"/>
        <v/>
      </c>
      <c r="AI1739" s="167" t="str">
        <f t="shared" si="311"/>
        <v/>
      </c>
      <c r="AJ1739" s="167"/>
      <c r="AK1739" s="167"/>
      <c r="AL1739" s="167"/>
      <c r="AN1739" s="146"/>
      <c r="AO1739" s="158">
        <f t="shared" si="300"/>
        <v>6.912962758559698</v>
      </c>
      <c r="AP1739" s="159">
        <f t="shared" si="301"/>
        <v>0.43799813668381082</v>
      </c>
      <c r="AQ1739" s="160">
        <f t="shared" si="302"/>
        <v>6.7374384145146848E-4</v>
      </c>
      <c r="AR1739" s="161" t="str">
        <f t="shared" si="303"/>
        <v/>
      </c>
      <c r="AS1739" s="161" t="str">
        <f t="shared" si="299"/>
        <v/>
      </c>
    </row>
    <row r="1740" spans="26:45" ht="20.100000000000001" customHeight="1" x14ac:dyDescent="0.25">
      <c r="Z1740" s="146">
        <v>1069</v>
      </c>
      <c r="AA1740" s="142">
        <f t="shared" si="304"/>
        <v>0.2759999999999998</v>
      </c>
      <c r="AB1740" s="166">
        <f t="shared" si="305"/>
        <v>0.38403309961131932</v>
      </c>
      <c r="AC1740" s="166">
        <f t="shared" si="306"/>
        <v>0.60872596688343106</v>
      </c>
      <c r="AD1740" s="142">
        <f t="shared" si="307"/>
        <v>0.38403309961131932</v>
      </c>
      <c r="AE1740" s="142">
        <f t="shared" si="312"/>
        <v>0.38403309961131932</v>
      </c>
      <c r="AF1740" s="142" t="str">
        <f t="shared" si="308"/>
        <v/>
      </c>
      <c r="AG1740" s="167">
        <f t="shared" si="309"/>
        <v>0</v>
      </c>
      <c r="AH1740" s="167" t="str">
        <f t="shared" si="310"/>
        <v/>
      </c>
      <c r="AI1740" s="167" t="str">
        <f t="shared" si="311"/>
        <v/>
      </c>
      <c r="AJ1740" s="167"/>
      <c r="AK1740" s="167"/>
      <c r="AL1740" s="167"/>
      <c r="AN1740" s="146"/>
      <c r="AO1740" s="158">
        <f t="shared" si="300"/>
        <v>6.9193577287341288</v>
      </c>
      <c r="AP1740" s="159">
        <f t="shared" si="301"/>
        <v>0.43732439284235936</v>
      </c>
      <c r="AQ1740" s="160">
        <f t="shared" si="302"/>
        <v>6.7314653025574156E-4</v>
      </c>
      <c r="AR1740" s="161" t="str">
        <f t="shared" si="303"/>
        <v/>
      </c>
      <c r="AS1740" s="161" t="str">
        <f t="shared" si="299"/>
        <v/>
      </c>
    </row>
    <row r="1741" spans="26:45" ht="20.100000000000001" customHeight="1" x14ac:dyDescent="0.25">
      <c r="Z1741" s="146">
        <v>1070</v>
      </c>
      <c r="AA1741" s="142">
        <f t="shared" si="304"/>
        <v>0.28000000000000025</v>
      </c>
      <c r="AB1741" s="166">
        <f t="shared" si="305"/>
        <v>0.38360629215347852</v>
      </c>
      <c r="AC1741" s="166">
        <f t="shared" si="306"/>
        <v>0.61026124755579736</v>
      </c>
      <c r="AD1741" s="142">
        <f t="shared" si="307"/>
        <v>0.38360629215347852</v>
      </c>
      <c r="AE1741" s="142">
        <f t="shared" si="312"/>
        <v>0.38360629215347852</v>
      </c>
      <c r="AF1741" s="142" t="str">
        <f t="shared" si="308"/>
        <v/>
      </c>
      <c r="AG1741" s="167">
        <f t="shared" si="309"/>
        <v>0</v>
      </c>
      <c r="AH1741" s="167" t="str">
        <f t="shared" si="310"/>
        <v/>
      </c>
      <c r="AI1741" s="167" t="str">
        <f t="shared" si="311"/>
        <v/>
      </c>
      <c r="AJ1741" s="167"/>
      <c r="AK1741" s="167"/>
      <c r="AL1741" s="167"/>
      <c r="AN1741" s="146"/>
      <c r="AO1741" s="158">
        <f t="shared" si="300"/>
        <v>6.9257526989085596</v>
      </c>
      <c r="AP1741" s="159">
        <f t="shared" si="301"/>
        <v>0.43665124631210361</v>
      </c>
      <c r="AQ1741" s="160">
        <f t="shared" si="302"/>
        <v>6.7254831375274104E-4</v>
      </c>
      <c r="AR1741" s="161" t="str">
        <f t="shared" si="303"/>
        <v/>
      </c>
      <c r="AS1741" s="161" t="str">
        <f t="shared" si="299"/>
        <v/>
      </c>
    </row>
    <row r="1742" spans="26:45" ht="20.100000000000001" customHeight="1" x14ac:dyDescent="0.25">
      <c r="Z1742" s="146">
        <v>1071</v>
      </c>
      <c r="AA1742" s="142">
        <f t="shared" si="304"/>
        <v>0.28399999999999981</v>
      </c>
      <c r="AB1742" s="166">
        <f t="shared" si="305"/>
        <v>0.38317382821144774</v>
      </c>
      <c r="AC1742" s="166">
        <f t="shared" si="306"/>
        <v>0.61179480967866895</v>
      </c>
      <c r="AD1742" s="142">
        <f t="shared" si="307"/>
        <v>0.38317382821144774</v>
      </c>
      <c r="AE1742" s="142">
        <f t="shared" si="312"/>
        <v>0.38317382821144774</v>
      </c>
      <c r="AF1742" s="142" t="str">
        <f t="shared" si="308"/>
        <v/>
      </c>
      <c r="AG1742" s="167">
        <f t="shared" si="309"/>
        <v>0</v>
      </c>
      <c r="AH1742" s="167" t="str">
        <f t="shared" si="310"/>
        <v/>
      </c>
      <c r="AI1742" s="167" t="str">
        <f t="shared" si="311"/>
        <v/>
      </c>
      <c r="AJ1742" s="167"/>
      <c r="AK1742" s="167"/>
      <c r="AL1742" s="167"/>
      <c r="AN1742" s="146"/>
      <c r="AO1742" s="158">
        <f t="shared" si="300"/>
        <v>6.9321476690829904</v>
      </c>
      <c r="AP1742" s="159">
        <f t="shared" si="301"/>
        <v>0.43597869799835087</v>
      </c>
      <c r="AQ1742" s="160">
        <f t="shared" si="302"/>
        <v>6.719491979437775E-4</v>
      </c>
      <c r="AR1742" s="161" t="str">
        <f t="shared" si="303"/>
        <v/>
      </c>
      <c r="AS1742" s="161" t="str">
        <f t="shared" si="299"/>
        <v/>
      </c>
    </row>
    <row r="1743" spans="26:45" ht="20.100000000000001" customHeight="1" x14ac:dyDescent="0.25">
      <c r="Z1743" s="146">
        <v>1072</v>
      </c>
      <c r="AA1743" s="142">
        <f t="shared" si="304"/>
        <v>0.28800000000000026</v>
      </c>
      <c r="AB1743" s="166">
        <f t="shared" si="305"/>
        <v>0.38273572799307848</v>
      </c>
      <c r="AC1743" s="166">
        <f t="shared" si="306"/>
        <v>0.61332663066644277</v>
      </c>
      <c r="AD1743" s="142">
        <f t="shared" si="307"/>
        <v>0.38273572799307848</v>
      </c>
      <c r="AE1743" s="142">
        <f t="shared" si="312"/>
        <v>0.38273572799307848</v>
      </c>
      <c r="AF1743" s="142" t="str">
        <f t="shared" si="308"/>
        <v/>
      </c>
      <c r="AG1743" s="167">
        <f t="shared" si="309"/>
        <v>0</v>
      </c>
      <c r="AH1743" s="167" t="str">
        <f t="shared" si="310"/>
        <v/>
      </c>
      <c r="AI1743" s="167" t="str">
        <f t="shared" si="311"/>
        <v/>
      </c>
      <c r="AJ1743" s="167"/>
      <c r="AK1743" s="167"/>
      <c r="AL1743" s="167"/>
      <c r="AN1743" s="146"/>
      <c r="AO1743" s="158">
        <f t="shared" si="300"/>
        <v>6.9385426392574212</v>
      </c>
      <c r="AP1743" s="159">
        <f t="shared" si="301"/>
        <v>0.4353067488004071</v>
      </c>
      <c r="AQ1743" s="160">
        <f t="shared" si="302"/>
        <v>6.7134918881550654E-4</v>
      </c>
      <c r="AR1743" s="161" t="str">
        <f t="shared" si="303"/>
        <v/>
      </c>
      <c r="AS1743" s="161" t="str">
        <f t="shared" si="299"/>
        <v/>
      </c>
    </row>
    <row r="1744" spans="26:45" ht="20.100000000000001" customHeight="1" x14ac:dyDescent="0.25">
      <c r="Z1744" s="146">
        <v>1073</v>
      </c>
      <c r="AA1744" s="142">
        <f t="shared" si="304"/>
        <v>0.29199999999999982</v>
      </c>
      <c r="AB1744" s="166">
        <f t="shared" si="305"/>
        <v>0.3822920119536648</v>
      </c>
      <c r="AC1744" s="166">
        <f t="shared" si="306"/>
        <v>0.61485668801484117</v>
      </c>
      <c r="AD1744" s="142">
        <f t="shared" si="307"/>
        <v>0.3822920119536648</v>
      </c>
      <c r="AE1744" s="142">
        <f t="shared" si="312"/>
        <v>0.3822920119536648</v>
      </c>
      <c r="AF1744" s="142" t="str">
        <f t="shared" si="308"/>
        <v/>
      </c>
      <c r="AG1744" s="167">
        <f t="shared" si="309"/>
        <v>0</v>
      </c>
      <c r="AH1744" s="167" t="str">
        <f t="shared" si="310"/>
        <v/>
      </c>
      <c r="AI1744" s="167" t="str">
        <f t="shared" si="311"/>
        <v/>
      </c>
      <c r="AJ1744" s="167"/>
      <c r="AK1744" s="167"/>
      <c r="AL1744" s="167"/>
      <c r="AN1744" s="146"/>
      <c r="AO1744" s="158">
        <f t="shared" si="300"/>
        <v>6.944937609431852</v>
      </c>
      <c r="AP1744" s="159">
        <f t="shared" si="301"/>
        <v>0.43463539961159159</v>
      </c>
      <c r="AQ1744" s="160">
        <f t="shared" si="302"/>
        <v>6.7074829234237132E-4</v>
      </c>
      <c r="AR1744" s="161" t="str">
        <f t="shared" si="303"/>
        <v/>
      </c>
      <c r="AS1744" s="161" t="str">
        <f t="shared" si="299"/>
        <v/>
      </c>
    </row>
    <row r="1745" spans="26:45" ht="20.100000000000001" customHeight="1" x14ac:dyDescent="0.25">
      <c r="Z1745" s="146">
        <v>1074</v>
      </c>
      <c r="AA1745" s="142">
        <f t="shared" si="304"/>
        <v>0.29600000000000026</v>
      </c>
      <c r="AB1745" s="166">
        <f t="shared" si="305"/>
        <v>0.38184270079435112</v>
      </c>
      <c r="AC1745" s="166">
        <f t="shared" si="306"/>
        <v>0.6163849593019014</v>
      </c>
      <c r="AD1745" s="142">
        <f t="shared" si="307"/>
        <v>0.38184270079435112</v>
      </c>
      <c r="AE1745" s="142">
        <f t="shared" si="312"/>
        <v>0.38184270079435112</v>
      </c>
      <c r="AF1745" s="142" t="str">
        <f t="shared" si="308"/>
        <v/>
      </c>
      <c r="AG1745" s="167">
        <f t="shared" si="309"/>
        <v>0</v>
      </c>
      <c r="AH1745" s="167" t="str">
        <f t="shared" si="310"/>
        <v/>
      </c>
      <c r="AI1745" s="167" t="str">
        <f t="shared" si="311"/>
        <v/>
      </c>
      <c r="AJ1745" s="167"/>
      <c r="AK1745" s="167"/>
      <c r="AL1745" s="167"/>
      <c r="AN1745" s="146"/>
      <c r="AO1745" s="158">
        <f t="shared" si="300"/>
        <v>6.9513325796062828</v>
      </c>
      <c r="AP1745" s="159">
        <f t="shared" si="301"/>
        <v>0.43396465131924922</v>
      </c>
      <c r="AQ1745" s="160">
        <f t="shared" si="302"/>
        <v>6.7014651448094043E-4</v>
      </c>
      <c r="AR1745" s="161" t="str">
        <f t="shared" si="303"/>
        <v/>
      </c>
      <c r="AS1745" s="161" t="str">
        <f t="shared" si="299"/>
        <v/>
      </c>
    </row>
    <row r="1746" spans="26:45" ht="20.100000000000001" customHeight="1" x14ac:dyDescent="0.25">
      <c r="Z1746" s="146">
        <v>1075</v>
      </c>
      <c r="AA1746" s="142">
        <f t="shared" si="304"/>
        <v>0.29999999999999982</v>
      </c>
      <c r="AB1746" s="166">
        <f t="shared" si="305"/>
        <v>0.38138781546052414</v>
      </c>
      <c r="AC1746" s="166">
        <f t="shared" si="306"/>
        <v>0.61791142218895256</v>
      </c>
      <c r="AD1746" s="142">
        <f t="shared" si="307"/>
        <v>0.38138781546052414</v>
      </c>
      <c r="AE1746" s="142">
        <f t="shared" si="312"/>
        <v>0.38138781546052414</v>
      </c>
      <c r="AF1746" s="142" t="str">
        <f t="shared" si="308"/>
        <v/>
      </c>
      <c r="AG1746" s="167">
        <f t="shared" si="309"/>
        <v>0</v>
      </c>
      <c r="AH1746" s="167" t="str">
        <f t="shared" si="310"/>
        <v/>
      </c>
      <c r="AI1746" s="167" t="str">
        <f t="shared" si="311"/>
        <v/>
      </c>
      <c r="AJ1746" s="167"/>
      <c r="AK1746" s="167"/>
      <c r="AL1746" s="167"/>
      <c r="AN1746" s="146"/>
      <c r="AO1746" s="158">
        <f t="shared" si="300"/>
        <v>6.9577275497807136</v>
      </c>
      <c r="AP1746" s="159">
        <f t="shared" si="301"/>
        <v>0.43329450480476828</v>
      </c>
      <c r="AQ1746" s="160">
        <f t="shared" si="302"/>
        <v>6.6954386117779041E-4</v>
      </c>
      <c r="AR1746" s="161" t="str">
        <f t="shared" si="303"/>
        <v/>
      </c>
      <c r="AS1746" s="161" t="str">
        <f t="shared" ref="AS1746:AS1809" si="313">IF($AP1746&lt;(1-$AN$670),$AQ1746,"")</f>
        <v/>
      </c>
    </row>
    <row r="1747" spans="26:45" ht="20.100000000000001" customHeight="1" x14ac:dyDescent="0.25">
      <c r="Z1747" s="146">
        <v>1076</v>
      </c>
      <c r="AA1747" s="142">
        <f t="shared" si="304"/>
        <v>0.30400000000000027</v>
      </c>
      <c r="AB1747" s="166">
        <f t="shared" si="305"/>
        <v>0.38092737714018499</v>
      </c>
      <c r="AC1747" s="166">
        <f t="shared" si="306"/>
        <v>0.61943605442159289</v>
      </c>
      <c r="AD1747" s="142">
        <f t="shared" si="307"/>
        <v>0.38092737714018499</v>
      </c>
      <c r="AE1747" s="142">
        <f t="shared" si="312"/>
        <v>0.38092737714018499</v>
      </c>
      <c r="AF1747" s="142" t="str">
        <f t="shared" si="308"/>
        <v/>
      </c>
      <c r="AG1747" s="167">
        <f t="shared" si="309"/>
        <v>0</v>
      </c>
      <c r="AH1747" s="167" t="str">
        <f t="shared" si="310"/>
        <v/>
      </c>
      <c r="AI1747" s="167" t="str">
        <f t="shared" si="311"/>
        <v/>
      </c>
      <c r="AJ1747" s="167"/>
      <c r="AK1747" s="167"/>
      <c r="AL1747" s="167"/>
      <c r="AN1747" s="146"/>
      <c r="AO1747" s="158">
        <f t="shared" ref="AO1747:AO1810" si="314">AO1746+$AR$655</f>
        <v>6.9641225199551444</v>
      </c>
      <c r="AP1747" s="159">
        <f t="shared" ref="AP1747:AP1810" si="315">_xlfn.CHISQ.DIST.RT(AO1747,7)</f>
        <v>0.43262496094359049</v>
      </c>
      <c r="AQ1747" s="160">
        <f t="shared" ref="AQ1747:AQ1810" si="316">AP1747-AP1748</f>
        <v>6.6894033836351063E-4</v>
      </c>
      <c r="AR1747" s="161" t="str">
        <f t="shared" ref="AR1747:AR1810" si="317">IF(AP1747&lt;(1-$AN$662),AQ1747,"")</f>
        <v/>
      </c>
      <c r="AS1747" s="161" t="str">
        <f t="shared" si="313"/>
        <v/>
      </c>
    </row>
    <row r="1748" spans="26:45" ht="20.100000000000001" customHeight="1" x14ac:dyDescent="0.25">
      <c r="Z1748" s="146">
        <v>1077</v>
      </c>
      <c r="AA1748" s="142">
        <f t="shared" si="304"/>
        <v>0.30799999999999983</v>
      </c>
      <c r="AB1748" s="166">
        <f t="shared" si="305"/>
        <v>0.38046140726230615</v>
      </c>
      <c r="AC1748" s="166">
        <f t="shared" si="306"/>
        <v>0.62095883383065331</v>
      </c>
      <c r="AD1748" s="142">
        <f t="shared" si="307"/>
        <v>0.38046140726230615</v>
      </c>
      <c r="AE1748" s="142">
        <f t="shared" si="312"/>
        <v>0.38046140726230615</v>
      </c>
      <c r="AF1748" s="142" t="str">
        <f t="shared" si="308"/>
        <v/>
      </c>
      <c r="AG1748" s="167">
        <f t="shared" si="309"/>
        <v>0</v>
      </c>
      <c r="AH1748" s="167" t="str">
        <f t="shared" si="310"/>
        <v/>
      </c>
      <c r="AI1748" s="167" t="str">
        <f t="shared" si="311"/>
        <v/>
      </c>
      <c r="AJ1748" s="167"/>
      <c r="AK1748" s="167"/>
      <c r="AL1748" s="167"/>
      <c r="AN1748" s="146"/>
      <c r="AO1748" s="158">
        <f t="shared" si="314"/>
        <v>6.9705174901295752</v>
      </c>
      <c r="AP1748" s="159">
        <f t="shared" si="315"/>
        <v>0.43195602060522698</v>
      </c>
      <c r="AQ1748" s="160">
        <f t="shared" si="316"/>
        <v>6.6833595195536777E-4</v>
      </c>
      <c r="AR1748" s="161" t="str">
        <f t="shared" si="317"/>
        <v/>
      </c>
      <c r="AS1748" s="161" t="str">
        <f t="shared" si="313"/>
        <v/>
      </c>
    </row>
    <row r="1749" spans="26:45" ht="20.100000000000001" customHeight="1" x14ac:dyDescent="0.25">
      <c r="Z1749" s="146">
        <v>1078</v>
      </c>
      <c r="AA1749" s="142">
        <f t="shared" si="304"/>
        <v>0.31200000000000028</v>
      </c>
      <c r="AB1749" s="166">
        <f t="shared" si="305"/>
        <v>0.37998992749516874</v>
      </c>
      <c r="AC1749" s="166">
        <f t="shared" si="306"/>
        <v>0.62247973833316173</v>
      </c>
      <c r="AD1749" s="142">
        <f t="shared" si="307"/>
        <v>0.37998992749516874</v>
      </c>
      <c r="AE1749" s="142">
        <f t="shared" si="312"/>
        <v>0.37998992749516874</v>
      </c>
      <c r="AF1749" s="142" t="str">
        <f t="shared" si="308"/>
        <v/>
      </c>
      <c r="AG1749" s="167">
        <f t="shared" si="309"/>
        <v>0</v>
      </c>
      <c r="AH1749" s="167" t="str">
        <f t="shared" si="310"/>
        <v/>
      </c>
      <c r="AI1749" s="167" t="str">
        <f t="shared" si="311"/>
        <v/>
      </c>
      <c r="AJ1749" s="167"/>
      <c r="AK1749" s="167"/>
      <c r="AL1749" s="167"/>
      <c r="AN1749" s="146"/>
      <c r="AO1749" s="158">
        <f t="shared" si="314"/>
        <v>6.976912460304006</v>
      </c>
      <c r="AP1749" s="159">
        <f t="shared" si="315"/>
        <v>0.43128768465327161</v>
      </c>
      <c r="AQ1749" s="160">
        <f t="shared" si="316"/>
        <v>6.6773070785641764E-4</v>
      </c>
      <c r="AR1749" s="161" t="str">
        <f t="shared" si="317"/>
        <v/>
      </c>
      <c r="AS1749" s="161" t="str">
        <f t="shared" si="313"/>
        <v/>
      </c>
    </row>
    <row r="1750" spans="26:45" ht="20.100000000000001" customHeight="1" x14ac:dyDescent="0.25">
      <c r="Z1750" s="146">
        <v>1079</v>
      </c>
      <c r="AA1750" s="142">
        <f t="shared" si="304"/>
        <v>0.31599999999999984</v>
      </c>
      <c r="AB1750" s="166">
        <f t="shared" si="305"/>
        <v>0.37951295974468496</v>
      </c>
      <c r="AC1750" s="166">
        <f t="shared" si="306"/>
        <v>0.62399874593329319</v>
      </c>
      <c r="AD1750" s="142">
        <f t="shared" si="307"/>
        <v>0.37951295974468496</v>
      </c>
      <c r="AE1750" s="142">
        <f t="shared" si="312"/>
        <v>0.37951295974468496</v>
      </c>
      <c r="AF1750" s="142" t="str">
        <f t="shared" si="308"/>
        <v/>
      </c>
      <c r="AG1750" s="167">
        <f t="shared" si="309"/>
        <v>0</v>
      </c>
      <c r="AH1750" s="167" t="str">
        <f t="shared" si="310"/>
        <v/>
      </c>
      <c r="AI1750" s="167" t="str">
        <f t="shared" si="311"/>
        <v/>
      </c>
      <c r="AJ1750" s="167"/>
      <c r="AK1750" s="167"/>
      <c r="AL1750" s="167"/>
      <c r="AN1750" s="146"/>
      <c r="AO1750" s="158">
        <f t="shared" si="314"/>
        <v>6.9833074304784368</v>
      </c>
      <c r="AP1750" s="159">
        <f t="shared" si="315"/>
        <v>0.43061995394541519</v>
      </c>
      <c r="AQ1750" s="160">
        <f t="shared" si="316"/>
        <v>6.671246119549501E-4</v>
      </c>
      <c r="AR1750" s="161" t="str">
        <f t="shared" si="317"/>
        <v/>
      </c>
      <c r="AS1750" s="161" t="str">
        <f t="shared" si="313"/>
        <v/>
      </c>
    </row>
    <row r="1751" spans="26:45" ht="20.100000000000001" customHeight="1" x14ac:dyDescent="0.25">
      <c r="Z1751" s="146">
        <v>1080</v>
      </c>
      <c r="AA1751" s="142">
        <f t="shared" si="304"/>
        <v>0.32000000000000028</v>
      </c>
      <c r="AB1751" s="166">
        <f t="shared" si="305"/>
        <v>0.37903052615270166</v>
      </c>
      <c r="AC1751" s="166">
        <f t="shared" si="306"/>
        <v>0.62551583472332017</v>
      </c>
      <c r="AD1751" s="142">
        <f t="shared" si="307"/>
        <v>0.37903052615270166</v>
      </c>
      <c r="AE1751" s="142">
        <f t="shared" si="312"/>
        <v>0.37903052615270166</v>
      </c>
      <c r="AF1751" s="142" t="str">
        <f t="shared" si="308"/>
        <v/>
      </c>
      <c r="AG1751" s="167">
        <f t="shared" si="309"/>
        <v>0</v>
      </c>
      <c r="AH1751" s="167" t="str">
        <f t="shared" si="310"/>
        <v/>
      </c>
      <c r="AI1751" s="167" t="str">
        <f t="shared" si="311"/>
        <v/>
      </c>
      <c r="AJ1751" s="167"/>
      <c r="AK1751" s="167"/>
      <c r="AL1751" s="167"/>
      <c r="AN1751" s="146"/>
      <c r="AO1751" s="158">
        <f t="shared" si="314"/>
        <v>6.9897024006528676</v>
      </c>
      <c r="AP1751" s="159">
        <f t="shared" si="315"/>
        <v>0.42995282933346024</v>
      </c>
      <c r="AQ1751" s="160">
        <f t="shared" si="316"/>
        <v>6.6651767012626539E-4</v>
      </c>
      <c r="AR1751" s="161" t="str">
        <f t="shared" si="317"/>
        <v/>
      </c>
      <c r="AS1751" s="161" t="str">
        <f t="shared" si="313"/>
        <v/>
      </c>
    </row>
    <row r="1752" spans="26:45" ht="20.100000000000001" customHeight="1" x14ac:dyDescent="0.25">
      <c r="Z1752" s="146">
        <v>1081</v>
      </c>
      <c r="AA1752" s="142">
        <f t="shared" si="304"/>
        <v>0.32399999999999984</v>
      </c>
      <c r="AB1752" s="166">
        <f t="shared" si="305"/>
        <v>0.37854264909528873</v>
      </c>
      <c r="AC1752" s="166">
        <f t="shared" si="306"/>
        <v>0.6270309828845505</v>
      </c>
      <c r="AD1752" s="142">
        <f t="shared" si="307"/>
        <v>0.37854264909528873</v>
      </c>
      <c r="AE1752" s="142">
        <f t="shared" si="312"/>
        <v>0.37854264909528873</v>
      </c>
      <c r="AF1752" s="142" t="str">
        <f t="shared" si="308"/>
        <v/>
      </c>
      <c r="AG1752" s="167">
        <f t="shared" si="309"/>
        <v>0</v>
      </c>
      <c r="AH1752" s="167" t="str">
        <f t="shared" si="310"/>
        <v/>
      </c>
      <c r="AI1752" s="167" t="str">
        <f t="shared" si="311"/>
        <v/>
      </c>
      <c r="AJ1752" s="167"/>
      <c r="AK1752" s="167"/>
      <c r="AL1752" s="167"/>
      <c r="AN1752" s="146"/>
      <c r="AO1752" s="158">
        <f t="shared" si="314"/>
        <v>6.9960973708272984</v>
      </c>
      <c r="AP1752" s="159">
        <f t="shared" si="315"/>
        <v>0.42928631166333397</v>
      </c>
      <c r="AQ1752" s="160">
        <f t="shared" si="316"/>
        <v>6.6590988823195252E-4</v>
      </c>
      <c r="AR1752" s="161" t="str">
        <f t="shared" si="317"/>
        <v/>
      </c>
      <c r="AS1752" s="161" t="str">
        <f t="shared" si="313"/>
        <v/>
      </c>
    </row>
    <row r="1753" spans="26:45" ht="20.100000000000001" customHeight="1" x14ac:dyDescent="0.25">
      <c r="Z1753" s="146">
        <v>1082</v>
      </c>
      <c r="AA1753" s="142">
        <f t="shared" si="304"/>
        <v>0.32800000000000029</v>
      </c>
      <c r="AB1753" s="166">
        <f t="shared" si="305"/>
        <v>0.37804935118100946</v>
      </c>
      <c r="AC1753" s="166">
        <f t="shared" si="306"/>
        <v>0.62854416868826313</v>
      </c>
      <c r="AD1753" s="142">
        <f t="shared" si="307"/>
        <v>0.37804935118100946</v>
      </c>
      <c r="AE1753" s="142">
        <f t="shared" si="312"/>
        <v>0.37804935118100946</v>
      </c>
      <c r="AF1753" s="142" t="str">
        <f t="shared" si="308"/>
        <v/>
      </c>
      <c r="AG1753" s="167">
        <f t="shared" si="309"/>
        <v>0</v>
      </c>
      <c r="AH1753" s="167" t="str">
        <f t="shared" si="310"/>
        <v/>
      </c>
      <c r="AI1753" s="167" t="str">
        <f t="shared" si="311"/>
        <v/>
      </c>
      <c r="AJ1753" s="167"/>
      <c r="AK1753" s="167"/>
      <c r="AL1753" s="167"/>
      <c r="AN1753" s="146"/>
      <c r="AO1753" s="158">
        <f t="shared" si="314"/>
        <v>7.0024923410017292</v>
      </c>
      <c r="AP1753" s="159">
        <f t="shared" si="315"/>
        <v>0.42862040177510202</v>
      </c>
      <c r="AQ1753" s="160">
        <f t="shared" si="316"/>
        <v>6.6530127211794632E-4</v>
      </c>
      <c r="AR1753" s="161" t="str">
        <f t="shared" si="317"/>
        <v/>
      </c>
      <c r="AS1753" s="161" t="str">
        <f t="shared" si="313"/>
        <v/>
      </c>
    </row>
    <row r="1754" spans="26:45" ht="20.100000000000001" customHeight="1" x14ac:dyDescent="0.25">
      <c r="Z1754" s="146">
        <v>1083</v>
      </c>
      <c r="AA1754" s="142">
        <f t="shared" si="304"/>
        <v>0.33199999999999985</v>
      </c>
      <c r="AB1754" s="166">
        <f t="shared" si="305"/>
        <v>0.37755065524917625</v>
      </c>
      <c r="AC1754" s="166">
        <f t="shared" si="306"/>
        <v>0.63005537049663163</v>
      </c>
      <c r="AD1754" s="142">
        <f t="shared" si="307"/>
        <v>0.37755065524917625</v>
      </c>
      <c r="AE1754" s="142">
        <f t="shared" si="312"/>
        <v>0.37755065524917625</v>
      </c>
      <c r="AF1754" s="142" t="str">
        <f t="shared" si="308"/>
        <v/>
      </c>
      <c r="AG1754" s="167">
        <f t="shared" si="309"/>
        <v>0</v>
      </c>
      <c r="AH1754" s="167" t="str">
        <f t="shared" si="310"/>
        <v/>
      </c>
      <c r="AI1754" s="167" t="str">
        <f t="shared" si="311"/>
        <v/>
      </c>
      <c r="AJ1754" s="167"/>
      <c r="AK1754" s="167"/>
      <c r="AL1754" s="167"/>
      <c r="AN1754" s="146"/>
      <c r="AO1754" s="158">
        <f t="shared" si="314"/>
        <v>7.00888731117616</v>
      </c>
      <c r="AP1754" s="159">
        <f t="shared" si="315"/>
        <v>0.42795510050298408</v>
      </c>
      <c r="AQ1754" s="160">
        <f t="shared" si="316"/>
        <v>6.6469182761763612E-4</v>
      </c>
      <c r="AR1754" s="161" t="str">
        <f t="shared" si="317"/>
        <v/>
      </c>
      <c r="AS1754" s="161" t="str">
        <f t="shared" si="313"/>
        <v/>
      </c>
    </row>
    <row r="1755" spans="26:45" ht="20.100000000000001" customHeight="1" x14ac:dyDescent="0.25">
      <c r="Z1755" s="146">
        <v>1084</v>
      </c>
      <c r="AA1755" s="142">
        <f t="shared" si="304"/>
        <v>0.3360000000000003</v>
      </c>
      <c r="AB1755" s="166">
        <f t="shared" si="305"/>
        <v>0.37704658436808808</v>
      </c>
      <c r="AC1755" s="166">
        <f t="shared" si="306"/>
        <v>0.63156456676364736</v>
      </c>
      <c r="AD1755" s="142">
        <f t="shared" si="307"/>
        <v>0.37704658436808808</v>
      </c>
      <c r="AE1755" s="142">
        <f t="shared" si="312"/>
        <v>0.37704658436808808</v>
      </c>
      <c r="AF1755" s="142" t="str">
        <f t="shared" si="308"/>
        <v/>
      </c>
      <c r="AG1755" s="167">
        <f t="shared" si="309"/>
        <v>0</v>
      </c>
      <c r="AH1755" s="167" t="str">
        <f t="shared" si="310"/>
        <v/>
      </c>
      <c r="AI1755" s="167" t="str">
        <f t="shared" si="311"/>
        <v/>
      </c>
      <c r="AJ1755" s="167"/>
      <c r="AK1755" s="167"/>
      <c r="AL1755" s="167"/>
      <c r="AN1755" s="146"/>
      <c r="AO1755" s="158">
        <f t="shared" si="314"/>
        <v>7.0152822813505908</v>
      </c>
      <c r="AP1755" s="159">
        <f t="shared" si="315"/>
        <v>0.42729040867536644</v>
      </c>
      <c r="AQ1755" s="160">
        <f t="shared" si="316"/>
        <v>6.6408156055025591E-4</v>
      </c>
      <c r="AR1755" s="161" t="str">
        <f t="shared" si="317"/>
        <v/>
      </c>
      <c r="AS1755" s="161" t="str">
        <f t="shared" si="313"/>
        <v/>
      </c>
    </row>
    <row r="1756" spans="26:45" ht="20.100000000000001" customHeight="1" x14ac:dyDescent="0.25">
      <c r="Z1756" s="146">
        <v>1085</v>
      </c>
      <c r="AA1756" s="142">
        <f t="shared" si="304"/>
        <v>0.33999999999999986</v>
      </c>
      <c r="AB1756" s="166">
        <f t="shared" si="305"/>
        <v>0.37653716183325397</v>
      </c>
      <c r="AC1756" s="166">
        <f t="shared" si="306"/>
        <v>0.63307173603602807</v>
      </c>
      <c r="AD1756" s="142">
        <f t="shared" si="307"/>
        <v>0.37653716183325397</v>
      </c>
      <c r="AE1756" s="142">
        <f t="shared" si="312"/>
        <v>0.37653716183325397</v>
      </c>
      <c r="AF1756" s="142" t="str">
        <f t="shared" si="308"/>
        <v/>
      </c>
      <c r="AG1756" s="167">
        <f t="shared" si="309"/>
        <v>0</v>
      </c>
      <c r="AH1756" s="167" t="str">
        <f t="shared" si="310"/>
        <v/>
      </c>
      <c r="AI1756" s="167" t="str">
        <f t="shared" si="311"/>
        <v/>
      </c>
      <c r="AJ1756" s="167"/>
      <c r="AK1756" s="167"/>
      <c r="AL1756" s="167"/>
      <c r="AN1756" s="146"/>
      <c r="AO1756" s="158">
        <f t="shared" si="314"/>
        <v>7.0216772515250216</v>
      </c>
      <c r="AP1756" s="159">
        <f t="shared" si="315"/>
        <v>0.42662632711481618</v>
      </c>
      <c r="AQ1756" s="160">
        <f t="shared" si="316"/>
        <v>6.6347047671944104E-4</v>
      </c>
      <c r="AR1756" s="161" t="str">
        <f t="shared" si="317"/>
        <v/>
      </c>
      <c r="AS1756" s="161" t="str">
        <f t="shared" si="313"/>
        <v/>
      </c>
    </row>
    <row r="1757" spans="26:45" ht="20.100000000000001" customHeight="1" x14ac:dyDescent="0.25">
      <c r="Z1757" s="146">
        <v>1086</v>
      </c>
      <c r="AA1757" s="142">
        <f t="shared" si="304"/>
        <v>0.34400000000000031</v>
      </c>
      <c r="AB1757" s="166">
        <f t="shared" si="305"/>
        <v>0.37602241116559909</v>
      </c>
      <c r="AC1757" s="166">
        <f t="shared" si="306"/>
        <v>0.63457685695412636</v>
      </c>
      <c r="AD1757" s="142">
        <f t="shared" si="307"/>
        <v>0.37602241116559909</v>
      </c>
      <c r="AE1757" s="142">
        <f t="shared" si="312"/>
        <v>0.37602241116559909</v>
      </c>
      <c r="AF1757" s="142" t="str">
        <f t="shared" si="308"/>
        <v/>
      </c>
      <c r="AG1757" s="167">
        <f t="shared" si="309"/>
        <v>0</v>
      </c>
      <c r="AH1757" s="167" t="str">
        <f t="shared" si="310"/>
        <v/>
      </c>
      <c r="AI1757" s="167" t="str">
        <f t="shared" si="311"/>
        <v/>
      </c>
      <c r="AJ1757" s="167"/>
      <c r="AK1757" s="167"/>
      <c r="AL1757" s="167"/>
      <c r="AN1757" s="146"/>
      <c r="AO1757" s="158">
        <f t="shared" si="314"/>
        <v>7.0280722216994524</v>
      </c>
      <c r="AP1757" s="159">
        <f t="shared" si="315"/>
        <v>0.42596285663809674</v>
      </c>
      <c r="AQ1757" s="160">
        <f t="shared" si="316"/>
        <v>6.6285858191733604E-4</v>
      </c>
      <c r="AR1757" s="161" t="str">
        <f t="shared" si="317"/>
        <v/>
      </c>
      <c r="AS1757" s="161" t="str">
        <f t="shared" si="313"/>
        <v/>
      </c>
    </row>
    <row r="1758" spans="26:45" ht="20.100000000000001" customHeight="1" x14ac:dyDescent="0.25">
      <c r="Z1758" s="146">
        <v>1087</v>
      </c>
      <c r="AA1758" s="142">
        <f t="shared" si="304"/>
        <v>0.34799999999999986</v>
      </c>
      <c r="AB1758" s="166">
        <f t="shared" si="305"/>
        <v>0.37550235610965654</v>
      </c>
      <c r="AC1758" s="166">
        <f t="shared" si="306"/>
        <v>0.63607990825282523</v>
      </c>
      <c r="AD1758" s="142">
        <f t="shared" si="307"/>
        <v>0.37550235610965654</v>
      </c>
      <c r="AE1758" s="142">
        <f t="shared" si="312"/>
        <v>0.37550235610965654</v>
      </c>
      <c r="AF1758" s="142" t="str">
        <f t="shared" si="308"/>
        <v/>
      </c>
      <c r="AG1758" s="167">
        <f t="shared" si="309"/>
        <v>0</v>
      </c>
      <c r="AH1758" s="167" t="str">
        <f t="shared" si="310"/>
        <v/>
      </c>
      <c r="AI1758" s="167" t="str">
        <f t="shared" si="311"/>
        <v/>
      </c>
      <c r="AJ1758" s="167"/>
      <c r="AK1758" s="167"/>
      <c r="AL1758" s="167"/>
      <c r="AN1758" s="146"/>
      <c r="AO1758" s="158">
        <f t="shared" si="314"/>
        <v>7.0344671918738833</v>
      </c>
      <c r="AP1758" s="159">
        <f t="shared" si="315"/>
        <v>0.42529999805617941</v>
      </c>
      <c r="AQ1758" s="160">
        <f t="shared" si="316"/>
        <v>6.6224588192020928E-4</v>
      </c>
      <c r="AR1758" s="161" t="str">
        <f t="shared" si="317"/>
        <v/>
      </c>
      <c r="AS1758" s="161" t="str">
        <f t="shared" si="313"/>
        <v/>
      </c>
    </row>
    <row r="1759" spans="26:45" ht="20.100000000000001" customHeight="1" x14ac:dyDescent="0.25">
      <c r="Z1759" s="146">
        <v>1088</v>
      </c>
      <c r="AA1759" s="142">
        <f t="shared" ref="AA1759:AA1822" si="318">AA$665+(Z1759*AA$668)</f>
        <v>0.35200000000000031</v>
      </c>
      <c r="AB1759" s="166">
        <f t="shared" ref="AB1759:AB1822" si="319">_xlfn.NORM.DIST(AA1759,AA$662,AA$663,0)</f>
        <v>0.37497702063174232</v>
      </c>
      <c r="AC1759" s="166">
        <f t="shared" ref="AC1759:AC1822" si="320">_xlfn.NORM.DIST(AA1759,AA$662,AA$663,1)</f>
        <v>0.63758086876243125</v>
      </c>
      <c r="AD1759" s="142">
        <f t="shared" ref="AD1759:AD1822" si="321">IF(OR(AC1759&lt;CN$43,AC1759&gt;CN$44),AB1759,"")</f>
        <v>0.37497702063174232</v>
      </c>
      <c r="AE1759" s="142">
        <f t="shared" si="312"/>
        <v>0.37497702063174232</v>
      </c>
      <c r="AF1759" s="142" t="str">
        <f t="shared" ref="AF1759:AF1822" si="322">IF(AB1759=MAX(AB$671:AB$2671),AB1759,"")</f>
        <v/>
      </c>
      <c r="AG1759" s="167">
        <f t="shared" ref="AG1759:AG1822" si="323">_xlfn.NORM.DIST(Z1759,AE$663,AE$664,0)</f>
        <v>0</v>
      </c>
      <c r="AH1759" s="167" t="str">
        <f t="shared" ref="AH1759:AH1822" si="324">IF(AG1759=MAX(AG$671:AG$2671),AB1759,"")</f>
        <v/>
      </c>
      <c r="AI1759" s="167" t="str">
        <f t="shared" ref="AI1759:AI1822" si="325">IF(AH1759=MIN(AH$671:AH$2671),AH1759,"")</f>
        <v/>
      </c>
      <c r="AJ1759" s="167"/>
      <c r="AK1759" s="167"/>
      <c r="AL1759" s="167"/>
      <c r="AN1759" s="146"/>
      <c r="AO1759" s="158">
        <f t="shared" si="314"/>
        <v>7.0408621620483141</v>
      </c>
      <c r="AP1759" s="159">
        <f t="shared" si="315"/>
        <v>0.4246377521742592</v>
      </c>
      <c r="AQ1759" s="160">
        <f t="shared" si="316"/>
        <v>6.6163238248984069E-4</v>
      </c>
      <c r="AR1759" s="161" t="str">
        <f t="shared" si="317"/>
        <v/>
      </c>
      <c r="AS1759" s="161" t="str">
        <f t="shared" si="313"/>
        <v/>
      </c>
    </row>
    <row r="1760" spans="26:45" ht="20.100000000000001" customHeight="1" x14ac:dyDescent="0.25">
      <c r="Z1760" s="146">
        <v>1089</v>
      </c>
      <c r="AA1760" s="142">
        <f t="shared" si="318"/>
        <v>0.35599999999999987</v>
      </c>
      <c r="AB1760" s="166">
        <f t="shared" si="319"/>
        <v>0.37444642891811658</v>
      </c>
      <c r="AC1760" s="166">
        <f t="shared" si="320"/>
        <v>0.63907971740955527</v>
      </c>
      <c r="AD1760" s="142">
        <f t="shared" si="321"/>
        <v>0.37444642891811658</v>
      </c>
      <c r="AE1760" s="142">
        <f t="shared" ref="AE1760:AE1823" si="326">IF(AND(AC1760&gt;$AE$667,AC1760&lt;$AE$668),AB1760,"")</f>
        <v>0.37444642891811658</v>
      </c>
      <c r="AF1760" s="142" t="str">
        <f t="shared" si="322"/>
        <v/>
      </c>
      <c r="AG1760" s="167">
        <f t="shared" si="323"/>
        <v>0</v>
      </c>
      <c r="AH1760" s="167" t="str">
        <f t="shared" si="324"/>
        <v/>
      </c>
      <c r="AI1760" s="167" t="str">
        <f t="shared" si="325"/>
        <v/>
      </c>
      <c r="AJ1760" s="167"/>
      <c r="AK1760" s="167"/>
      <c r="AL1760" s="167"/>
      <c r="AN1760" s="146"/>
      <c r="AO1760" s="158">
        <f t="shared" si="314"/>
        <v>7.0472571322227449</v>
      </c>
      <c r="AP1760" s="159">
        <f t="shared" si="315"/>
        <v>0.42397611979176936</v>
      </c>
      <c r="AQ1760" s="160">
        <f t="shared" si="316"/>
        <v>6.6101808937640838E-4</v>
      </c>
      <c r="AR1760" s="161" t="str">
        <f t="shared" si="317"/>
        <v/>
      </c>
      <c r="AS1760" s="161" t="str">
        <f t="shared" si="313"/>
        <v/>
      </c>
    </row>
    <row r="1761" spans="26:45" ht="20.100000000000001" customHeight="1" x14ac:dyDescent="0.25">
      <c r="Z1761" s="146">
        <v>1090</v>
      </c>
      <c r="AA1761" s="142">
        <f t="shared" si="318"/>
        <v>0.36000000000000032</v>
      </c>
      <c r="AB1761" s="166">
        <f t="shared" si="319"/>
        <v>0.37391060537312837</v>
      </c>
      <c r="AC1761" s="166">
        <f t="shared" si="320"/>
        <v>0.6405764332179914</v>
      </c>
      <c r="AD1761" s="142">
        <f t="shared" si="321"/>
        <v>0.37391060537312837</v>
      </c>
      <c r="AE1761" s="142">
        <f t="shared" si="326"/>
        <v>0.37391060537312837</v>
      </c>
      <c r="AF1761" s="142" t="str">
        <f t="shared" si="322"/>
        <v/>
      </c>
      <c r="AG1761" s="167">
        <f t="shared" si="323"/>
        <v>0</v>
      </c>
      <c r="AH1761" s="167" t="str">
        <f t="shared" si="324"/>
        <v/>
      </c>
      <c r="AI1761" s="167" t="str">
        <f t="shared" si="325"/>
        <v/>
      </c>
      <c r="AJ1761" s="167"/>
      <c r="AK1761" s="167"/>
      <c r="AL1761" s="167"/>
      <c r="AN1761" s="146"/>
      <c r="AO1761" s="158">
        <f t="shared" si="314"/>
        <v>7.0536521023971757</v>
      </c>
      <c r="AP1761" s="159">
        <f t="shared" si="315"/>
        <v>0.42331510170239295</v>
      </c>
      <c r="AQ1761" s="160">
        <f t="shared" si="316"/>
        <v>6.6040300831377019E-4</v>
      </c>
      <c r="AR1761" s="161" t="str">
        <f t="shared" si="317"/>
        <v/>
      </c>
      <c r="AS1761" s="161" t="str">
        <f t="shared" si="313"/>
        <v/>
      </c>
    </row>
    <row r="1762" spans="26:45" ht="20.100000000000001" customHeight="1" x14ac:dyDescent="0.25">
      <c r="Z1762" s="146">
        <v>1091</v>
      </c>
      <c r="AA1762" s="142">
        <f t="shared" si="318"/>
        <v>0.36399999999999988</v>
      </c>
      <c r="AB1762" s="166">
        <f t="shared" si="319"/>
        <v>0.37336957461734704</v>
      </c>
      <c r="AC1762" s="166">
        <f t="shared" si="320"/>
        <v>0.642070995309583</v>
      </c>
      <c r="AD1762" s="142">
        <f t="shared" si="321"/>
        <v>0.37336957461734704</v>
      </c>
      <c r="AE1762" s="142">
        <f t="shared" si="326"/>
        <v>0.37336957461734704</v>
      </c>
      <c r="AF1762" s="142" t="str">
        <f t="shared" si="322"/>
        <v/>
      </c>
      <c r="AG1762" s="167">
        <f t="shared" si="323"/>
        <v>0</v>
      </c>
      <c r="AH1762" s="167" t="str">
        <f t="shared" si="324"/>
        <v/>
      </c>
      <c r="AI1762" s="167" t="str">
        <f t="shared" si="325"/>
        <v/>
      </c>
      <c r="AJ1762" s="167"/>
      <c r="AK1762" s="167"/>
      <c r="AL1762" s="167"/>
      <c r="AN1762" s="146"/>
      <c r="AO1762" s="158">
        <f t="shared" si="314"/>
        <v>7.0600470725716065</v>
      </c>
      <c r="AP1762" s="159">
        <f t="shared" si="315"/>
        <v>0.42265469869407918</v>
      </c>
      <c r="AQ1762" s="160">
        <f t="shared" si="316"/>
        <v>6.5978714502162861E-4</v>
      </c>
      <c r="AR1762" s="161" t="str">
        <f t="shared" si="317"/>
        <v/>
      </c>
      <c r="AS1762" s="161" t="str">
        <f t="shared" si="313"/>
        <v/>
      </c>
    </row>
    <row r="1763" spans="26:45" ht="20.100000000000001" customHeight="1" x14ac:dyDescent="0.25">
      <c r="Z1763" s="146">
        <v>1092</v>
      </c>
      <c r="AA1763" s="142">
        <f t="shared" si="318"/>
        <v>0.36800000000000033</v>
      </c>
      <c r="AB1763" s="166">
        <f t="shared" si="319"/>
        <v>0.37282336148567763</v>
      </c>
      <c r="AC1763" s="166">
        <f t="shared" si="320"/>
        <v>0.64356338290508619</v>
      </c>
      <c r="AD1763" s="142">
        <f t="shared" si="321"/>
        <v>0.37282336148567763</v>
      </c>
      <c r="AE1763" s="142">
        <f t="shared" si="326"/>
        <v>0.37282336148567763</v>
      </c>
      <c r="AF1763" s="142" t="str">
        <f t="shared" si="322"/>
        <v/>
      </c>
      <c r="AG1763" s="167">
        <f t="shared" si="323"/>
        <v>0</v>
      </c>
      <c r="AH1763" s="167" t="str">
        <f t="shared" si="324"/>
        <v/>
      </c>
      <c r="AI1763" s="167" t="str">
        <f t="shared" si="325"/>
        <v/>
      </c>
      <c r="AJ1763" s="167"/>
      <c r="AK1763" s="167"/>
      <c r="AL1763" s="167"/>
      <c r="AN1763" s="146"/>
      <c r="AO1763" s="158">
        <f t="shared" si="314"/>
        <v>7.0664420427460373</v>
      </c>
      <c r="AP1763" s="159">
        <f t="shared" si="315"/>
        <v>0.42199491154905755</v>
      </c>
      <c r="AQ1763" s="160">
        <f t="shared" si="316"/>
        <v>6.5917050520825082E-4</v>
      </c>
      <c r="AR1763" s="161" t="str">
        <f t="shared" si="317"/>
        <v/>
      </c>
      <c r="AS1763" s="161" t="str">
        <f t="shared" si="313"/>
        <v/>
      </c>
    </row>
    <row r="1764" spans="26:45" ht="20.100000000000001" customHeight="1" x14ac:dyDescent="0.25">
      <c r="Z1764" s="146">
        <v>1093</v>
      </c>
      <c r="AA1764" s="142">
        <f t="shared" si="318"/>
        <v>0.37199999999999989</v>
      </c>
      <c r="AB1764" s="166">
        <f t="shared" si="319"/>
        <v>0.37227199102546293</v>
      </c>
      <c r="AC1764" s="166">
        <f t="shared" si="320"/>
        <v>0.64505357532502106</v>
      </c>
      <c r="AD1764" s="142">
        <f t="shared" si="321"/>
        <v>0.37227199102546293</v>
      </c>
      <c r="AE1764" s="142">
        <f t="shared" si="326"/>
        <v>0.37227199102546293</v>
      </c>
      <c r="AF1764" s="142" t="str">
        <f t="shared" si="322"/>
        <v/>
      </c>
      <c r="AG1764" s="167">
        <f t="shared" si="323"/>
        <v>0</v>
      </c>
      <c r="AH1764" s="167" t="str">
        <f t="shared" si="324"/>
        <v/>
      </c>
      <c r="AI1764" s="167" t="str">
        <f t="shared" si="325"/>
        <v/>
      </c>
      <c r="AJ1764" s="167"/>
      <c r="AK1764" s="167"/>
      <c r="AL1764" s="167"/>
      <c r="AN1764" s="146"/>
      <c r="AO1764" s="158">
        <f t="shared" si="314"/>
        <v>7.0728370129204681</v>
      </c>
      <c r="AP1764" s="159">
        <f t="shared" si="315"/>
        <v>0.4213357410438493</v>
      </c>
      <c r="AQ1764" s="160">
        <f t="shared" si="316"/>
        <v>6.5855309456402944E-4</v>
      </c>
      <c r="AR1764" s="161" t="str">
        <f t="shared" si="317"/>
        <v/>
      </c>
      <c r="AS1764" s="161" t="str">
        <f t="shared" si="313"/>
        <v/>
      </c>
    </row>
    <row r="1765" spans="26:45" ht="20.100000000000001" customHeight="1" x14ac:dyDescent="0.25">
      <c r="Z1765" s="146">
        <v>1094</v>
      </c>
      <c r="AA1765" s="142">
        <f t="shared" si="318"/>
        <v>0.37600000000000033</v>
      </c>
      <c r="AB1765" s="166">
        <f t="shared" si="319"/>
        <v>0.37171548849457031</v>
      </c>
      <c r="AC1765" s="166">
        <f t="shared" si="320"/>
        <v>0.64654155199051977</v>
      </c>
      <c r="AD1765" s="142">
        <f t="shared" si="321"/>
        <v>0.37171548849457031</v>
      </c>
      <c r="AE1765" s="142">
        <f t="shared" si="326"/>
        <v>0.37171548849457031</v>
      </c>
      <c r="AF1765" s="142" t="str">
        <f t="shared" si="322"/>
        <v/>
      </c>
      <c r="AG1765" s="167">
        <f t="shared" si="323"/>
        <v>0</v>
      </c>
      <c r="AH1765" s="167" t="str">
        <f t="shared" si="324"/>
        <v/>
      </c>
      <c r="AI1765" s="167" t="str">
        <f t="shared" si="325"/>
        <v/>
      </c>
      <c r="AJ1765" s="167"/>
      <c r="AK1765" s="167"/>
      <c r="AL1765" s="167"/>
      <c r="AN1765" s="146"/>
      <c r="AO1765" s="158">
        <f t="shared" si="314"/>
        <v>7.0792319830948989</v>
      </c>
      <c r="AP1765" s="159">
        <f t="shared" si="315"/>
        <v>0.42067718794928527</v>
      </c>
      <c r="AQ1765" s="160">
        <f t="shared" si="316"/>
        <v>6.5793491876947607E-4</v>
      </c>
      <c r="AR1765" s="161" t="str">
        <f t="shared" si="317"/>
        <v/>
      </c>
      <c r="AS1765" s="161" t="str">
        <f t="shared" si="313"/>
        <v/>
      </c>
    </row>
    <row r="1766" spans="26:45" ht="20.100000000000001" customHeight="1" x14ac:dyDescent="0.25">
      <c r="Z1766" s="146">
        <v>1095</v>
      </c>
      <c r="AA1766" s="142">
        <f t="shared" si="318"/>
        <v>0.37999999999999989</v>
      </c>
      <c r="AB1766" s="166">
        <f t="shared" si="319"/>
        <v>0.37115387935946603</v>
      </c>
      <c r="AC1766" s="166">
        <f t="shared" si="320"/>
        <v>0.64802729242416279</v>
      </c>
      <c r="AD1766" s="142">
        <f t="shared" si="321"/>
        <v>0.37115387935946603</v>
      </c>
      <c r="AE1766" s="142">
        <f t="shared" si="326"/>
        <v>0.37115387935946603</v>
      </c>
      <c r="AF1766" s="142" t="str">
        <f t="shared" si="322"/>
        <v/>
      </c>
      <c r="AG1766" s="167">
        <f t="shared" si="323"/>
        <v>0</v>
      </c>
      <c r="AH1766" s="167" t="str">
        <f t="shared" si="324"/>
        <v/>
      </c>
      <c r="AI1766" s="167" t="str">
        <f t="shared" si="325"/>
        <v/>
      </c>
      <c r="AJ1766" s="167"/>
      <c r="AK1766" s="167"/>
      <c r="AL1766" s="167"/>
      <c r="AN1766" s="146"/>
      <c r="AO1766" s="158">
        <f t="shared" si="314"/>
        <v>7.0856269532693297</v>
      </c>
      <c r="AP1766" s="159">
        <f t="shared" si="315"/>
        <v>0.42001925303051579</v>
      </c>
      <c r="AQ1766" s="160">
        <f t="shared" si="316"/>
        <v>6.5731598348667264E-4</v>
      </c>
      <c r="AR1766" s="161" t="str">
        <f t="shared" si="317"/>
        <v/>
      </c>
      <c r="AS1766" s="161" t="str">
        <f t="shared" si="313"/>
        <v/>
      </c>
    </row>
    <row r="1767" spans="26:45" ht="20.100000000000001" customHeight="1" x14ac:dyDescent="0.25">
      <c r="Z1767" s="146">
        <v>1096</v>
      </c>
      <c r="AA1767" s="142">
        <f t="shared" si="318"/>
        <v>0.38400000000000034</v>
      </c>
      <c r="AB1767" s="166">
        <f t="shared" si="319"/>
        <v>0.3705871892932735</v>
      </c>
      <c r="AC1767" s="166">
        <f t="shared" si="320"/>
        <v>0.64951077625081155</v>
      </c>
      <c r="AD1767" s="142">
        <f t="shared" si="321"/>
        <v>0.3705871892932735</v>
      </c>
      <c r="AE1767" s="142">
        <f t="shared" si="326"/>
        <v>0.3705871892932735</v>
      </c>
      <c r="AF1767" s="142" t="str">
        <f t="shared" si="322"/>
        <v/>
      </c>
      <c r="AG1767" s="167">
        <f t="shared" si="323"/>
        <v>0</v>
      </c>
      <c r="AH1767" s="167" t="str">
        <f t="shared" si="324"/>
        <v/>
      </c>
      <c r="AI1767" s="167" t="str">
        <f t="shared" si="325"/>
        <v/>
      </c>
      <c r="AJ1767" s="167"/>
      <c r="AK1767" s="167"/>
      <c r="AL1767" s="167"/>
      <c r="AN1767" s="146"/>
      <c r="AO1767" s="158">
        <f t="shared" si="314"/>
        <v>7.0920219234437605</v>
      </c>
      <c r="AP1767" s="159">
        <f t="shared" si="315"/>
        <v>0.41936193704702912</v>
      </c>
      <c r="AQ1767" s="160">
        <f t="shared" si="316"/>
        <v>6.566962943679866E-4</v>
      </c>
      <c r="AR1767" s="161" t="str">
        <f t="shared" si="317"/>
        <v/>
      </c>
      <c r="AS1767" s="161" t="str">
        <f t="shared" si="313"/>
        <v/>
      </c>
    </row>
    <row r="1768" spans="26:45" ht="20.100000000000001" customHeight="1" x14ac:dyDescent="0.25">
      <c r="Z1768" s="146">
        <v>1097</v>
      </c>
      <c r="AA1768" s="142">
        <f t="shared" si="318"/>
        <v>0.3879999999999999</v>
      </c>
      <c r="AB1768" s="166">
        <f t="shared" si="319"/>
        <v>0.3700154441738206</v>
      </c>
      <c r="AC1768" s="166">
        <f t="shared" si="320"/>
        <v>0.65099198319842899</v>
      </c>
      <c r="AD1768" s="142">
        <f t="shared" si="321"/>
        <v>0.3700154441738206</v>
      </c>
      <c r="AE1768" s="142">
        <f t="shared" si="326"/>
        <v>0.3700154441738206</v>
      </c>
      <c r="AF1768" s="142" t="str">
        <f t="shared" si="322"/>
        <v/>
      </c>
      <c r="AG1768" s="167">
        <f t="shared" si="323"/>
        <v>0</v>
      </c>
      <c r="AH1768" s="167" t="str">
        <f t="shared" si="324"/>
        <v/>
      </c>
      <c r="AI1768" s="167" t="str">
        <f t="shared" si="325"/>
        <v/>
      </c>
      <c r="AJ1768" s="167"/>
      <c r="AK1768" s="167"/>
      <c r="AL1768" s="167"/>
      <c r="AN1768" s="146"/>
      <c r="AO1768" s="158">
        <f t="shared" si="314"/>
        <v>7.0984168936181913</v>
      </c>
      <c r="AP1768" s="159">
        <f t="shared" si="315"/>
        <v>0.41870524075266113</v>
      </c>
      <c r="AQ1768" s="160">
        <f t="shared" si="316"/>
        <v>6.5607585704702265E-4</v>
      </c>
      <c r="AR1768" s="161" t="str">
        <f t="shared" si="317"/>
        <v/>
      </c>
      <c r="AS1768" s="161" t="str">
        <f t="shared" si="313"/>
        <v/>
      </c>
    </row>
    <row r="1769" spans="26:45" ht="20.100000000000001" customHeight="1" x14ac:dyDescent="0.25">
      <c r="Z1769" s="146">
        <v>1098</v>
      </c>
      <c r="AA1769" s="142">
        <f t="shared" si="318"/>
        <v>0.39200000000000035</v>
      </c>
      <c r="AB1769" s="166">
        <f t="shared" si="319"/>
        <v>0.36943867008167103</v>
      </c>
      <c r="AC1769" s="166">
        <f t="shared" si="320"/>
        <v>0.65247089309889628</v>
      </c>
      <c r="AD1769" s="142">
        <f t="shared" si="321"/>
        <v>0.36943867008167103</v>
      </c>
      <c r="AE1769" s="142">
        <f t="shared" si="326"/>
        <v>0.36943867008167103</v>
      </c>
      <c r="AF1769" s="142" t="str">
        <f t="shared" si="322"/>
        <v/>
      </c>
      <c r="AG1769" s="167">
        <f t="shared" si="323"/>
        <v>0</v>
      </c>
      <c r="AH1769" s="167" t="str">
        <f t="shared" si="324"/>
        <v/>
      </c>
      <c r="AI1769" s="167" t="str">
        <f t="shared" si="325"/>
        <v/>
      </c>
      <c r="AJ1769" s="167"/>
      <c r="AK1769" s="167"/>
      <c r="AL1769" s="167"/>
      <c r="AN1769" s="146"/>
      <c r="AO1769" s="158">
        <f t="shared" si="314"/>
        <v>7.1048118637926221</v>
      </c>
      <c r="AP1769" s="159">
        <f t="shared" si="315"/>
        <v>0.41804916489561411</v>
      </c>
      <c r="AQ1769" s="160">
        <f t="shared" si="316"/>
        <v>6.5545467714872574E-4</v>
      </c>
      <c r="AR1769" s="161" t="str">
        <f t="shared" si="317"/>
        <v/>
      </c>
      <c r="AS1769" s="161" t="str">
        <f t="shared" si="313"/>
        <v/>
      </c>
    </row>
    <row r="1770" spans="26:45" ht="20.100000000000001" customHeight="1" x14ac:dyDescent="0.25">
      <c r="Z1770" s="146">
        <v>1099</v>
      </c>
      <c r="AA1770" s="142">
        <f t="shared" si="318"/>
        <v>0.39599999999999991</v>
      </c>
      <c r="AB1770" s="166">
        <f t="shared" si="319"/>
        <v>0.36885689329814475</v>
      </c>
      <c r="AC1770" s="166">
        <f t="shared" si="320"/>
        <v>0.65394748588881835</v>
      </c>
      <c r="AD1770" s="142">
        <f t="shared" si="321"/>
        <v>0.36885689329814475</v>
      </c>
      <c r="AE1770" s="142">
        <f t="shared" si="326"/>
        <v>0.36885689329814475</v>
      </c>
      <c r="AF1770" s="142" t="str">
        <f t="shared" si="322"/>
        <v/>
      </c>
      <c r="AG1770" s="167">
        <f t="shared" si="323"/>
        <v>0</v>
      </c>
      <c r="AH1770" s="167" t="str">
        <f t="shared" si="324"/>
        <v/>
      </c>
      <c r="AI1770" s="167" t="str">
        <f t="shared" si="325"/>
        <v/>
      </c>
      <c r="AJ1770" s="167"/>
      <c r="AK1770" s="167"/>
      <c r="AL1770" s="167"/>
      <c r="AN1770" s="146"/>
      <c r="AO1770" s="158">
        <f t="shared" si="314"/>
        <v>7.1112068339670529</v>
      </c>
      <c r="AP1770" s="159">
        <f t="shared" si="315"/>
        <v>0.41739371021846539</v>
      </c>
      <c r="AQ1770" s="160">
        <f t="shared" si="316"/>
        <v>6.5483276027938908E-4</v>
      </c>
      <c r="AR1770" s="161" t="str">
        <f t="shared" si="317"/>
        <v/>
      </c>
      <c r="AS1770" s="161" t="str">
        <f t="shared" si="313"/>
        <v/>
      </c>
    </row>
    <row r="1771" spans="26:45" ht="20.100000000000001" customHeight="1" x14ac:dyDescent="0.25">
      <c r="Z1771" s="146">
        <v>1100</v>
      </c>
      <c r="AA1771" s="142">
        <f t="shared" si="318"/>
        <v>0.40000000000000036</v>
      </c>
      <c r="AB1771" s="166">
        <f t="shared" si="319"/>
        <v>0.36827014030332328</v>
      </c>
      <c r="AC1771" s="166">
        <f t="shared" si="320"/>
        <v>0.65542174161032429</v>
      </c>
      <c r="AD1771" s="142">
        <f t="shared" si="321"/>
        <v>0.36827014030332328</v>
      </c>
      <c r="AE1771" s="142">
        <f t="shared" si="326"/>
        <v>0.36827014030332328</v>
      </c>
      <c r="AF1771" s="142" t="str">
        <f t="shared" si="322"/>
        <v/>
      </c>
      <c r="AG1771" s="167">
        <f t="shared" si="323"/>
        <v>0</v>
      </c>
      <c r="AH1771" s="167" t="str">
        <f t="shared" si="324"/>
        <v/>
      </c>
      <c r="AI1771" s="167" t="str">
        <f t="shared" si="325"/>
        <v/>
      </c>
      <c r="AJ1771" s="167"/>
      <c r="AK1771" s="167"/>
      <c r="AL1771" s="167"/>
      <c r="AN1771" s="146"/>
      <c r="AO1771" s="158">
        <f t="shared" si="314"/>
        <v>7.1176018041414837</v>
      </c>
      <c r="AP1771" s="159">
        <f t="shared" si="315"/>
        <v>0.416738877458186</v>
      </c>
      <c r="AQ1771" s="160">
        <f t="shared" si="316"/>
        <v>6.5421011203281587E-4</v>
      </c>
      <c r="AR1771" s="161" t="str">
        <f t="shared" si="317"/>
        <v/>
      </c>
      <c r="AS1771" s="161" t="str">
        <f t="shared" si="313"/>
        <v/>
      </c>
    </row>
    <row r="1772" spans="26:45" ht="20.100000000000001" customHeight="1" x14ac:dyDescent="0.25">
      <c r="Z1772" s="146">
        <v>1101</v>
      </c>
      <c r="AA1772" s="142">
        <f t="shared" si="318"/>
        <v>0.40399999999999991</v>
      </c>
      <c r="AB1772" s="166">
        <f t="shared" si="319"/>
        <v>0.36767843777404446</v>
      </c>
      <c r="AC1772" s="166">
        <f t="shared" si="320"/>
        <v>0.65689364041185694</v>
      </c>
      <c r="AD1772" s="142">
        <f t="shared" si="321"/>
        <v>0.36767843777404446</v>
      </c>
      <c r="AE1772" s="142">
        <f t="shared" si="326"/>
        <v>0.36767843777404446</v>
      </c>
      <c r="AF1772" s="142" t="str">
        <f t="shared" si="322"/>
        <v/>
      </c>
      <c r="AG1772" s="167">
        <f t="shared" si="323"/>
        <v>0</v>
      </c>
      <c r="AH1772" s="167" t="str">
        <f t="shared" si="324"/>
        <v/>
      </c>
      <c r="AI1772" s="167" t="str">
        <f t="shared" si="325"/>
        <v/>
      </c>
      <c r="AJ1772" s="167"/>
      <c r="AK1772" s="167"/>
      <c r="AL1772" s="167"/>
      <c r="AN1772" s="146"/>
      <c r="AO1772" s="158">
        <f t="shared" si="314"/>
        <v>7.1239967743159145</v>
      </c>
      <c r="AP1772" s="159">
        <f t="shared" si="315"/>
        <v>0.41608466734615318</v>
      </c>
      <c r="AQ1772" s="160">
        <f t="shared" si="316"/>
        <v>6.5358673798987521E-4</v>
      </c>
      <c r="AR1772" s="161" t="str">
        <f t="shared" si="317"/>
        <v/>
      </c>
      <c r="AS1772" s="161" t="str">
        <f t="shared" si="313"/>
        <v/>
      </c>
    </row>
    <row r="1773" spans="26:45" ht="20.100000000000001" customHeight="1" x14ac:dyDescent="0.25">
      <c r="Z1773" s="146">
        <v>1102</v>
      </c>
      <c r="AA1773" s="142">
        <f t="shared" si="318"/>
        <v>0.40800000000000036</v>
      </c>
      <c r="AB1773" s="166">
        <f t="shared" si="319"/>
        <v>0.36708181258188249</v>
      </c>
      <c r="AC1773" s="166">
        <f t="shared" si="320"/>
        <v>0.65836316254895766</v>
      </c>
      <c r="AD1773" s="142">
        <f t="shared" si="321"/>
        <v>0.36708181258188249</v>
      </c>
      <c r="AE1773" s="142">
        <f t="shared" si="326"/>
        <v>0.36708181258188249</v>
      </c>
      <c r="AF1773" s="142" t="str">
        <f t="shared" si="322"/>
        <v/>
      </c>
      <c r="AG1773" s="167">
        <f t="shared" si="323"/>
        <v>0</v>
      </c>
      <c r="AH1773" s="167" t="str">
        <f t="shared" si="324"/>
        <v/>
      </c>
      <c r="AI1773" s="167" t="str">
        <f t="shared" si="325"/>
        <v/>
      </c>
      <c r="AJ1773" s="167"/>
      <c r="AK1773" s="167"/>
      <c r="AL1773" s="167"/>
      <c r="AN1773" s="146"/>
      <c r="AO1773" s="158">
        <f t="shared" si="314"/>
        <v>7.1303917444903453</v>
      </c>
      <c r="AP1773" s="159">
        <f t="shared" si="315"/>
        <v>0.41543108060816331</v>
      </c>
      <c r="AQ1773" s="160">
        <f t="shared" si="316"/>
        <v>6.529626437160041E-4</v>
      </c>
      <c r="AR1773" s="161" t="str">
        <f t="shared" si="317"/>
        <v/>
      </c>
      <c r="AS1773" s="161" t="str">
        <f t="shared" si="313"/>
        <v/>
      </c>
    </row>
    <row r="1774" spans="26:45" ht="20.100000000000001" customHeight="1" x14ac:dyDescent="0.25">
      <c r="Z1774" s="146">
        <v>1103</v>
      </c>
      <c r="AA1774" s="142">
        <f t="shared" si="318"/>
        <v>0.41199999999999992</v>
      </c>
      <c r="AB1774" s="166">
        <f t="shared" si="319"/>
        <v>0.36648029179111752</v>
      </c>
      <c r="AC1774" s="166">
        <f t="shared" si="320"/>
        <v>0.65983028838503877</v>
      </c>
      <c r="AD1774" s="142">
        <f t="shared" si="321"/>
        <v>0.36648029179111752</v>
      </c>
      <c r="AE1774" s="142">
        <f t="shared" si="326"/>
        <v>0.36648029179111752</v>
      </c>
      <c r="AF1774" s="142" t="str">
        <f t="shared" si="322"/>
        <v/>
      </c>
      <c r="AG1774" s="167">
        <f t="shared" si="323"/>
        <v>0</v>
      </c>
      <c r="AH1774" s="167" t="str">
        <f t="shared" si="324"/>
        <v/>
      </c>
      <c r="AI1774" s="167" t="str">
        <f t="shared" si="325"/>
        <v/>
      </c>
      <c r="AJ1774" s="167"/>
      <c r="AK1774" s="167"/>
      <c r="AL1774" s="167"/>
      <c r="AN1774" s="146"/>
      <c r="AO1774" s="158">
        <f t="shared" si="314"/>
        <v>7.1367867146647761</v>
      </c>
      <c r="AP1774" s="159">
        <f t="shared" si="315"/>
        <v>0.4147781179644473</v>
      </c>
      <c r="AQ1774" s="160">
        <f t="shared" si="316"/>
        <v>6.5233783476215113E-4</v>
      </c>
      <c r="AR1774" s="161" t="str">
        <f t="shared" si="317"/>
        <v/>
      </c>
      <c r="AS1774" s="161" t="str">
        <f t="shared" si="313"/>
        <v/>
      </c>
    </row>
    <row r="1775" spans="26:45" ht="20.100000000000001" customHeight="1" x14ac:dyDescent="0.25">
      <c r="Z1775" s="146">
        <v>1104</v>
      </c>
      <c r="AA1775" s="142">
        <f t="shared" si="318"/>
        <v>0.41600000000000037</v>
      </c>
      <c r="AB1775" s="166">
        <f t="shared" si="319"/>
        <v>0.36587390265669156</v>
      </c>
      <c r="AC1775" s="166">
        <f t="shared" si="320"/>
        <v>0.66129499839215333</v>
      </c>
      <c r="AD1775" s="142">
        <f t="shared" si="321"/>
        <v>0.36587390265669156</v>
      </c>
      <c r="AE1775" s="142">
        <f t="shared" si="326"/>
        <v>0.36587390265669156</v>
      </c>
      <c r="AF1775" s="142" t="str">
        <f t="shared" si="322"/>
        <v/>
      </c>
      <c r="AG1775" s="167">
        <f t="shared" si="323"/>
        <v>0</v>
      </c>
      <c r="AH1775" s="167" t="str">
        <f t="shared" si="324"/>
        <v/>
      </c>
      <c r="AI1775" s="167" t="str">
        <f t="shared" si="325"/>
        <v/>
      </c>
      <c r="AJ1775" s="167"/>
      <c r="AK1775" s="167"/>
      <c r="AL1775" s="167"/>
      <c r="AN1775" s="146"/>
      <c r="AO1775" s="158">
        <f t="shared" si="314"/>
        <v>7.1431816848392069</v>
      </c>
      <c r="AP1775" s="159">
        <f t="shared" si="315"/>
        <v>0.41412578012968515</v>
      </c>
      <c r="AQ1775" s="160">
        <f t="shared" si="316"/>
        <v>6.5171231666727447E-4</v>
      </c>
      <c r="AR1775" s="161" t="str">
        <f t="shared" si="317"/>
        <v/>
      </c>
      <c r="AS1775" s="161" t="str">
        <f t="shared" si="313"/>
        <v/>
      </c>
    </row>
    <row r="1776" spans="26:45" ht="20.100000000000001" customHeight="1" x14ac:dyDescent="0.25">
      <c r="Z1776" s="146">
        <v>1105</v>
      </c>
      <c r="AA1776" s="142">
        <f t="shared" si="318"/>
        <v>0.41999999999999993</v>
      </c>
      <c r="AB1776" s="166">
        <f t="shared" si="319"/>
        <v>0.36526267262215389</v>
      </c>
      <c r="AC1776" s="166">
        <f t="shared" si="320"/>
        <v>0.66275727315175048</v>
      </c>
      <c r="AD1776" s="142">
        <f t="shared" si="321"/>
        <v>0.36526267262215389</v>
      </c>
      <c r="AE1776" s="142">
        <f t="shared" si="326"/>
        <v>0.36526267262215389</v>
      </c>
      <c r="AF1776" s="142" t="str">
        <f t="shared" si="322"/>
        <v/>
      </c>
      <c r="AG1776" s="167">
        <f t="shared" si="323"/>
        <v>0</v>
      </c>
      <c r="AH1776" s="167" t="str">
        <f t="shared" si="324"/>
        <v/>
      </c>
      <c r="AI1776" s="167" t="str">
        <f t="shared" si="325"/>
        <v/>
      </c>
      <c r="AJ1776" s="167"/>
      <c r="AK1776" s="167"/>
      <c r="AL1776" s="167"/>
      <c r="AN1776" s="146"/>
      <c r="AO1776" s="158">
        <f t="shared" si="314"/>
        <v>7.1495766550136377</v>
      </c>
      <c r="AP1776" s="159">
        <f t="shared" si="315"/>
        <v>0.41347406781301788</v>
      </c>
      <c r="AQ1776" s="160">
        <f t="shared" si="316"/>
        <v>6.510860949542896E-4</v>
      </c>
      <c r="AR1776" s="161" t="str">
        <f t="shared" si="317"/>
        <v/>
      </c>
      <c r="AS1776" s="161" t="str">
        <f t="shared" si="313"/>
        <v/>
      </c>
    </row>
    <row r="1777" spans="26:45" ht="20.100000000000001" customHeight="1" x14ac:dyDescent="0.25">
      <c r="Z1777" s="146">
        <v>1106</v>
      </c>
      <c r="AA1777" s="142">
        <f t="shared" si="318"/>
        <v>0.42400000000000038</v>
      </c>
      <c r="AB1777" s="166">
        <f t="shared" si="319"/>
        <v>0.36464662931759328</v>
      </c>
      <c r="AC1777" s="166">
        <f t="shared" si="320"/>
        <v>0.664217093355429</v>
      </c>
      <c r="AD1777" s="142">
        <f t="shared" si="321"/>
        <v>0.36464662931759328</v>
      </c>
      <c r="AE1777" s="142">
        <f t="shared" si="326"/>
        <v>0.36464662931759328</v>
      </c>
      <c r="AF1777" s="142" t="str">
        <f t="shared" si="322"/>
        <v/>
      </c>
      <c r="AG1777" s="167">
        <f t="shared" si="323"/>
        <v>0</v>
      </c>
      <c r="AH1777" s="167" t="str">
        <f t="shared" si="324"/>
        <v/>
      </c>
      <c r="AI1777" s="167" t="str">
        <f t="shared" si="325"/>
        <v/>
      </c>
      <c r="AJ1777" s="167"/>
      <c r="AK1777" s="167"/>
      <c r="AL1777" s="167"/>
      <c r="AN1777" s="146"/>
      <c r="AO1777" s="158">
        <f t="shared" si="314"/>
        <v>7.1559716251880685</v>
      </c>
      <c r="AP1777" s="159">
        <f t="shared" si="315"/>
        <v>0.41282298171806359</v>
      </c>
      <c r="AQ1777" s="160">
        <f t="shared" si="316"/>
        <v>6.5045917513234519E-4</v>
      </c>
      <c r="AR1777" s="161" t="str">
        <f t="shared" si="317"/>
        <v/>
      </c>
      <c r="AS1777" s="161" t="str">
        <f t="shared" si="313"/>
        <v/>
      </c>
    </row>
    <row r="1778" spans="26:45" ht="20.100000000000001" customHeight="1" x14ac:dyDescent="0.25">
      <c r="Z1778" s="146">
        <v>1107</v>
      </c>
      <c r="AA1778" s="142">
        <f t="shared" si="318"/>
        <v>0.42799999999999994</v>
      </c>
      <c r="AB1778" s="166">
        <f t="shared" si="319"/>
        <v>0.3640258005575604</v>
      </c>
      <c r="AC1778" s="166">
        <f t="shared" si="320"/>
        <v>0.66567443980567587</v>
      </c>
      <c r="AD1778" s="142">
        <f t="shared" si="321"/>
        <v>0.3640258005575604</v>
      </c>
      <c r="AE1778" s="142">
        <f t="shared" si="326"/>
        <v>0.3640258005575604</v>
      </c>
      <c r="AF1778" s="142" t="str">
        <f t="shared" si="322"/>
        <v/>
      </c>
      <c r="AG1778" s="167">
        <f t="shared" si="323"/>
        <v>0</v>
      </c>
      <c r="AH1778" s="167" t="str">
        <f t="shared" si="324"/>
        <v/>
      </c>
      <c r="AI1778" s="167" t="str">
        <f t="shared" si="325"/>
        <v/>
      </c>
      <c r="AJ1778" s="167"/>
      <c r="AK1778" s="167"/>
      <c r="AL1778" s="167"/>
      <c r="AN1778" s="146"/>
      <c r="AO1778" s="158">
        <f t="shared" si="314"/>
        <v>7.1623665953624993</v>
      </c>
      <c r="AP1778" s="159">
        <f t="shared" si="315"/>
        <v>0.41217252254293124</v>
      </c>
      <c r="AQ1778" s="160">
        <f t="shared" si="316"/>
        <v>6.4983156269821096E-4</v>
      </c>
      <c r="AR1778" s="161" t="str">
        <f t="shared" si="317"/>
        <v/>
      </c>
      <c r="AS1778" s="161" t="str">
        <f t="shared" si="313"/>
        <v/>
      </c>
    </row>
    <row r="1779" spans="26:45" ht="20.100000000000001" customHeight="1" x14ac:dyDescent="0.25">
      <c r="Z1779" s="146">
        <v>1108</v>
      </c>
      <c r="AA1779" s="142">
        <f t="shared" si="318"/>
        <v>0.43200000000000038</v>
      </c>
      <c r="AB1779" s="166">
        <f t="shared" si="319"/>
        <v>0.36340021433897718</v>
      </c>
      <c r="AC1779" s="166">
        <f t="shared" si="320"/>
        <v>0.66712929341660332</v>
      </c>
      <c r="AD1779" s="142">
        <f t="shared" si="321"/>
        <v>0.36340021433897718</v>
      </c>
      <c r="AE1779" s="142">
        <f t="shared" si="326"/>
        <v>0.36340021433897718</v>
      </c>
      <c r="AF1779" s="142" t="str">
        <f t="shared" si="322"/>
        <v/>
      </c>
      <c r="AG1779" s="167">
        <f t="shared" si="323"/>
        <v>0</v>
      </c>
      <c r="AH1779" s="167" t="str">
        <f t="shared" si="324"/>
        <v/>
      </c>
      <c r="AI1779" s="167" t="str">
        <f t="shared" si="325"/>
        <v/>
      </c>
      <c r="AJ1779" s="167"/>
      <c r="AK1779" s="167"/>
      <c r="AL1779" s="167"/>
      <c r="AN1779" s="146"/>
      <c r="AO1779" s="158">
        <f t="shared" si="314"/>
        <v>7.1687615655369301</v>
      </c>
      <c r="AP1779" s="159">
        <f t="shared" si="315"/>
        <v>0.41152269098023303</v>
      </c>
      <c r="AQ1779" s="160">
        <f t="shared" si="316"/>
        <v>6.4920326313216981E-4</v>
      </c>
      <c r="AR1779" s="161" t="str">
        <f t="shared" si="317"/>
        <v/>
      </c>
      <c r="AS1779" s="161" t="str">
        <f t="shared" si="313"/>
        <v/>
      </c>
    </row>
    <row r="1780" spans="26:45" ht="20.100000000000001" customHeight="1" x14ac:dyDescent="0.25">
      <c r="Z1780" s="146">
        <v>1109</v>
      </c>
      <c r="AA1780" s="142">
        <f t="shared" si="318"/>
        <v>0.43599999999999994</v>
      </c>
      <c r="AB1780" s="166">
        <f t="shared" si="319"/>
        <v>0.36276989883903699</v>
      </c>
      <c r="AC1780" s="166">
        <f t="shared" si="320"/>
        <v>0.66858163521467129</v>
      </c>
      <c r="AD1780" s="142">
        <f t="shared" si="321"/>
        <v>0.36276989883903699</v>
      </c>
      <c r="AE1780" s="142">
        <f t="shared" si="326"/>
        <v>0.36276989883903699</v>
      </c>
      <c r="AF1780" s="142" t="str">
        <f t="shared" si="322"/>
        <v/>
      </c>
      <c r="AG1780" s="167">
        <f t="shared" si="323"/>
        <v>0</v>
      </c>
      <c r="AH1780" s="167" t="str">
        <f t="shared" si="324"/>
        <v/>
      </c>
      <c r="AI1780" s="167" t="str">
        <f t="shared" si="325"/>
        <v/>
      </c>
      <c r="AJ1780" s="167"/>
      <c r="AK1780" s="167"/>
      <c r="AL1780" s="167"/>
      <c r="AN1780" s="146"/>
      <c r="AO1780" s="158">
        <f t="shared" si="314"/>
        <v>7.1751565357113609</v>
      </c>
      <c r="AP1780" s="159">
        <f t="shared" si="315"/>
        <v>0.41087348771710086</v>
      </c>
      <c r="AQ1780" s="160">
        <f t="shared" si="316"/>
        <v>6.4857428190190358E-4</v>
      </c>
      <c r="AR1780" s="161" t="str">
        <f t="shared" si="317"/>
        <v/>
      </c>
      <c r="AS1780" s="161" t="str">
        <f t="shared" si="313"/>
        <v/>
      </c>
    </row>
    <row r="1781" spans="26:45" ht="20.100000000000001" customHeight="1" x14ac:dyDescent="0.25">
      <c r="Z1781" s="146">
        <v>1110</v>
      </c>
      <c r="AA1781" s="142">
        <f t="shared" si="318"/>
        <v>0.44000000000000039</v>
      </c>
      <c r="AB1781" s="166">
        <f t="shared" si="319"/>
        <v>0.36213488241309216</v>
      </c>
      <c r="AC1781" s="166">
        <f t="shared" si="320"/>
        <v>0.67003144633940648</v>
      </c>
      <c r="AD1781" s="142">
        <f t="shared" si="321"/>
        <v>0.36213488241309216</v>
      </c>
      <c r="AE1781" s="142">
        <f t="shared" si="326"/>
        <v>0.36213488241309216</v>
      </c>
      <c r="AF1781" s="142" t="str">
        <f t="shared" si="322"/>
        <v/>
      </c>
      <c r="AG1781" s="167">
        <f t="shared" si="323"/>
        <v>0</v>
      </c>
      <c r="AH1781" s="167" t="str">
        <f t="shared" si="324"/>
        <v/>
      </c>
      <c r="AI1781" s="167" t="str">
        <f t="shared" si="325"/>
        <v/>
      </c>
      <c r="AJ1781" s="167"/>
      <c r="AK1781" s="167"/>
      <c r="AL1781" s="167"/>
      <c r="AN1781" s="146"/>
      <c r="AO1781" s="158">
        <f t="shared" si="314"/>
        <v>7.1815515058857917</v>
      </c>
      <c r="AP1781" s="159">
        <f t="shared" si="315"/>
        <v>0.41022491343519896</v>
      </c>
      <c r="AQ1781" s="160">
        <f t="shared" si="316"/>
        <v>6.4794462446049472E-4</v>
      </c>
      <c r="AR1781" s="161" t="str">
        <f t="shared" si="317"/>
        <v/>
      </c>
      <c r="AS1781" s="161" t="str">
        <f t="shared" si="313"/>
        <v/>
      </c>
    </row>
    <row r="1782" spans="26:45" ht="20.100000000000001" customHeight="1" x14ac:dyDescent="0.25">
      <c r="Z1782" s="146">
        <v>1111</v>
      </c>
      <c r="AA1782" s="142">
        <f t="shared" si="318"/>
        <v>0.44399999999999995</v>
      </c>
      <c r="AB1782" s="166">
        <f t="shared" si="319"/>
        <v>0.36149519359253279</v>
      </c>
      <c r="AC1782" s="166">
        <f t="shared" si="320"/>
        <v>0.67147870804410881</v>
      </c>
      <c r="AD1782" s="142">
        <f t="shared" si="321"/>
        <v>0.36149519359253279</v>
      </c>
      <c r="AE1782" s="142">
        <f t="shared" si="326"/>
        <v>0.36149519359253279</v>
      </c>
      <c r="AF1782" s="142" t="str">
        <f t="shared" si="322"/>
        <v/>
      </c>
      <c r="AG1782" s="167">
        <f t="shared" si="323"/>
        <v>0</v>
      </c>
      <c r="AH1782" s="167" t="str">
        <f t="shared" si="324"/>
        <v/>
      </c>
      <c r="AI1782" s="167" t="str">
        <f t="shared" si="325"/>
        <v/>
      </c>
      <c r="AJ1782" s="167"/>
      <c r="AK1782" s="167"/>
      <c r="AL1782" s="167"/>
      <c r="AN1782" s="146"/>
      <c r="AO1782" s="158">
        <f t="shared" si="314"/>
        <v>7.1879464760602225</v>
      </c>
      <c r="AP1782" s="159">
        <f t="shared" si="315"/>
        <v>0.40957696881073846</v>
      </c>
      <c r="AQ1782" s="160">
        <f t="shared" si="316"/>
        <v>6.473142962473144E-4</v>
      </c>
      <c r="AR1782" s="161" t="str">
        <f t="shared" si="317"/>
        <v/>
      </c>
      <c r="AS1782" s="161" t="str">
        <f t="shared" si="313"/>
        <v/>
      </c>
    </row>
    <row r="1783" spans="26:45" ht="20.100000000000001" customHeight="1" x14ac:dyDescent="0.25">
      <c r="Z1783" s="146">
        <v>1112</v>
      </c>
      <c r="AA1783" s="142">
        <f t="shared" si="318"/>
        <v>0.4480000000000004</v>
      </c>
      <c r="AB1783" s="166">
        <f t="shared" si="319"/>
        <v>0.36085086108265318</v>
      </c>
      <c r="AC1783" s="166">
        <f t="shared" si="320"/>
        <v>0.67292340169655329</v>
      </c>
      <c r="AD1783" s="142">
        <f t="shared" si="321"/>
        <v>0.36085086108265318</v>
      </c>
      <c r="AE1783" s="142">
        <f t="shared" si="326"/>
        <v>0.36085086108265318</v>
      </c>
      <c r="AF1783" s="142" t="str">
        <f t="shared" si="322"/>
        <v/>
      </c>
      <c r="AG1783" s="167">
        <f t="shared" si="323"/>
        <v>0</v>
      </c>
      <c r="AH1783" s="167" t="str">
        <f t="shared" si="324"/>
        <v/>
      </c>
      <c r="AI1783" s="167" t="str">
        <f t="shared" si="325"/>
        <v/>
      </c>
      <c r="AJ1783" s="167"/>
      <c r="AK1783" s="167"/>
      <c r="AL1783" s="167"/>
      <c r="AN1783" s="146"/>
      <c r="AO1783" s="158">
        <f t="shared" si="314"/>
        <v>7.1943414462346533</v>
      </c>
      <c r="AP1783" s="159">
        <f t="shared" si="315"/>
        <v>0.40892965451449115</v>
      </c>
      <c r="AQ1783" s="160">
        <f t="shared" si="316"/>
        <v>6.4668330268774499E-4</v>
      </c>
      <c r="AR1783" s="161" t="str">
        <f t="shared" si="317"/>
        <v/>
      </c>
      <c r="AS1783" s="161" t="str">
        <f t="shared" si="313"/>
        <v/>
      </c>
    </row>
    <row r="1784" spans="26:45" ht="20.100000000000001" customHeight="1" x14ac:dyDescent="0.25">
      <c r="Z1784" s="146">
        <v>1113</v>
      </c>
      <c r="AA1784" s="142">
        <f t="shared" si="318"/>
        <v>0.45199999999999996</v>
      </c>
      <c r="AB1784" s="166">
        <f t="shared" si="319"/>
        <v>0.3602019137605102</v>
      </c>
      <c r="AC1784" s="166">
        <f t="shared" si="320"/>
        <v>0.67436550877967938</v>
      </c>
      <c r="AD1784" s="142">
        <f t="shared" si="321"/>
        <v>0.3602019137605102</v>
      </c>
      <c r="AE1784" s="142">
        <f t="shared" si="326"/>
        <v>0.3602019137605102</v>
      </c>
      <c r="AF1784" s="142" t="str">
        <f t="shared" si="322"/>
        <v/>
      </c>
      <c r="AG1784" s="167">
        <f t="shared" si="323"/>
        <v>0</v>
      </c>
      <c r="AH1784" s="167" t="str">
        <f t="shared" si="324"/>
        <v/>
      </c>
      <c r="AI1784" s="167" t="str">
        <f t="shared" si="325"/>
        <v/>
      </c>
      <c r="AJ1784" s="167"/>
      <c r="AK1784" s="167"/>
      <c r="AL1784" s="167"/>
      <c r="AN1784" s="146"/>
      <c r="AO1784" s="158">
        <f t="shared" si="314"/>
        <v>7.2007364164090841</v>
      </c>
      <c r="AP1784" s="159">
        <f t="shared" si="315"/>
        <v>0.4082829712118034</v>
      </c>
      <c r="AQ1784" s="160">
        <f t="shared" si="316"/>
        <v>6.460516491930135E-4</v>
      </c>
      <c r="AR1784" s="161" t="str">
        <f t="shared" si="317"/>
        <v/>
      </c>
      <c r="AS1784" s="161" t="str">
        <f t="shared" si="313"/>
        <v/>
      </c>
    </row>
    <row r="1785" spans="26:45" ht="20.100000000000001" customHeight="1" x14ac:dyDescent="0.25">
      <c r="Z1785" s="146">
        <v>1114</v>
      </c>
      <c r="AA1785" s="142">
        <f t="shared" si="318"/>
        <v>0.45600000000000041</v>
      </c>
      <c r="AB1785" s="166">
        <f t="shared" si="319"/>
        <v>0.35954838067276951</v>
      </c>
      <c r="AC1785" s="166">
        <f t="shared" si="320"/>
        <v>0.67580501089227585</v>
      </c>
      <c r="AD1785" s="142">
        <f t="shared" si="321"/>
        <v>0.35954838067276951</v>
      </c>
      <c r="AE1785" s="142">
        <f t="shared" si="326"/>
        <v>0.35954838067276951</v>
      </c>
      <c r="AF1785" s="142" t="str">
        <f t="shared" si="322"/>
        <v/>
      </c>
      <c r="AG1785" s="167">
        <f t="shared" si="323"/>
        <v>0</v>
      </c>
      <c r="AH1785" s="167" t="str">
        <f t="shared" si="324"/>
        <v/>
      </c>
      <c r="AI1785" s="167" t="str">
        <f t="shared" si="325"/>
        <v/>
      </c>
      <c r="AJ1785" s="167"/>
      <c r="AK1785" s="167"/>
      <c r="AL1785" s="167"/>
      <c r="AN1785" s="146"/>
      <c r="AO1785" s="158">
        <f t="shared" si="314"/>
        <v>7.2071313865835149</v>
      </c>
      <c r="AP1785" s="159">
        <f t="shared" si="315"/>
        <v>0.40763691956261039</v>
      </c>
      <c r="AQ1785" s="160">
        <f t="shared" si="316"/>
        <v>6.4541934115908139E-4</v>
      </c>
      <c r="AR1785" s="161" t="str">
        <f t="shared" si="317"/>
        <v/>
      </c>
      <c r="AS1785" s="161" t="str">
        <f t="shared" si="313"/>
        <v/>
      </c>
    </row>
    <row r="1786" spans="26:45" ht="20.100000000000001" customHeight="1" x14ac:dyDescent="0.25">
      <c r="Z1786" s="146">
        <v>1115</v>
      </c>
      <c r="AA1786" s="142">
        <f t="shared" si="318"/>
        <v>0.45999999999999996</v>
      </c>
      <c r="AB1786" s="166">
        <f t="shared" si="319"/>
        <v>0.35889029103354464</v>
      </c>
      <c r="AC1786" s="166">
        <f t="shared" si="320"/>
        <v>0.67724188974965227</v>
      </c>
      <c r="AD1786" s="142">
        <f t="shared" si="321"/>
        <v>0.35889029103354464</v>
      </c>
      <c r="AE1786" s="142">
        <f t="shared" si="326"/>
        <v>0.35889029103354464</v>
      </c>
      <c r="AF1786" s="142" t="str">
        <f t="shared" si="322"/>
        <v/>
      </c>
      <c r="AG1786" s="167">
        <f t="shared" si="323"/>
        <v>0</v>
      </c>
      <c r="AH1786" s="167" t="str">
        <f t="shared" si="324"/>
        <v/>
      </c>
      <c r="AI1786" s="167" t="str">
        <f t="shared" si="325"/>
        <v/>
      </c>
      <c r="AJ1786" s="167"/>
      <c r="AK1786" s="167"/>
      <c r="AL1786" s="167"/>
      <c r="AN1786" s="146"/>
      <c r="AO1786" s="158">
        <f t="shared" si="314"/>
        <v>7.2135263567579457</v>
      </c>
      <c r="AP1786" s="159">
        <f t="shared" si="315"/>
        <v>0.40699150022145131</v>
      </c>
      <c r="AQ1786" s="160">
        <f t="shared" si="316"/>
        <v>6.4478638397053034E-4</v>
      </c>
      <c r="AR1786" s="161" t="str">
        <f t="shared" si="317"/>
        <v/>
      </c>
      <c r="AS1786" s="161" t="str">
        <f t="shared" si="313"/>
        <v/>
      </c>
    </row>
    <row r="1787" spans="26:45" ht="20.100000000000001" customHeight="1" x14ac:dyDescent="0.25">
      <c r="Z1787" s="146">
        <v>1116</v>
      </c>
      <c r="AA1787" s="142">
        <f t="shared" si="318"/>
        <v>0.46400000000000041</v>
      </c>
      <c r="AB1787" s="166">
        <f t="shared" si="319"/>
        <v>0.35822767422222368</v>
      </c>
      <c r="AC1787" s="166">
        <f t="shared" si="320"/>
        <v>0.67867612718430759</v>
      </c>
      <c r="AD1787" s="142">
        <f t="shared" si="321"/>
        <v>0.35822767422222368</v>
      </c>
      <c r="AE1787" s="142">
        <f t="shared" si="326"/>
        <v>0.35822767422222368</v>
      </c>
      <c r="AF1787" s="142" t="str">
        <f t="shared" si="322"/>
        <v/>
      </c>
      <c r="AG1787" s="167">
        <f t="shared" si="323"/>
        <v>0</v>
      </c>
      <c r="AH1787" s="167" t="str">
        <f t="shared" si="324"/>
        <v/>
      </c>
      <c r="AI1787" s="167" t="str">
        <f t="shared" si="325"/>
        <v/>
      </c>
      <c r="AJ1787" s="167"/>
      <c r="AK1787" s="167"/>
      <c r="AL1787" s="167"/>
      <c r="AN1787" s="146"/>
      <c r="AO1787" s="158">
        <f t="shared" si="314"/>
        <v>7.2199213269323765</v>
      </c>
      <c r="AP1787" s="159">
        <f t="shared" si="315"/>
        <v>0.40634671383748078</v>
      </c>
      <c r="AQ1787" s="160">
        <f t="shared" si="316"/>
        <v>6.4415278299484457E-4</v>
      </c>
      <c r="AR1787" s="161" t="str">
        <f t="shared" si="317"/>
        <v/>
      </c>
      <c r="AS1787" s="161" t="str">
        <f t="shared" si="313"/>
        <v/>
      </c>
    </row>
    <row r="1788" spans="26:45" ht="20.100000000000001" customHeight="1" x14ac:dyDescent="0.25">
      <c r="Z1788" s="146">
        <v>1117</v>
      </c>
      <c r="AA1788" s="142">
        <f t="shared" si="318"/>
        <v>0.46799999999999997</v>
      </c>
      <c r="AB1788" s="166">
        <f t="shared" si="319"/>
        <v>0.35756055978128964</v>
      </c>
      <c r="AC1788" s="166">
        <f t="shared" si="320"/>
        <v>0.68010770514658347</v>
      </c>
      <c r="AD1788" s="142">
        <f t="shared" si="321"/>
        <v>0.35756055978128964</v>
      </c>
      <c r="AE1788" s="142">
        <f t="shared" si="326"/>
        <v>0.35756055978128964</v>
      </c>
      <c r="AF1788" s="142" t="str">
        <f t="shared" si="322"/>
        <v/>
      </c>
      <c r="AG1788" s="167">
        <f t="shared" si="323"/>
        <v>0</v>
      </c>
      <c r="AH1788" s="167" t="str">
        <f t="shared" si="324"/>
        <v/>
      </c>
      <c r="AI1788" s="167" t="str">
        <f t="shared" si="325"/>
        <v/>
      </c>
      <c r="AJ1788" s="167"/>
      <c r="AK1788" s="167"/>
      <c r="AL1788" s="167"/>
      <c r="AN1788" s="146"/>
      <c r="AO1788" s="158">
        <f t="shared" si="314"/>
        <v>7.2263162971068073</v>
      </c>
      <c r="AP1788" s="159">
        <f t="shared" si="315"/>
        <v>0.40570256105448593</v>
      </c>
      <c r="AQ1788" s="160">
        <f t="shared" si="316"/>
        <v>6.4351854358768446E-4</v>
      </c>
      <c r="AR1788" s="161" t="str">
        <f t="shared" si="317"/>
        <v/>
      </c>
      <c r="AS1788" s="161" t="str">
        <f t="shared" si="313"/>
        <v/>
      </c>
    </row>
    <row r="1789" spans="26:45" ht="20.100000000000001" customHeight="1" x14ac:dyDescent="0.25">
      <c r="Z1789" s="146">
        <v>1118</v>
      </c>
      <c r="AA1789" s="142">
        <f t="shared" si="318"/>
        <v>0.47200000000000042</v>
      </c>
      <c r="AB1789" s="166">
        <f t="shared" si="319"/>
        <v>0.35688897741412928</v>
      </c>
      <c r="AC1789" s="166">
        <f t="shared" si="320"/>
        <v>0.68153660570531582</v>
      </c>
      <c r="AD1789" s="142">
        <f t="shared" si="321"/>
        <v>0.35688897741412928</v>
      </c>
      <c r="AE1789" s="142">
        <f t="shared" si="326"/>
        <v>0.35688897741412928</v>
      </c>
      <c r="AF1789" s="142" t="str">
        <f t="shared" si="322"/>
        <v/>
      </c>
      <c r="AG1789" s="167">
        <f t="shared" si="323"/>
        <v>0</v>
      </c>
      <c r="AH1789" s="167" t="str">
        <f t="shared" si="324"/>
        <v/>
      </c>
      <c r="AI1789" s="167" t="str">
        <f t="shared" si="325"/>
        <v/>
      </c>
      <c r="AJ1789" s="167"/>
      <c r="AK1789" s="167"/>
      <c r="AL1789" s="167"/>
      <c r="AN1789" s="146"/>
      <c r="AO1789" s="158">
        <f t="shared" si="314"/>
        <v>7.2327112672812381</v>
      </c>
      <c r="AP1789" s="159">
        <f t="shared" si="315"/>
        <v>0.40505904251089825</v>
      </c>
      <c r="AQ1789" s="160">
        <f t="shared" si="316"/>
        <v>6.4288367109011091E-4</v>
      </c>
      <c r="AR1789" s="161" t="str">
        <f t="shared" si="317"/>
        <v/>
      </c>
      <c r="AS1789" s="161" t="str">
        <f t="shared" si="313"/>
        <v/>
      </c>
    </row>
    <row r="1790" spans="26:45" ht="20.100000000000001" customHeight="1" x14ac:dyDescent="0.25">
      <c r="Z1790" s="146">
        <v>1119</v>
      </c>
      <c r="AA1790" s="142">
        <f t="shared" si="318"/>
        <v>0.47599999999999998</v>
      </c>
      <c r="AB1790" s="166">
        <f t="shared" si="319"/>
        <v>0.35621295698283506</v>
      </c>
      <c r="AC1790" s="166">
        <f t="shared" si="320"/>
        <v>0.68296281104847067</v>
      </c>
      <c r="AD1790" s="142">
        <f t="shared" si="321"/>
        <v>0.35621295698283506</v>
      </c>
      <c r="AE1790" s="142">
        <f t="shared" si="326"/>
        <v>0.35621295698283506</v>
      </c>
      <c r="AF1790" s="142" t="str">
        <f t="shared" si="322"/>
        <v/>
      </c>
      <c r="AG1790" s="167">
        <f t="shared" si="323"/>
        <v>0</v>
      </c>
      <c r="AH1790" s="167" t="str">
        <f t="shared" si="324"/>
        <v/>
      </c>
      <c r="AI1790" s="167" t="str">
        <f t="shared" si="325"/>
        <v/>
      </c>
      <c r="AJ1790" s="167"/>
      <c r="AK1790" s="167"/>
      <c r="AL1790" s="167"/>
      <c r="AN1790" s="146"/>
      <c r="AO1790" s="158">
        <f t="shared" si="314"/>
        <v>7.2391062374556689</v>
      </c>
      <c r="AP1790" s="159">
        <f t="shared" si="315"/>
        <v>0.40441615883980814</v>
      </c>
      <c r="AQ1790" s="160">
        <f t="shared" si="316"/>
        <v>6.4224817082847441E-4</v>
      </c>
      <c r="AR1790" s="161" t="str">
        <f t="shared" si="317"/>
        <v/>
      </c>
      <c r="AS1790" s="161" t="str">
        <f t="shared" si="313"/>
        <v/>
      </c>
    </row>
    <row r="1791" spans="26:45" ht="20.100000000000001" customHeight="1" x14ac:dyDescent="0.25">
      <c r="Z1791" s="146">
        <v>1120</v>
      </c>
      <c r="AA1791" s="142">
        <f t="shared" si="318"/>
        <v>0.48000000000000043</v>
      </c>
      <c r="AB1791" s="166">
        <f t="shared" si="319"/>
        <v>0.35553252850599704</v>
      </c>
      <c r="AC1791" s="166">
        <f t="shared" si="320"/>
        <v>0.6843863034837776</v>
      </c>
      <c r="AD1791" s="142">
        <f t="shared" si="321"/>
        <v>0.35553252850599704</v>
      </c>
      <c r="AE1791" s="142">
        <f t="shared" si="326"/>
        <v>0.35553252850599704</v>
      </c>
      <c r="AF1791" s="142" t="str">
        <f t="shared" si="322"/>
        <v/>
      </c>
      <c r="AG1791" s="167">
        <f t="shared" si="323"/>
        <v>0</v>
      </c>
      <c r="AH1791" s="167" t="str">
        <f t="shared" si="324"/>
        <v/>
      </c>
      <c r="AI1791" s="167" t="str">
        <f t="shared" si="325"/>
        <v/>
      </c>
      <c r="AJ1791" s="167"/>
      <c r="AK1791" s="167"/>
      <c r="AL1791" s="167"/>
      <c r="AN1791" s="146"/>
      <c r="AO1791" s="158">
        <f t="shared" si="314"/>
        <v>7.2455012076300997</v>
      </c>
      <c r="AP1791" s="159">
        <f t="shared" si="315"/>
        <v>0.40377391066897966</v>
      </c>
      <c r="AQ1791" s="160">
        <f t="shared" si="316"/>
        <v>6.4161204811552519E-4</v>
      </c>
      <c r="AR1791" s="161" t="str">
        <f t="shared" si="317"/>
        <v/>
      </c>
      <c r="AS1791" s="161" t="str">
        <f t="shared" si="313"/>
        <v/>
      </c>
    </row>
    <row r="1792" spans="26:45" ht="20.100000000000001" customHeight="1" x14ac:dyDescent="0.25">
      <c r="Z1792" s="146">
        <v>1121</v>
      </c>
      <c r="AA1792" s="142">
        <f t="shared" si="318"/>
        <v>0.48399999999999999</v>
      </c>
      <c r="AB1792" s="166">
        <f t="shared" si="319"/>
        <v>0.35484772215648769</v>
      </c>
      <c r="AC1792" s="166">
        <f t="shared" si="320"/>
        <v>0.68580706543934833</v>
      </c>
      <c r="AD1792" s="142">
        <f t="shared" si="321"/>
        <v>0.35484772215648769</v>
      </c>
      <c r="AE1792" s="142">
        <f t="shared" si="326"/>
        <v>0.35484772215648769</v>
      </c>
      <c r="AF1792" s="142" t="str">
        <f t="shared" si="322"/>
        <v/>
      </c>
      <c r="AG1792" s="167">
        <f t="shared" si="323"/>
        <v>0</v>
      </c>
      <c r="AH1792" s="167" t="str">
        <f t="shared" si="324"/>
        <v/>
      </c>
      <c r="AI1792" s="167" t="str">
        <f t="shared" si="325"/>
        <v/>
      </c>
      <c r="AJ1792" s="167"/>
      <c r="AK1792" s="167"/>
      <c r="AL1792" s="167"/>
      <c r="AN1792" s="146"/>
      <c r="AO1792" s="158">
        <f t="shared" si="314"/>
        <v>7.2518961778045306</v>
      </c>
      <c r="AP1792" s="159">
        <f t="shared" si="315"/>
        <v>0.40313229862086414</v>
      </c>
      <c r="AQ1792" s="160">
        <f t="shared" si="316"/>
        <v>6.4097530825024673E-4</v>
      </c>
      <c r="AR1792" s="161" t="str">
        <f t="shared" si="317"/>
        <v/>
      </c>
      <c r="AS1792" s="161" t="str">
        <f t="shared" si="313"/>
        <v/>
      </c>
    </row>
    <row r="1793" spans="26:45" ht="20.100000000000001" customHeight="1" x14ac:dyDescent="0.25">
      <c r="Z1793" s="146">
        <v>1122</v>
      </c>
      <c r="AA1793" s="142">
        <f t="shared" si="318"/>
        <v>0.48800000000000043</v>
      </c>
      <c r="AB1793" s="166">
        <f t="shared" si="319"/>
        <v>0.35415856825923742</v>
      </c>
      <c r="AC1793" s="166">
        <f t="shared" si="320"/>
        <v>0.68722507946429245</v>
      </c>
      <c r="AD1793" s="142">
        <f t="shared" si="321"/>
        <v>0.35415856825923742</v>
      </c>
      <c r="AE1793" s="142">
        <f t="shared" si="326"/>
        <v>0.35415856825923742</v>
      </c>
      <c r="AF1793" s="142" t="str">
        <f t="shared" si="322"/>
        <v/>
      </c>
      <c r="AG1793" s="167">
        <f t="shared" si="323"/>
        <v>0</v>
      </c>
      <c r="AH1793" s="167" t="str">
        <f t="shared" si="324"/>
        <v/>
      </c>
      <c r="AI1793" s="167" t="str">
        <f t="shared" si="325"/>
        <v/>
      </c>
      <c r="AJ1793" s="167"/>
      <c r="AK1793" s="167"/>
      <c r="AL1793" s="167"/>
      <c r="AN1793" s="146"/>
      <c r="AO1793" s="158">
        <f t="shared" si="314"/>
        <v>7.2582911479789614</v>
      </c>
      <c r="AP1793" s="159">
        <f t="shared" si="315"/>
        <v>0.40249132331261389</v>
      </c>
      <c r="AQ1793" s="160">
        <f t="shared" si="316"/>
        <v>6.4033795651702308E-4</v>
      </c>
      <c r="AR1793" s="161" t="str">
        <f t="shared" si="317"/>
        <v/>
      </c>
      <c r="AS1793" s="161" t="str">
        <f t="shared" si="313"/>
        <v/>
      </c>
    </row>
    <row r="1794" spans="26:45" ht="20.100000000000001" customHeight="1" x14ac:dyDescent="0.25">
      <c r="Z1794" s="146">
        <v>1123</v>
      </c>
      <c r="AA1794" s="142">
        <f t="shared" si="318"/>
        <v>0.49199999999999999</v>
      </c>
      <c r="AB1794" s="166">
        <f t="shared" si="319"/>
        <v>0.35346509728900333</v>
      </c>
      <c r="AC1794" s="166">
        <f t="shared" si="320"/>
        <v>0.68864032822931842</v>
      </c>
      <c r="AD1794" s="142">
        <f t="shared" si="321"/>
        <v>0.35346509728900333</v>
      </c>
      <c r="AE1794" s="142">
        <f t="shared" si="326"/>
        <v>0.35346509728900333</v>
      </c>
      <c r="AF1794" s="142" t="str">
        <f t="shared" si="322"/>
        <v/>
      </c>
      <c r="AG1794" s="167">
        <f t="shared" si="323"/>
        <v>0</v>
      </c>
      <c r="AH1794" s="167" t="str">
        <f t="shared" si="324"/>
        <v/>
      </c>
      <c r="AI1794" s="167" t="str">
        <f t="shared" si="325"/>
        <v/>
      </c>
      <c r="AJ1794" s="167"/>
      <c r="AK1794" s="167"/>
      <c r="AL1794" s="167"/>
      <c r="AN1794" s="146"/>
      <c r="AO1794" s="158">
        <f t="shared" si="314"/>
        <v>7.2646861181533922</v>
      </c>
      <c r="AP1794" s="159">
        <f t="shared" si="315"/>
        <v>0.40185098535609687</v>
      </c>
      <c r="AQ1794" s="160">
        <f t="shared" si="316"/>
        <v>6.3969999818686007E-4</v>
      </c>
      <c r="AR1794" s="161" t="str">
        <f t="shared" si="317"/>
        <v/>
      </c>
      <c r="AS1794" s="161" t="str">
        <f t="shared" si="313"/>
        <v/>
      </c>
    </row>
    <row r="1795" spans="26:45" ht="20.100000000000001" customHeight="1" x14ac:dyDescent="0.25">
      <c r="Z1795" s="146">
        <v>1124</v>
      </c>
      <c r="AA1795" s="142">
        <f t="shared" si="318"/>
        <v>0.49600000000000044</v>
      </c>
      <c r="AB1795" s="166">
        <f t="shared" si="319"/>
        <v>0.35276733986812925</v>
      </c>
      <c r="AC1795" s="166">
        <f t="shared" si="320"/>
        <v>0.69005279452733048</v>
      </c>
      <c r="AD1795" s="142">
        <f t="shared" si="321"/>
        <v>0.35276733986812925</v>
      </c>
      <c r="AE1795" s="142">
        <f t="shared" si="326"/>
        <v>0.35276733986812925</v>
      </c>
      <c r="AF1795" s="142" t="str">
        <f t="shared" si="322"/>
        <v/>
      </c>
      <c r="AG1795" s="167">
        <f t="shared" si="323"/>
        <v>0</v>
      </c>
      <c r="AH1795" s="167" t="str">
        <f t="shared" si="324"/>
        <v/>
      </c>
      <c r="AI1795" s="167" t="str">
        <f t="shared" si="325"/>
        <v/>
      </c>
      <c r="AJ1795" s="167"/>
      <c r="AK1795" s="167"/>
      <c r="AL1795" s="167"/>
      <c r="AN1795" s="146"/>
      <c r="AO1795" s="158">
        <f t="shared" si="314"/>
        <v>7.271081088327823</v>
      </c>
      <c r="AP1795" s="159">
        <f t="shared" si="315"/>
        <v>0.40121128535791001</v>
      </c>
      <c r="AQ1795" s="160">
        <f t="shared" si="316"/>
        <v>6.3906143851633068E-4</v>
      </c>
      <c r="AR1795" s="161" t="str">
        <f t="shared" si="317"/>
        <v/>
      </c>
      <c r="AS1795" s="161" t="str">
        <f t="shared" si="313"/>
        <v/>
      </c>
    </row>
    <row r="1796" spans="26:45" ht="20.100000000000001" customHeight="1" x14ac:dyDescent="0.25">
      <c r="Z1796" s="146">
        <v>1125</v>
      </c>
      <c r="AA1796" s="142">
        <f t="shared" si="318"/>
        <v>0.5</v>
      </c>
      <c r="AB1796" s="166">
        <f t="shared" si="319"/>
        <v>0.35206532676429952</v>
      </c>
      <c r="AC1796" s="166">
        <f t="shared" si="320"/>
        <v>0.69146246127401312</v>
      </c>
      <c r="AD1796" s="142">
        <f t="shared" si="321"/>
        <v>0.35206532676429952</v>
      </c>
      <c r="AE1796" s="142">
        <f t="shared" si="326"/>
        <v>0.35206532676429952</v>
      </c>
      <c r="AF1796" s="142" t="str">
        <f t="shared" si="322"/>
        <v/>
      </c>
      <c r="AG1796" s="167">
        <f t="shared" si="323"/>
        <v>0</v>
      </c>
      <c r="AH1796" s="167" t="str">
        <f t="shared" si="324"/>
        <v/>
      </c>
      <c r="AI1796" s="167" t="str">
        <f t="shared" si="325"/>
        <v/>
      </c>
      <c r="AJ1796" s="167"/>
      <c r="AK1796" s="167"/>
      <c r="AL1796" s="167"/>
      <c r="AN1796" s="146"/>
      <c r="AO1796" s="158">
        <f t="shared" si="314"/>
        <v>7.2774760585022538</v>
      </c>
      <c r="AP1796" s="159">
        <f t="shared" si="315"/>
        <v>0.40057222391939368</v>
      </c>
      <c r="AQ1796" s="160">
        <f t="shared" si="316"/>
        <v>6.3842228274801904E-4</v>
      </c>
      <c r="AR1796" s="161" t="str">
        <f t="shared" si="317"/>
        <v/>
      </c>
      <c r="AS1796" s="161" t="str">
        <f t="shared" si="313"/>
        <v/>
      </c>
    </row>
    <row r="1797" spans="26:45" ht="20.100000000000001" customHeight="1" x14ac:dyDescent="0.25">
      <c r="Z1797" s="146">
        <v>1126</v>
      </c>
      <c r="AA1797" s="142">
        <f t="shared" si="318"/>
        <v>0.50400000000000045</v>
      </c>
      <c r="AB1797" s="166">
        <f t="shared" si="319"/>
        <v>0.35135908888828388</v>
      </c>
      <c r="AC1797" s="166">
        <f t="shared" si="320"/>
        <v>0.69286931150840914</v>
      </c>
      <c r="AD1797" s="142">
        <f t="shared" si="321"/>
        <v>0.35135908888828388</v>
      </c>
      <c r="AE1797" s="142">
        <f t="shared" si="326"/>
        <v>0.35135908888828388</v>
      </c>
      <c r="AF1797" s="142" t="str">
        <f t="shared" si="322"/>
        <v/>
      </c>
      <c r="AG1797" s="167">
        <f t="shared" si="323"/>
        <v>0</v>
      </c>
      <c r="AH1797" s="167" t="str">
        <f t="shared" si="324"/>
        <v/>
      </c>
      <c r="AI1797" s="167" t="str">
        <f t="shared" si="325"/>
        <v/>
      </c>
      <c r="AJ1797" s="167"/>
      <c r="AK1797" s="167"/>
      <c r="AL1797" s="167"/>
      <c r="AN1797" s="146"/>
      <c r="AO1797" s="158">
        <f t="shared" si="314"/>
        <v>7.2838710286766846</v>
      </c>
      <c r="AP1797" s="159">
        <f t="shared" si="315"/>
        <v>0.39993380163664566</v>
      </c>
      <c r="AQ1797" s="160">
        <f t="shared" si="316"/>
        <v>6.3778253611063151E-4</v>
      </c>
      <c r="AR1797" s="161" t="str">
        <f t="shared" si="317"/>
        <v/>
      </c>
      <c r="AS1797" s="161" t="str">
        <f t="shared" si="313"/>
        <v/>
      </c>
    </row>
    <row r="1798" spans="26:45" ht="20.100000000000001" customHeight="1" x14ac:dyDescent="0.25">
      <c r="Z1798" s="146">
        <v>1127</v>
      </c>
      <c r="AA1798" s="142">
        <f t="shared" si="318"/>
        <v>0.50800000000000001</v>
      </c>
      <c r="AB1798" s="166">
        <f t="shared" si="319"/>
        <v>0.35064865729167793</v>
      </c>
      <c r="AC1798" s="166">
        <f t="shared" si="320"/>
        <v>0.69427332839348577</v>
      </c>
      <c r="AD1798" s="142">
        <f t="shared" si="321"/>
        <v>0.35064865729167793</v>
      </c>
      <c r="AE1798" s="142">
        <f t="shared" si="326"/>
        <v>0.35064865729167793</v>
      </c>
      <c r="AF1798" s="142" t="str">
        <f t="shared" si="322"/>
        <v/>
      </c>
      <c r="AG1798" s="167">
        <f t="shared" si="323"/>
        <v>0</v>
      </c>
      <c r="AH1798" s="167" t="str">
        <f t="shared" si="324"/>
        <v/>
      </c>
      <c r="AI1798" s="167" t="str">
        <f t="shared" si="325"/>
        <v/>
      </c>
      <c r="AJ1798" s="167"/>
      <c r="AK1798" s="167"/>
      <c r="AL1798" s="167"/>
      <c r="AN1798" s="146"/>
      <c r="AO1798" s="158">
        <f t="shared" si="314"/>
        <v>7.2902659988511154</v>
      </c>
      <c r="AP1798" s="159">
        <f t="shared" si="315"/>
        <v>0.39929601910053503</v>
      </c>
      <c r="AQ1798" s="160">
        <f t="shared" si="316"/>
        <v>6.3714220381827502E-4</v>
      </c>
      <c r="AR1798" s="161" t="str">
        <f t="shared" si="317"/>
        <v/>
      </c>
      <c r="AS1798" s="161" t="str">
        <f t="shared" si="313"/>
        <v/>
      </c>
    </row>
    <row r="1799" spans="26:45" ht="20.100000000000001" customHeight="1" x14ac:dyDescent="0.25">
      <c r="Z1799" s="146">
        <v>1128</v>
      </c>
      <c r="AA1799" s="142">
        <f t="shared" si="318"/>
        <v>0.51200000000000045</v>
      </c>
      <c r="AB1799" s="166">
        <f t="shared" si="319"/>
        <v>0.34993406316463366</v>
      </c>
      <c r="AC1799" s="166">
        <f t="shared" si="320"/>
        <v>0.69567449521669589</v>
      </c>
      <c r="AD1799" s="142">
        <f t="shared" si="321"/>
        <v>0.34993406316463366</v>
      </c>
      <c r="AE1799" s="142">
        <f t="shared" si="326"/>
        <v>0.34993406316463366</v>
      </c>
      <c r="AF1799" s="142" t="str">
        <f t="shared" si="322"/>
        <v/>
      </c>
      <c r="AG1799" s="167">
        <f t="shared" si="323"/>
        <v>0</v>
      </c>
      <c r="AH1799" s="167" t="str">
        <f t="shared" si="324"/>
        <v/>
      </c>
      <c r="AI1799" s="167" t="str">
        <f t="shared" si="325"/>
        <v/>
      </c>
      <c r="AJ1799" s="167"/>
      <c r="AK1799" s="167"/>
      <c r="AL1799" s="167"/>
      <c r="AN1799" s="146"/>
      <c r="AO1799" s="158">
        <f t="shared" si="314"/>
        <v>7.2966609690255462</v>
      </c>
      <c r="AP1799" s="159">
        <f t="shared" si="315"/>
        <v>0.39865887689671675</v>
      </c>
      <c r="AQ1799" s="160">
        <f t="shared" si="316"/>
        <v>6.365012910726775E-4</v>
      </c>
      <c r="AR1799" s="161" t="str">
        <f t="shared" si="317"/>
        <v/>
      </c>
      <c r="AS1799" s="161" t="str">
        <f t="shared" si="313"/>
        <v/>
      </c>
    </row>
    <row r="1800" spans="26:45" ht="20.100000000000001" customHeight="1" x14ac:dyDescent="0.25">
      <c r="Z1800" s="146">
        <v>1129</v>
      </c>
      <c r="AA1800" s="142">
        <f t="shared" si="318"/>
        <v>0.51600000000000001</v>
      </c>
      <c r="AB1800" s="166">
        <f t="shared" si="319"/>
        <v>0.34921533783358666</v>
      </c>
      <c r="AC1800" s="166">
        <f t="shared" si="320"/>
        <v>0.69707279539052491</v>
      </c>
      <c r="AD1800" s="142">
        <f t="shared" si="321"/>
        <v>0.34921533783358666</v>
      </c>
      <c r="AE1800" s="142">
        <f t="shared" si="326"/>
        <v>0.34921533783358666</v>
      </c>
      <c r="AF1800" s="142" t="str">
        <f t="shared" si="322"/>
        <v/>
      </c>
      <c r="AG1800" s="167">
        <f t="shared" si="323"/>
        <v>0</v>
      </c>
      <c r="AH1800" s="167" t="str">
        <f t="shared" si="324"/>
        <v/>
      </c>
      <c r="AI1800" s="167" t="str">
        <f t="shared" si="325"/>
        <v/>
      </c>
      <c r="AJ1800" s="167"/>
      <c r="AK1800" s="167"/>
      <c r="AL1800" s="167"/>
      <c r="AN1800" s="146"/>
      <c r="AO1800" s="158">
        <f t="shared" si="314"/>
        <v>7.303055939199977</v>
      </c>
      <c r="AP1800" s="159">
        <f t="shared" si="315"/>
        <v>0.39802237560564407</v>
      </c>
      <c r="AQ1800" s="160">
        <f t="shared" si="316"/>
        <v>6.3585980305913559E-4</v>
      </c>
      <c r="AR1800" s="161" t="str">
        <f t="shared" si="317"/>
        <v/>
      </c>
      <c r="AS1800" s="161" t="str">
        <f t="shared" si="313"/>
        <v/>
      </c>
    </row>
    <row r="1801" spans="26:45" ht="20.100000000000001" customHeight="1" x14ac:dyDescent="0.25">
      <c r="Z1801" s="146">
        <v>1130</v>
      </c>
      <c r="AA1801" s="142">
        <f t="shared" si="318"/>
        <v>0.52000000000000046</v>
      </c>
      <c r="AB1801" s="166">
        <f t="shared" si="319"/>
        <v>0.34849251275897447</v>
      </c>
      <c r="AC1801" s="166">
        <f t="shared" si="320"/>
        <v>0.69846821245303392</v>
      </c>
      <c r="AD1801" s="142">
        <f t="shared" si="321"/>
        <v>0.34849251275897447</v>
      </c>
      <c r="AE1801" s="142">
        <f t="shared" si="326"/>
        <v>0.34849251275897447</v>
      </c>
      <c r="AF1801" s="142" t="str">
        <f t="shared" si="322"/>
        <v/>
      </c>
      <c r="AG1801" s="167">
        <f t="shared" si="323"/>
        <v>0</v>
      </c>
      <c r="AH1801" s="167" t="str">
        <f t="shared" si="324"/>
        <v/>
      </c>
      <c r="AI1801" s="167" t="str">
        <f t="shared" si="325"/>
        <v/>
      </c>
      <c r="AJ1801" s="167"/>
      <c r="AK1801" s="167"/>
      <c r="AL1801" s="167"/>
      <c r="AN1801" s="146"/>
      <c r="AO1801" s="158">
        <f t="shared" si="314"/>
        <v>7.3094509093744078</v>
      </c>
      <c r="AP1801" s="159">
        <f t="shared" si="315"/>
        <v>0.39738651580258494</v>
      </c>
      <c r="AQ1801" s="160">
        <f t="shared" si="316"/>
        <v>6.3521774495056693E-4</v>
      </c>
      <c r="AR1801" s="161" t="str">
        <f t="shared" si="317"/>
        <v/>
      </c>
      <c r="AS1801" s="161" t="str">
        <f t="shared" si="313"/>
        <v/>
      </c>
    </row>
    <row r="1802" spans="26:45" ht="20.100000000000001" customHeight="1" x14ac:dyDescent="0.25">
      <c r="Z1802" s="146">
        <v>1131</v>
      </c>
      <c r="AA1802" s="142">
        <f t="shared" si="318"/>
        <v>0.52400000000000002</v>
      </c>
      <c r="AB1802" s="166">
        <f t="shared" si="319"/>
        <v>0.34776561953295076</v>
      </c>
      <c r="AC1802" s="166">
        <f t="shared" si="320"/>
        <v>0.699860730068389</v>
      </c>
      <c r="AD1802" s="142">
        <f t="shared" si="321"/>
        <v>0.34776561953295076</v>
      </c>
      <c r="AE1802" s="142">
        <f t="shared" si="326"/>
        <v>0.34776561953295076</v>
      </c>
      <c r="AF1802" s="142" t="str">
        <f t="shared" si="322"/>
        <v/>
      </c>
      <c r="AG1802" s="167">
        <f t="shared" si="323"/>
        <v>0</v>
      </c>
      <c r="AH1802" s="167" t="str">
        <f t="shared" si="324"/>
        <v/>
      </c>
      <c r="AI1802" s="167" t="str">
        <f t="shared" si="325"/>
        <v/>
      </c>
      <c r="AJ1802" s="167"/>
      <c r="AK1802" s="167"/>
      <c r="AL1802" s="167"/>
      <c r="AN1802" s="146"/>
      <c r="AO1802" s="158">
        <f t="shared" si="314"/>
        <v>7.3158458795488386</v>
      </c>
      <c r="AP1802" s="159">
        <f t="shared" si="315"/>
        <v>0.39675129805763437</v>
      </c>
      <c r="AQ1802" s="160">
        <f t="shared" si="316"/>
        <v>6.3457512190673304E-4</v>
      </c>
      <c r="AR1802" s="161" t="str">
        <f t="shared" si="317"/>
        <v/>
      </c>
      <c r="AS1802" s="161" t="str">
        <f t="shared" si="313"/>
        <v/>
      </c>
    </row>
    <row r="1803" spans="26:45" ht="20.100000000000001" customHeight="1" x14ac:dyDescent="0.25">
      <c r="Z1803" s="146">
        <v>1132</v>
      </c>
      <c r="AA1803" s="142">
        <f t="shared" si="318"/>
        <v>0.52800000000000047</v>
      </c>
      <c r="AB1803" s="166">
        <f t="shared" si="319"/>
        <v>0.34703468987709224</v>
      </c>
      <c r="AC1803" s="166">
        <f t="shared" si="320"/>
        <v>0.70125033202738551</v>
      </c>
      <c r="AD1803" s="142">
        <f t="shared" si="321"/>
        <v>0.34703468987709224</v>
      </c>
      <c r="AE1803" s="142">
        <f t="shared" si="326"/>
        <v>0.34703468987709224</v>
      </c>
      <c r="AF1803" s="142" t="str">
        <f t="shared" si="322"/>
        <v/>
      </c>
      <c r="AG1803" s="167">
        <f t="shared" si="323"/>
        <v>0</v>
      </c>
      <c r="AH1803" s="167" t="str">
        <f t="shared" si="324"/>
        <v/>
      </c>
      <c r="AI1803" s="167" t="str">
        <f t="shared" si="325"/>
        <v/>
      </c>
      <c r="AJ1803" s="167"/>
      <c r="AK1803" s="167"/>
      <c r="AL1803" s="167"/>
      <c r="AN1803" s="146"/>
      <c r="AO1803" s="158">
        <f t="shared" si="314"/>
        <v>7.3222408497232694</v>
      </c>
      <c r="AP1803" s="159">
        <f t="shared" si="315"/>
        <v>0.39611672293572764</v>
      </c>
      <c r="AQ1803" s="160">
        <f t="shared" si="316"/>
        <v>6.3393193907057555E-4</v>
      </c>
      <c r="AR1803" s="161" t="str">
        <f t="shared" si="317"/>
        <v/>
      </c>
      <c r="AS1803" s="161" t="str">
        <f t="shared" si="313"/>
        <v/>
      </c>
    </row>
    <row r="1804" spans="26:45" ht="20.100000000000001" customHeight="1" x14ac:dyDescent="0.25">
      <c r="Z1804" s="146">
        <v>1133</v>
      </c>
      <c r="AA1804" s="142">
        <f t="shared" si="318"/>
        <v>0.53200000000000003</v>
      </c>
      <c r="AB1804" s="166">
        <f t="shared" si="319"/>
        <v>0.3462997556401014</v>
      </c>
      <c r="AC1804" s="166">
        <f t="shared" si="320"/>
        <v>0.70263700224795878</v>
      </c>
      <c r="AD1804" s="142">
        <f t="shared" si="321"/>
        <v>0.3462997556401014</v>
      </c>
      <c r="AE1804" s="142">
        <f t="shared" si="326"/>
        <v>0.3462997556401014</v>
      </c>
      <c r="AF1804" s="142" t="str">
        <f t="shared" si="322"/>
        <v/>
      </c>
      <c r="AG1804" s="167">
        <f t="shared" si="323"/>
        <v>0</v>
      </c>
      <c r="AH1804" s="167" t="str">
        <f t="shared" si="324"/>
        <v/>
      </c>
      <c r="AI1804" s="167" t="str">
        <f t="shared" si="325"/>
        <v/>
      </c>
      <c r="AJ1804" s="167"/>
      <c r="AK1804" s="167"/>
      <c r="AL1804" s="167"/>
      <c r="AN1804" s="146"/>
      <c r="AO1804" s="158">
        <f t="shared" si="314"/>
        <v>7.3286358198977002</v>
      </c>
      <c r="AP1804" s="159">
        <f t="shared" si="315"/>
        <v>0.39548279099665706</v>
      </c>
      <c r="AQ1804" s="160">
        <f t="shared" si="316"/>
        <v>6.3328820157387833E-4</v>
      </c>
      <c r="AR1804" s="161" t="str">
        <f t="shared" si="317"/>
        <v/>
      </c>
      <c r="AS1804" s="161" t="str">
        <f t="shared" si="313"/>
        <v/>
      </c>
    </row>
    <row r="1805" spans="26:45" ht="20.100000000000001" customHeight="1" x14ac:dyDescent="0.25">
      <c r="Z1805" s="146">
        <v>1134</v>
      </c>
      <c r="AA1805" s="142">
        <f t="shared" si="318"/>
        <v>0.53600000000000048</v>
      </c>
      <c r="AB1805" s="166">
        <f t="shared" si="319"/>
        <v>0.34556084879550236</v>
      </c>
      <c r="AC1805" s="166">
        <f t="shared" si="320"/>
        <v>0.70402072477569078</v>
      </c>
      <c r="AD1805" s="142">
        <f t="shared" si="321"/>
        <v>0.34556084879550236</v>
      </c>
      <c r="AE1805" s="142">
        <f t="shared" si="326"/>
        <v>0.34556084879550236</v>
      </c>
      <c r="AF1805" s="142" t="str">
        <f t="shared" si="322"/>
        <v/>
      </c>
      <c r="AG1805" s="167">
        <f t="shared" si="323"/>
        <v>0</v>
      </c>
      <c r="AH1805" s="167" t="str">
        <f t="shared" si="324"/>
        <v/>
      </c>
      <c r="AI1805" s="167" t="str">
        <f t="shared" si="325"/>
        <v/>
      </c>
      <c r="AJ1805" s="167"/>
      <c r="AK1805" s="167"/>
      <c r="AL1805" s="167"/>
      <c r="AN1805" s="146"/>
      <c r="AO1805" s="158">
        <f t="shared" si="314"/>
        <v>7.335030790072131</v>
      </c>
      <c r="AP1805" s="159">
        <f t="shared" si="315"/>
        <v>0.39484950279508318</v>
      </c>
      <c r="AQ1805" s="160">
        <f t="shared" si="316"/>
        <v>6.3264391453304869E-4</v>
      </c>
      <c r="AR1805" s="161" t="str">
        <f t="shared" si="317"/>
        <v/>
      </c>
      <c r="AS1805" s="161" t="str">
        <f t="shared" si="313"/>
        <v/>
      </c>
    </row>
    <row r="1806" spans="26:45" ht="20.100000000000001" customHeight="1" x14ac:dyDescent="0.25">
      <c r="Z1806" s="146">
        <v>1135</v>
      </c>
      <c r="AA1806" s="142">
        <f t="shared" si="318"/>
        <v>0.54</v>
      </c>
      <c r="AB1806" s="166">
        <f t="shared" si="319"/>
        <v>0.34481800143933333</v>
      </c>
      <c r="AC1806" s="166">
        <f t="shared" si="320"/>
        <v>0.70540148378430201</v>
      </c>
      <c r="AD1806" s="142">
        <f t="shared" si="321"/>
        <v>0.34481800143933333</v>
      </c>
      <c r="AE1806" s="142">
        <f t="shared" si="326"/>
        <v>0.34481800143933333</v>
      </c>
      <c r="AF1806" s="142" t="str">
        <f t="shared" si="322"/>
        <v/>
      </c>
      <c r="AG1806" s="167">
        <f t="shared" si="323"/>
        <v>0</v>
      </c>
      <c r="AH1806" s="167" t="str">
        <f t="shared" si="324"/>
        <v/>
      </c>
      <c r="AI1806" s="167" t="str">
        <f t="shared" si="325"/>
        <v/>
      </c>
      <c r="AJ1806" s="167"/>
      <c r="AK1806" s="167"/>
      <c r="AL1806" s="167"/>
      <c r="AN1806" s="146"/>
      <c r="AO1806" s="158">
        <f t="shared" si="314"/>
        <v>7.3414257602465618</v>
      </c>
      <c r="AP1806" s="159">
        <f t="shared" si="315"/>
        <v>0.39421685888055014</v>
      </c>
      <c r="AQ1806" s="160">
        <f t="shared" si="316"/>
        <v>6.3199908305022756E-4</v>
      </c>
      <c r="AR1806" s="161" t="str">
        <f t="shared" si="317"/>
        <v/>
      </c>
      <c r="AS1806" s="161" t="str">
        <f t="shared" si="313"/>
        <v/>
      </c>
    </row>
    <row r="1807" spans="26:45" ht="20.100000000000001" customHeight="1" x14ac:dyDescent="0.25">
      <c r="Z1807" s="146">
        <v>1136</v>
      </c>
      <c r="AA1807" s="142">
        <f t="shared" si="318"/>
        <v>0.54400000000000048</v>
      </c>
      <c r="AB1807" s="166">
        <f t="shared" si="319"/>
        <v>0.34407124578783227</v>
      </c>
      <c r="AC1807" s="166">
        <f t="shared" si="320"/>
        <v>0.70677926357613974</v>
      </c>
      <c r="AD1807" s="142">
        <f t="shared" si="321"/>
        <v>0.34407124578783227</v>
      </c>
      <c r="AE1807" s="142">
        <f t="shared" si="326"/>
        <v>0.34407124578783227</v>
      </c>
      <c r="AF1807" s="142" t="str">
        <f t="shared" si="322"/>
        <v/>
      </c>
      <c r="AG1807" s="167">
        <f t="shared" si="323"/>
        <v>0</v>
      </c>
      <c r="AH1807" s="167" t="str">
        <f t="shared" si="324"/>
        <v/>
      </c>
      <c r="AI1807" s="167" t="str">
        <f t="shared" si="325"/>
        <v/>
      </c>
      <c r="AJ1807" s="167"/>
      <c r="AK1807" s="167"/>
      <c r="AL1807" s="167"/>
      <c r="AN1807" s="146"/>
      <c r="AO1807" s="158">
        <f t="shared" si="314"/>
        <v>7.3478207304209926</v>
      </c>
      <c r="AP1807" s="159">
        <f t="shared" si="315"/>
        <v>0.39358485979749991</v>
      </c>
      <c r="AQ1807" s="160">
        <f t="shared" si="316"/>
        <v>6.3135371221495484E-4</v>
      </c>
      <c r="AR1807" s="161" t="str">
        <f t="shared" si="317"/>
        <v/>
      </c>
      <c r="AS1807" s="161" t="str">
        <f t="shared" si="313"/>
        <v/>
      </c>
    </row>
    <row r="1808" spans="26:45" ht="20.100000000000001" customHeight="1" x14ac:dyDescent="0.25">
      <c r="Z1808" s="146">
        <v>1137</v>
      </c>
      <c r="AA1808" s="142">
        <f t="shared" si="318"/>
        <v>0.54800000000000004</v>
      </c>
      <c r="AB1808" s="166">
        <f t="shared" si="319"/>
        <v>0.34332061417511983</v>
      </c>
      <c r="AC1808" s="166">
        <f t="shared" si="320"/>
        <v>0.7081540485826513</v>
      </c>
      <c r="AD1808" s="142">
        <f t="shared" si="321"/>
        <v>0.34332061417511983</v>
      </c>
      <c r="AE1808" s="142">
        <f t="shared" si="326"/>
        <v>0.34332061417511983</v>
      </c>
      <c r="AF1808" s="142" t="str">
        <f t="shared" si="322"/>
        <v/>
      </c>
      <c r="AG1808" s="167">
        <f t="shared" si="323"/>
        <v>0</v>
      </c>
      <c r="AH1808" s="167" t="str">
        <f t="shared" si="324"/>
        <v/>
      </c>
      <c r="AI1808" s="167" t="str">
        <f t="shared" si="325"/>
        <v/>
      </c>
      <c r="AJ1808" s="167"/>
      <c r="AK1808" s="167"/>
      <c r="AL1808" s="167"/>
      <c r="AN1808" s="146"/>
      <c r="AO1808" s="158">
        <f t="shared" si="314"/>
        <v>7.3542157005954234</v>
      </c>
      <c r="AP1808" s="159">
        <f t="shared" si="315"/>
        <v>0.39295350608528495</v>
      </c>
      <c r="AQ1808" s="160">
        <f t="shared" si="316"/>
        <v>6.3070780710178243E-4</v>
      </c>
      <c r="AR1808" s="161" t="str">
        <f t="shared" si="317"/>
        <v/>
      </c>
      <c r="AS1808" s="161" t="str">
        <f t="shared" si="313"/>
        <v/>
      </c>
    </row>
    <row r="1809" spans="26:45" ht="20.100000000000001" customHeight="1" x14ac:dyDescent="0.25">
      <c r="Z1809" s="146">
        <v>1138</v>
      </c>
      <c r="AA1809" s="142">
        <f t="shared" si="318"/>
        <v>0.55200000000000049</v>
      </c>
      <c r="AB1809" s="166">
        <f t="shared" si="319"/>
        <v>0.34256613905087613</v>
      </c>
      <c r="AC1809" s="166">
        <f t="shared" si="320"/>
        <v>0.70952582336485359</v>
      </c>
      <c r="AD1809" s="142">
        <f t="shared" si="321"/>
        <v>0.34256613905087613</v>
      </c>
      <c r="AE1809" s="142">
        <f t="shared" si="326"/>
        <v>0.34256613905087613</v>
      </c>
      <c r="AF1809" s="142" t="str">
        <f t="shared" si="322"/>
        <v/>
      </c>
      <c r="AG1809" s="167">
        <f t="shared" si="323"/>
        <v>0</v>
      </c>
      <c r="AH1809" s="167" t="str">
        <f t="shared" si="324"/>
        <v/>
      </c>
      <c r="AI1809" s="167" t="str">
        <f t="shared" si="325"/>
        <v/>
      </c>
      <c r="AJ1809" s="167"/>
      <c r="AK1809" s="167"/>
      <c r="AL1809" s="167"/>
      <c r="AN1809" s="146"/>
      <c r="AO1809" s="158">
        <f t="shared" si="314"/>
        <v>7.3606106707698542</v>
      </c>
      <c r="AP1809" s="159">
        <f t="shared" si="315"/>
        <v>0.39232279827818317</v>
      </c>
      <c r="AQ1809" s="160">
        <f t="shared" si="316"/>
        <v>6.3006137277138441E-4</v>
      </c>
      <c r="AR1809" s="161" t="str">
        <f t="shared" si="317"/>
        <v/>
      </c>
      <c r="AS1809" s="161" t="str">
        <f t="shared" si="313"/>
        <v/>
      </c>
    </row>
    <row r="1810" spans="26:45" ht="20.100000000000001" customHeight="1" x14ac:dyDescent="0.25">
      <c r="Z1810" s="146">
        <v>1139</v>
      </c>
      <c r="AA1810" s="142">
        <f t="shared" si="318"/>
        <v>0.55600000000000005</v>
      </c>
      <c r="AB1810" s="166">
        <f t="shared" si="319"/>
        <v>0.34180785297801497</v>
      </c>
      <c r="AC1810" s="166">
        <f t="shared" si="320"/>
        <v>0.71089457261378852</v>
      </c>
      <c r="AD1810" s="142">
        <f t="shared" si="321"/>
        <v>0.34180785297801497</v>
      </c>
      <c r="AE1810" s="142">
        <f t="shared" si="326"/>
        <v>0.34180785297801497</v>
      </c>
      <c r="AF1810" s="142" t="str">
        <f t="shared" si="322"/>
        <v/>
      </c>
      <c r="AG1810" s="167">
        <f t="shared" si="323"/>
        <v>0</v>
      </c>
      <c r="AH1810" s="167" t="str">
        <f t="shared" si="324"/>
        <v/>
      </c>
      <c r="AI1810" s="167" t="str">
        <f t="shared" si="325"/>
        <v/>
      </c>
      <c r="AJ1810" s="167"/>
      <c r="AK1810" s="167"/>
      <c r="AL1810" s="167"/>
      <c r="AN1810" s="146"/>
      <c r="AO1810" s="158">
        <f t="shared" si="314"/>
        <v>7.367005640944285</v>
      </c>
      <c r="AP1810" s="159">
        <f t="shared" si="315"/>
        <v>0.39169273690541179</v>
      </c>
      <c r="AQ1810" s="160">
        <f t="shared" si="316"/>
        <v>6.2941441427033507E-4</v>
      </c>
      <c r="AR1810" s="161" t="str">
        <f t="shared" si="317"/>
        <v/>
      </c>
      <c r="AS1810" s="161" t="str">
        <f t="shared" ref="AS1810:AS1873" si="327">IF($AP1810&lt;(1-$AN$670),$AQ1810,"")</f>
        <v/>
      </c>
    </row>
    <row r="1811" spans="26:45" ht="20.100000000000001" customHeight="1" x14ac:dyDescent="0.25">
      <c r="Z1811" s="146">
        <v>1140</v>
      </c>
      <c r="AA1811" s="142">
        <f t="shared" si="318"/>
        <v>0.5600000000000005</v>
      </c>
      <c r="AB1811" s="166">
        <f t="shared" si="319"/>
        <v>0.34104578863035245</v>
      </c>
      <c r="AC1811" s="166">
        <f t="shared" si="320"/>
        <v>0.71226028115097306</v>
      </c>
      <c r="AD1811" s="142">
        <f t="shared" si="321"/>
        <v>0.34104578863035245</v>
      </c>
      <c r="AE1811" s="142">
        <f t="shared" si="326"/>
        <v>0.34104578863035245</v>
      </c>
      <c r="AF1811" s="142" t="str">
        <f t="shared" si="322"/>
        <v/>
      </c>
      <c r="AG1811" s="167">
        <f t="shared" si="323"/>
        <v>0</v>
      </c>
      <c r="AH1811" s="167" t="str">
        <f t="shared" si="324"/>
        <v/>
      </c>
      <c r="AI1811" s="167" t="str">
        <f t="shared" si="325"/>
        <v/>
      </c>
      <c r="AJ1811" s="167"/>
      <c r="AK1811" s="167"/>
      <c r="AL1811" s="167"/>
      <c r="AN1811" s="146"/>
      <c r="AO1811" s="158">
        <f t="shared" ref="AO1811:AO1874" si="328">AO1810+$AR$655</f>
        <v>7.3734006111187158</v>
      </c>
      <c r="AP1811" s="159">
        <f t="shared" ref="AP1811:AP1874" si="329">_xlfn.CHISQ.DIST.RT(AO1811,7)</f>
        <v>0.39106332249114145</v>
      </c>
      <c r="AQ1811" s="160">
        <f t="shared" ref="AQ1811:AQ1874" si="330">AP1811-AP1812</f>
        <v>6.2876693663271865E-4</v>
      </c>
      <c r="AR1811" s="161" t="str">
        <f t="shared" ref="AR1811:AR1874" si="331">IF(AP1811&lt;(1-$AN$662),AQ1811,"")</f>
        <v/>
      </c>
      <c r="AS1811" s="161" t="str">
        <f t="shared" si="327"/>
        <v/>
      </c>
    </row>
    <row r="1812" spans="26:45" ht="20.100000000000001" customHeight="1" x14ac:dyDescent="0.25">
      <c r="Z1812" s="146">
        <v>1141</v>
      </c>
      <c r="AA1812" s="142">
        <f t="shared" si="318"/>
        <v>0.56400000000000006</v>
      </c>
      <c r="AB1812" s="166">
        <f t="shared" si="319"/>
        <v>0.34027997879027366</v>
      </c>
      <c r="AC1812" s="166">
        <f t="shared" si="320"/>
        <v>0.71362293392883669</v>
      </c>
      <c r="AD1812" s="142">
        <f t="shared" si="321"/>
        <v>0.34027997879027366</v>
      </c>
      <c r="AE1812" s="142">
        <f t="shared" si="326"/>
        <v>0.34027997879027366</v>
      </c>
      <c r="AF1812" s="142" t="str">
        <f t="shared" si="322"/>
        <v/>
      </c>
      <c r="AG1812" s="167">
        <f t="shared" si="323"/>
        <v>0</v>
      </c>
      <c r="AH1812" s="167" t="str">
        <f t="shared" si="324"/>
        <v/>
      </c>
      <c r="AI1812" s="167" t="str">
        <f t="shared" si="325"/>
        <v/>
      </c>
      <c r="AJ1812" s="167"/>
      <c r="AK1812" s="167"/>
      <c r="AL1812" s="167"/>
      <c r="AN1812" s="146"/>
      <c r="AO1812" s="158">
        <f t="shared" si="328"/>
        <v>7.3797955812931466</v>
      </c>
      <c r="AP1812" s="159">
        <f t="shared" si="329"/>
        <v>0.39043455555450873</v>
      </c>
      <c r="AQ1812" s="160">
        <f t="shared" si="330"/>
        <v>6.2811894487613262E-4</v>
      </c>
      <c r="AR1812" s="161" t="str">
        <f t="shared" si="331"/>
        <v/>
      </c>
      <c r="AS1812" s="161" t="str">
        <f t="shared" si="327"/>
        <v/>
      </c>
    </row>
    <row r="1813" spans="26:45" ht="20.100000000000001" customHeight="1" x14ac:dyDescent="0.25">
      <c r="Z1813" s="146">
        <v>1142</v>
      </c>
      <c r="AA1813" s="142">
        <f t="shared" si="318"/>
        <v>0.5680000000000005</v>
      </c>
      <c r="AB1813" s="166">
        <f t="shared" si="319"/>
        <v>0.33951045634639365</v>
      </c>
      <c r="AC1813" s="166">
        <f t="shared" si="320"/>
        <v>0.71498251603115237</v>
      </c>
      <c r="AD1813" s="142">
        <f t="shared" si="321"/>
        <v>0.33951045634639365</v>
      </c>
      <c r="AE1813" s="142">
        <f t="shared" si="326"/>
        <v>0.33951045634639365</v>
      </c>
      <c r="AF1813" s="142" t="str">
        <f t="shared" si="322"/>
        <v/>
      </c>
      <c r="AG1813" s="167">
        <f t="shared" si="323"/>
        <v>0</v>
      </c>
      <c r="AH1813" s="167" t="str">
        <f t="shared" si="324"/>
        <v/>
      </c>
      <c r="AI1813" s="167" t="str">
        <f t="shared" si="325"/>
        <v/>
      </c>
      <c r="AJ1813" s="167"/>
      <c r="AK1813" s="167"/>
      <c r="AL1813" s="167"/>
      <c r="AN1813" s="146"/>
      <c r="AO1813" s="158">
        <f t="shared" si="328"/>
        <v>7.3861905514675774</v>
      </c>
      <c r="AP1813" s="159">
        <f t="shared" si="329"/>
        <v>0.3898064366096326</v>
      </c>
      <c r="AQ1813" s="160">
        <f t="shared" si="330"/>
        <v>6.274704440061285E-4</v>
      </c>
      <c r="AR1813" s="161" t="str">
        <f t="shared" si="331"/>
        <v/>
      </c>
      <c r="AS1813" s="161" t="str">
        <f t="shared" si="327"/>
        <v/>
      </c>
    </row>
    <row r="1814" spans="26:45" ht="20.100000000000001" customHeight="1" x14ac:dyDescent="0.25">
      <c r="Z1814" s="146">
        <v>1143</v>
      </c>
      <c r="AA1814" s="142">
        <f t="shared" si="318"/>
        <v>0.57200000000000006</v>
      </c>
      <c r="AB1814" s="166">
        <f t="shared" si="319"/>
        <v>0.33873725429121798</v>
      </c>
      <c r="AC1814" s="166">
        <f t="shared" si="320"/>
        <v>0.71633901267345501</v>
      </c>
      <c r="AD1814" s="142">
        <f t="shared" si="321"/>
        <v>0.33873725429121798</v>
      </c>
      <c r="AE1814" s="142">
        <f t="shared" si="326"/>
        <v>0.33873725429121798</v>
      </c>
      <c r="AF1814" s="142" t="str">
        <f t="shared" si="322"/>
        <v/>
      </c>
      <c r="AG1814" s="167">
        <f t="shared" si="323"/>
        <v>0</v>
      </c>
      <c r="AH1814" s="167" t="str">
        <f t="shared" si="324"/>
        <v/>
      </c>
      <c r="AI1814" s="167" t="str">
        <f t="shared" si="325"/>
        <v/>
      </c>
      <c r="AJ1814" s="167"/>
      <c r="AK1814" s="167"/>
      <c r="AL1814" s="167"/>
      <c r="AN1814" s="146"/>
      <c r="AO1814" s="158">
        <f t="shared" si="328"/>
        <v>7.3925855216420082</v>
      </c>
      <c r="AP1814" s="159">
        <f t="shared" si="329"/>
        <v>0.38917896616562647</v>
      </c>
      <c r="AQ1814" s="160">
        <f t="shared" si="330"/>
        <v>6.2682143901476861E-4</v>
      </c>
      <c r="AR1814" s="161" t="str">
        <f t="shared" si="331"/>
        <v/>
      </c>
      <c r="AS1814" s="161" t="str">
        <f t="shared" si="327"/>
        <v/>
      </c>
    </row>
    <row r="1815" spans="26:45" ht="20.100000000000001" customHeight="1" x14ac:dyDescent="0.25">
      <c r="Z1815" s="146">
        <v>1144</v>
      </c>
      <c r="AA1815" s="142">
        <f t="shared" si="318"/>
        <v>0.57600000000000051</v>
      </c>
      <c r="AB1815" s="166">
        <f t="shared" si="319"/>
        <v>0.33796040571879699</v>
      </c>
      <c r="AC1815" s="166">
        <f t="shared" si="320"/>
        <v>0.71769240920345467</v>
      </c>
      <c r="AD1815" s="142">
        <f t="shared" si="321"/>
        <v>0.33796040571879699</v>
      </c>
      <c r="AE1815" s="142">
        <f t="shared" si="326"/>
        <v>0.33796040571879699</v>
      </c>
      <c r="AF1815" s="142" t="str">
        <f t="shared" si="322"/>
        <v/>
      </c>
      <c r="AG1815" s="167">
        <f t="shared" si="323"/>
        <v>0</v>
      </c>
      <c r="AH1815" s="167" t="str">
        <f t="shared" si="324"/>
        <v/>
      </c>
      <c r="AI1815" s="167" t="str">
        <f t="shared" si="325"/>
        <v/>
      </c>
      <c r="AJ1815" s="167"/>
      <c r="AK1815" s="167"/>
      <c r="AL1815" s="167"/>
      <c r="AN1815" s="146"/>
      <c r="AO1815" s="158">
        <f t="shared" si="328"/>
        <v>7.398980491816439</v>
      </c>
      <c r="AP1815" s="159">
        <f t="shared" si="329"/>
        <v>0.3885521447266117</v>
      </c>
      <c r="AQ1815" s="160">
        <f t="shared" si="330"/>
        <v>6.2617193487857215E-4</v>
      </c>
      <c r="AR1815" s="161" t="str">
        <f t="shared" si="331"/>
        <v/>
      </c>
      <c r="AS1815" s="161" t="str">
        <f t="shared" si="327"/>
        <v/>
      </c>
    </row>
    <row r="1816" spans="26:45" ht="20.100000000000001" customHeight="1" x14ac:dyDescent="0.25">
      <c r="Z1816" s="146">
        <v>1145</v>
      </c>
      <c r="AA1816" s="142">
        <f t="shared" si="318"/>
        <v>0.58000000000000007</v>
      </c>
      <c r="AB1816" s="166">
        <f t="shared" si="319"/>
        <v>0.33717994382238053</v>
      </c>
      <c r="AC1816" s="166">
        <f t="shared" si="320"/>
        <v>0.7190426911014357</v>
      </c>
      <c r="AD1816" s="142">
        <f t="shared" si="321"/>
        <v>0.33717994382238053</v>
      </c>
      <c r="AE1816" s="142">
        <f t="shared" si="326"/>
        <v>0.33717994382238053</v>
      </c>
      <c r="AF1816" s="142" t="str">
        <f t="shared" si="322"/>
        <v/>
      </c>
      <c r="AG1816" s="167">
        <f t="shared" si="323"/>
        <v>0</v>
      </c>
      <c r="AH1816" s="167" t="str">
        <f t="shared" si="324"/>
        <v/>
      </c>
      <c r="AI1816" s="167" t="str">
        <f t="shared" si="325"/>
        <v/>
      </c>
      <c r="AJ1816" s="167"/>
      <c r="AK1816" s="167"/>
      <c r="AL1816" s="167"/>
      <c r="AN1816" s="146"/>
      <c r="AO1816" s="158">
        <f t="shared" si="328"/>
        <v>7.4053754619908698</v>
      </c>
      <c r="AP1816" s="159">
        <f t="shared" si="329"/>
        <v>0.38792597279173313</v>
      </c>
      <c r="AQ1816" s="160">
        <f t="shared" si="330"/>
        <v>6.2552193656073563E-4</v>
      </c>
      <c r="AR1816" s="161" t="str">
        <f t="shared" si="331"/>
        <v/>
      </c>
      <c r="AS1816" s="161" t="str">
        <f t="shared" si="327"/>
        <v/>
      </c>
    </row>
    <row r="1817" spans="26:45" ht="20.100000000000001" customHeight="1" x14ac:dyDescent="0.25">
      <c r="Z1817" s="146">
        <v>1146</v>
      </c>
      <c r="AA1817" s="142">
        <f t="shared" si="318"/>
        <v>0.58400000000000052</v>
      </c>
      <c r="AB1817" s="166">
        <f t="shared" si="319"/>
        <v>0.3363959018920672</v>
      </c>
      <c r="AC1817" s="166">
        <f t="shared" si="320"/>
        <v>0.72038984398065098</v>
      </c>
      <c r="AD1817" s="142">
        <f t="shared" si="321"/>
        <v>0.3363959018920672</v>
      </c>
      <c r="AE1817" s="142">
        <f t="shared" si="326"/>
        <v>0.3363959018920672</v>
      </c>
      <c r="AF1817" s="142" t="str">
        <f t="shared" si="322"/>
        <v/>
      </c>
      <c r="AG1817" s="167">
        <f t="shared" si="323"/>
        <v>0</v>
      </c>
      <c r="AH1817" s="167" t="str">
        <f t="shared" si="324"/>
        <v/>
      </c>
      <c r="AI1817" s="167" t="str">
        <f t="shared" si="325"/>
        <v/>
      </c>
      <c r="AJ1817" s="167"/>
      <c r="AK1817" s="167"/>
      <c r="AL1817" s="167"/>
      <c r="AN1817" s="146"/>
      <c r="AO1817" s="158">
        <f t="shared" si="328"/>
        <v>7.4117704321653006</v>
      </c>
      <c r="AP1817" s="159">
        <f t="shared" si="329"/>
        <v>0.3873004508551724</v>
      </c>
      <c r="AQ1817" s="160">
        <f t="shared" si="330"/>
        <v>6.2487144901052227E-4</v>
      </c>
      <c r="AR1817" s="161" t="str">
        <f t="shared" si="331"/>
        <v/>
      </c>
      <c r="AS1817" s="161" t="str">
        <f t="shared" si="327"/>
        <v/>
      </c>
    </row>
    <row r="1818" spans="26:45" ht="20.100000000000001" customHeight="1" x14ac:dyDescent="0.25">
      <c r="Z1818" s="146">
        <v>1147</v>
      </c>
      <c r="AA1818" s="142">
        <f t="shared" si="318"/>
        <v>0.58800000000000008</v>
      </c>
      <c r="AB1818" s="166">
        <f t="shared" si="319"/>
        <v>0.33560831331245394</v>
      </c>
      <c r="AC1818" s="166">
        <f t="shared" si="320"/>
        <v>0.72173385358770248</v>
      </c>
      <c r="AD1818" s="142">
        <f t="shared" si="321"/>
        <v>0.33560831331245394</v>
      </c>
      <c r="AE1818" s="142">
        <f t="shared" si="326"/>
        <v>0.33560831331245394</v>
      </c>
      <c r="AF1818" s="142" t="str">
        <f t="shared" si="322"/>
        <v/>
      </c>
      <c r="AG1818" s="167">
        <f t="shared" si="323"/>
        <v>0</v>
      </c>
      <c r="AH1818" s="167" t="str">
        <f t="shared" si="324"/>
        <v/>
      </c>
      <c r="AI1818" s="167" t="str">
        <f t="shared" si="325"/>
        <v/>
      </c>
      <c r="AJ1818" s="167"/>
      <c r="AK1818" s="167"/>
      <c r="AL1818" s="167"/>
      <c r="AN1818" s="146"/>
      <c r="AO1818" s="158">
        <f t="shared" si="328"/>
        <v>7.4181654023397314</v>
      </c>
      <c r="AP1818" s="159">
        <f t="shared" si="329"/>
        <v>0.38667557940616187</v>
      </c>
      <c r="AQ1818" s="160">
        <f t="shared" si="330"/>
        <v>6.2422047716492735E-4</v>
      </c>
      <c r="AR1818" s="161" t="str">
        <f t="shared" si="331"/>
        <v/>
      </c>
      <c r="AS1818" s="161" t="str">
        <f t="shared" si="327"/>
        <v/>
      </c>
    </row>
    <row r="1819" spans="26:45" ht="20.100000000000001" customHeight="1" x14ac:dyDescent="0.25">
      <c r="Z1819" s="146">
        <v>1148</v>
      </c>
      <c r="AA1819" s="142">
        <f t="shared" si="318"/>
        <v>0.59200000000000053</v>
      </c>
      <c r="AB1819" s="166">
        <f t="shared" si="319"/>
        <v>0.33481721156028071</v>
      </c>
      <c r="AC1819" s="166">
        <f t="shared" si="320"/>
        <v>0.72307470580291655</v>
      </c>
      <c r="AD1819" s="142">
        <f t="shared" si="321"/>
        <v>0.33481721156028071</v>
      </c>
      <c r="AE1819" s="142">
        <f t="shared" si="326"/>
        <v>0.33481721156028071</v>
      </c>
      <c r="AF1819" s="142" t="str">
        <f t="shared" si="322"/>
        <v/>
      </c>
      <c r="AG1819" s="167">
        <f t="shared" si="323"/>
        <v>0</v>
      </c>
      <c r="AH1819" s="167" t="str">
        <f t="shared" si="324"/>
        <v/>
      </c>
      <c r="AI1819" s="167" t="str">
        <f t="shared" si="325"/>
        <v/>
      </c>
      <c r="AJ1819" s="167"/>
      <c r="AK1819" s="167"/>
      <c r="AL1819" s="167"/>
      <c r="AN1819" s="146"/>
      <c r="AO1819" s="158">
        <f t="shared" si="328"/>
        <v>7.4245603725141622</v>
      </c>
      <c r="AP1819" s="159">
        <f t="shared" si="329"/>
        <v>0.38605135892899695</v>
      </c>
      <c r="AQ1819" s="160">
        <f t="shared" si="330"/>
        <v>6.2356902594423724E-4</v>
      </c>
      <c r="AR1819" s="161" t="str">
        <f t="shared" si="331"/>
        <v/>
      </c>
      <c r="AS1819" s="161" t="str">
        <f t="shared" si="327"/>
        <v/>
      </c>
    </row>
    <row r="1820" spans="26:45" ht="20.100000000000001" customHeight="1" x14ac:dyDescent="0.25">
      <c r="Z1820" s="146">
        <v>1149</v>
      </c>
      <c r="AA1820" s="142">
        <f t="shared" si="318"/>
        <v>0.59600000000000009</v>
      </c>
      <c r="AB1820" s="166">
        <f t="shared" si="319"/>
        <v>0.33402263020207623</v>
      </c>
      <c r="AC1820" s="166">
        <f t="shared" si="320"/>
        <v>0.72441238664070606</v>
      </c>
      <c r="AD1820" s="142">
        <f t="shared" si="321"/>
        <v>0.33402263020207623</v>
      </c>
      <c r="AE1820" s="142">
        <f t="shared" si="326"/>
        <v>0.33402263020207623</v>
      </c>
      <c r="AF1820" s="142" t="str">
        <f t="shared" si="322"/>
        <v/>
      </c>
      <c r="AG1820" s="167">
        <f t="shared" si="323"/>
        <v>0</v>
      </c>
      <c r="AH1820" s="167" t="str">
        <f t="shared" si="324"/>
        <v/>
      </c>
      <c r="AI1820" s="167" t="str">
        <f t="shared" si="325"/>
        <v/>
      </c>
      <c r="AJ1820" s="167"/>
      <c r="AK1820" s="167"/>
      <c r="AL1820" s="167"/>
      <c r="AN1820" s="146"/>
      <c r="AO1820" s="158">
        <f t="shared" si="328"/>
        <v>7.430955342688593</v>
      </c>
      <c r="AP1820" s="159">
        <f t="shared" si="329"/>
        <v>0.38542778990305271</v>
      </c>
      <c r="AQ1820" s="160">
        <f t="shared" si="330"/>
        <v>6.2291710025674796E-4</v>
      </c>
      <c r="AR1820" s="161" t="str">
        <f t="shared" si="331"/>
        <v/>
      </c>
      <c r="AS1820" s="161" t="str">
        <f t="shared" si="327"/>
        <v/>
      </c>
    </row>
    <row r="1821" spans="26:45" ht="20.100000000000001" customHeight="1" x14ac:dyDescent="0.25">
      <c r="Z1821" s="146">
        <v>1150</v>
      </c>
      <c r="AA1821" s="142">
        <f t="shared" si="318"/>
        <v>0.60000000000000053</v>
      </c>
      <c r="AB1821" s="166">
        <f t="shared" si="319"/>
        <v>0.33322460289179956</v>
      </c>
      <c r="AC1821" s="166">
        <f t="shared" si="320"/>
        <v>0.72574688224992667</v>
      </c>
      <c r="AD1821" s="142">
        <f t="shared" si="321"/>
        <v>0.33322460289179956</v>
      </c>
      <c r="AE1821" s="142">
        <f t="shared" si="326"/>
        <v>0.33322460289179956</v>
      </c>
      <c r="AF1821" s="142" t="str">
        <f t="shared" si="322"/>
        <v/>
      </c>
      <c r="AG1821" s="167">
        <f t="shared" si="323"/>
        <v>0</v>
      </c>
      <c r="AH1821" s="167" t="str">
        <f t="shared" si="324"/>
        <v/>
      </c>
      <c r="AI1821" s="167" t="str">
        <f t="shared" si="325"/>
        <v/>
      </c>
      <c r="AJ1821" s="167"/>
      <c r="AK1821" s="167"/>
      <c r="AL1821" s="167"/>
      <c r="AN1821" s="146"/>
      <c r="AO1821" s="158">
        <f t="shared" si="328"/>
        <v>7.4373503128630238</v>
      </c>
      <c r="AP1821" s="159">
        <f t="shared" si="329"/>
        <v>0.38480487280279596</v>
      </c>
      <c r="AQ1821" s="160">
        <f t="shared" si="330"/>
        <v>6.222647049969332E-4</v>
      </c>
      <c r="AR1821" s="161" t="str">
        <f t="shared" si="331"/>
        <v/>
      </c>
      <c r="AS1821" s="161" t="str">
        <f t="shared" si="327"/>
        <v/>
      </c>
    </row>
    <row r="1822" spans="26:45" ht="20.100000000000001" customHeight="1" x14ac:dyDescent="0.25">
      <c r="Z1822" s="146">
        <v>1151</v>
      </c>
      <c r="AA1822" s="142">
        <f t="shared" si="318"/>
        <v>0.60400000000000009</v>
      </c>
      <c r="AB1822" s="166">
        <f t="shared" si="319"/>
        <v>0.3324231633684821</v>
      </c>
      <c r="AC1822" s="166">
        <f t="shared" si="320"/>
        <v>0.72707817891421944</v>
      </c>
      <c r="AD1822" s="142">
        <f t="shared" si="321"/>
        <v>0.3324231633684821</v>
      </c>
      <c r="AE1822" s="142">
        <f t="shared" si="326"/>
        <v>0.3324231633684821</v>
      </c>
      <c r="AF1822" s="142" t="str">
        <f t="shared" si="322"/>
        <v/>
      </c>
      <c r="AG1822" s="167">
        <f t="shared" si="323"/>
        <v>0</v>
      </c>
      <c r="AH1822" s="167" t="str">
        <f t="shared" si="324"/>
        <v/>
      </c>
      <c r="AI1822" s="167" t="str">
        <f t="shared" si="325"/>
        <v/>
      </c>
      <c r="AJ1822" s="167"/>
      <c r="AK1822" s="167"/>
      <c r="AL1822" s="167"/>
      <c r="AN1822" s="146"/>
      <c r="AO1822" s="158">
        <f t="shared" si="328"/>
        <v>7.4437452830374546</v>
      </c>
      <c r="AP1822" s="159">
        <f t="shared" si="329"/>
        <v>0.38418260809779903</v>
      </c>
      <c r="AQ1822" s="160">
        <f t="shared" si="330"/>
        <v>6.2161184504377909E-4</v>
      </c>
      <c r="AR1822" s="161" t="str">
        <f t="shared" si="331"/>
        <v/>
      </c>
      <c r="AS1822" s="161" t="str">
        <f t="shared" si="327"/>
        <v/>
      </c>
    </row>
    <row r="1823" spans="26:45" ht="20.100000000000001" customHeight="1" x14ac:dyDescent="0.25">
      <c r="Z1823" s="146">
        <v>1152</v>
      </c>
      <c r="AA1823" s="142">
        <f t="shared" ref="AA1823:AA1886" si="332">AA$665+(Z1823*AA$668)</f>
        <v>0.60800000000000054</v>
      </c>
      <c r="AB1823" s="166">
        <f t="shared" ref="AB1823:AB1886" si="333">_xlfn.NORM.DIST(AA1823,AA$662,AA$663,0)</f>
        <v>0.3316183454538667</v>
      </c>
      <c r="AC1823" s="166">
        <f t="shared" ref="AC1823:AC1886" si="334">_xlfn.NORM.DIST(AA1823,AA$662,AA$663,1)</f>
        <v>0.72840626305234923</v>
      </c>
      <c r="AD1823" s="142">
        <f t="shared" ref="AD1823:AD1886" si="335">IF(OR(AC1823&lt;CN$43,AC1823&gt;CN$44),AB1823,"")</f>
        <v>0.3316183454538667</v>
      </c>
      <c r="AE1823" s="142">
        <f t="shared" si="326"/>
        <v>0.3316183454538667</v>
      </c>
      <c r="AF1823" s="142" t="str">
        <f t="shared" ref="AF1823:AF1886" si="336">IF(AB1823=MAX(AB$671:AB$2671),AB1823,"")</f>
        <v/>
      </c>
      <c r="AG1823" s="167">
        <f t="shared" ref="AG1823:AG1886" si="337">_xlfn.NORM.DIST(Z1823,AE$663,AE$664,0)</f>
        <v>0</v>
      </c>
      <c r="AH1823" s="167" t="str">
        <f t="shared" ref="AH1823:AH1886" si="338">IF(AG1823=MAX(AG$671:AG$2671),AB1823,"")</f>
        <v/>
      </c>
      <c r="AI1823" s="167" t="str">
        <f t="shared" ref="AI1823:AI1886" si="339">IF(AH1823=MIN(AH$671:AH$2671),AH1823,"")</f>
        <v/>
      </c>
      <c r="AJ1823" s="167"/>
      <c r="AK1823" s="167"/>
      <c r="AL1823" s="167"/>
      <c r="AN1823" s="146"/>
      <c r="AO1823" s="158">
        <f t="shared" si="328"/>
        <v>7.4501402532118854</v>
      </c>
      <c r="AP1823" s="159">
        <f t="shared" si="329"/>
        <v>0.38356099625275525</v>
      </c>
      <c r="AQ1823" s="160">
        <f t="shared" si="330"/>
        <v>6.209585252647809E-4</v>
      </c>
      <c r="AR1823" s="161" t="str">
        <f t="shared" si="331"/>
        <v/>
      </c>
      <c r="AS1823" s="161" t="str">
        <f t="shared" si="327"/>
        <v/>
      </c>
    </row>
    <row r="1824" spans="26:45" ht="20.100000000000001" customHeight="1" x14ac:dyDescent="0.25">
      <c r="Z1824" s="146">
        <v>1153</v>
      </c>
      <c r="AA1824" s="142">
        <f t="shared" si="332"/>
        <v>0.6120000000000001</v>
      </c>
      <c r="AB1824" s="166">
        <f t="shared" si="333"/>
        <v>0.33081018305004833</v>
      </c>
      <c r="AC1824" s="166">
        <f t="shared" si="334"/>
        <v>0.7297311212185279</v>
      </c>
      <c r="AD1824" s="142">
        <f t="shared" si="335"/>
        <v>0.33081018305004833</v>
      </c>
      <c r="AE1824" s="142">
        <f t="shared" ref="AE1824:AE1887" si="340">IF(AND(AC1824&gt;$AE$667,AC1824&lt;$AE$668),AB1824,"")</f>
        <v>0.33081018305004833</v>
      </c>
      <c r="AF1824" s="142" t="str">
        <f t="shared" si="336"/>
        <v/>
      </c>
      <c r="AG1824" s="167">
        <f t="shared" si="337"/>
        <v>0</v>
      </c>
      <c r="AH1824" s="167" t="str">
        <f t="shared" si="338"/>
        <v/>
      </c>
      <c r="AI1824" s="167" t="str">
        <f t="shared" si="339"/>
        <v/>
      </c>
      <c r="AJ1824" s="167"/>
      <c r="AK1824" s="167"/>
      <c r="AL1824" s="167"/>
      <c r="AN1824" s="146"/>
      <c r="AO1824" s="158">
        <f t="shared" si="328"/>
        <v>7.4565352233863162</v>
      </c>
      <c r="AP1824" s="159">
        <f t="shared" si="329"/>
        <v>0.38294003772749047</v>
      </c>
      <c r="AQ1824" s="160">
        <f t="shared" si="330"/>
        <v>6.2030475051155776E-4</v>
      </c>
      <c r="AR1824" s="161" t="str">
        <f t="shared" si="331"/>
        <v/>
      </c>
      <c r="AS1824" s="161" t="str">
        <f t="shared" si="327"/>
        <v/>
      </c>
    </row>
    <row r="1825" spans="26:45" ht="20.100000000000001" customHeight="1" x14ac:dyDescent="0.25">
      <c r="Z1825" s="146">
        <v>1154</v>
      </c>
      <c r="AA1825" s="142">
        <f t="shared" si="332"/>
        <v>0.61599999999999966</v>
      </c>
      <c r="AB1825" s="166">
        <f t="shared" si="333"/>
        <v>0.32999871013711063</v>
      </c>
      <c r="AC1825" s="166">
        <f t="shared" si="334"/>
        <v>0.7310527401027338</v>
      </c>
      <c r="AD1825" s="142">
        <f t="shared" si="335"/>
        <v>0.32999871013711063</v>
      </c>
      <c r="AE1825" s="142">
        <f t="shared" si="340"/>
        <v>0.32999871013711063</v>
      </c>
      <c r="AF1825" s="142" t="str">
        <f t="shared" si="336"/>
        <v/>
      </c>
      <c r="AG1825" s="167">
        <f t="shared" si="337"/>
        <v>0</v>
      </c>
      <c r="AH1825" s="167" t="str">
        <f t="shared" si="338"/>
        <v/>
      </c>
      <c r="AI1825" s="167" t="str">
        <f t="shared" si="339"/>
        <v/>
      </c>
      <c r="AJ1825" s="167"/>
      <c r="AK1825" s="167"/>
      <c r="AL1825" s="167"/>
      <c r="AN1825" s="146"/>
      <c r="AO1825" s="158">
        <f t="shared" si="328"/>
        <v>7.462930193560747</v>
      </c>
      <c r="AP1825" s="159">
        <f t="shared" si="329"/>
        <v>0.38231973297697891</v>
      </c>
      <c r="AQ1825" s="160">
        <f t="shared" si="330"/>
        <v>6.1965052562312772E-4</v>
      </c>
      <c r="AR1825" s="161" t="str">
        <f t="shared" si="331"/>
        <v/>
      </c>
      <c r="AS1825" s="161" t="str">
        <f t="shared" si="327"/>
        <v/>
      </c>
    </row>
    <row r="1826" spans="26:45" ht="20.100000000000001" customHeight="1" x14ac:dyDescent="0.25">
      <c r="Z1826" s="146">
        <v>1155</v>
      </c>
      <c r="AA1826" s="142">
        <f t="shared" si="332"/>
        <v>0.62000000000000011</v>
      </c>
      <c r="AB1826" s="166">
        <f t="shared" si="333"/>
        <v>0.32918396077076478</v>
      </c>
      <c r="AC1826" s="166">
        <f t="shared" si="334"/>
        <v>0.732371106531017</v>
      </c>
      <c r="AD1826" s="142">
        <f t="shared" si="335"/>
        <v>0.32918396077076478</v>
      </c>
      <c r="AE1826" s="142">
        <f t="shared" si="340"/>
        <v>0.32918396077076478</v>
      </c>
      <c r="AF1826" s="142" t="str">
        <f t="shared" si="336"/>
        <v/>
      </c>
      <c r="AG1826" s="167">
        <f t="shared" si="337"/>
        <v>0</v>
      </c>
      <c r="AH1826" s="167" t="str">
        <f t="shared" si="338"/>
        <v/>
      </c>
      <c r="AI1826" s="167" t="str">
        <f t="shared" si="339"/>
        <v/>
      </c>
      <c r="AJ1826" s="167"/>
      <c r="AK1826" s="167"/>
      <c r="AL1826" s="167"/>
      <c r="AN1826" s="146"/>
      <c r="AO1826" s="158">
        <f t="shared" si="328"/>
        <v>7.4693251637351779</v>
      </c>
      <c r="AP1826" s="159">
        <f t="shared" si="329"/>
        <v>0.38170008245135578</v>
      </c>
      <c r="AQ1826" s="160">
        <f t="shared" si="330"/>
        <v>6.1899585542435354E-4</v>
      </c>
      <c r="AR1826" s="161" t="str">
        <f t="shared" si="331"/>
        <v/>
      </c>
      <c r="AS1826" s="161" t="str">
        <f t="shared" si="327"/>
        <v/>
      </c>
    </row>
    <row r="1827" spans="26:45" ht="20.100000000000001" customHeight="1" x14ac:dyDescent="0.25">
      <c r="Z1827" s="146">
        <v>1156</v>
      </c>
      <c r="AA1827" s="142">
        <f t="shared" si="332"/>
        <v>0.62399999999999967</v>
      </c>
      <c r="AB1827" s="166">
        <f t="shared" si="333"/>
        <v>0.32836596907998766</v>
      </c>
      <c r="AC1827" s="166">
        <f t="shared" si="334"/>
        <v>0.73368620746579749</v>
      </c>
      <c r="AD1827" s="142">
        <f t="shared" si="335"/>
        <v>0.32836596907998766</v>
      </c>
      <c r="AE1827" s="142">
        <f t="shared" si="340"/>
        <v>0.32836596907998766</v>
      </c>
      <c r="AF1827" s="142" t="str">
        <f t="shared" si="336"/>
        <v/>
      </c>
      <c r="AG1827" s="167">
        <f t="shared" si="337"/>
        <v>0</v>
      </c>
      <c r="AH1827" s="167" t="str">
        <f t="shared" si="338"/>
        <v/>
      </c>
      <c r="AI1827" s="167" t="str">
        <f t="shared" si="339"/>
        <v/>
      </c>
      <c r="AJ1827" s="167"/>
      <c r="AK1827" s="167"/>
      <c r="AL1827" s="167"/>
      <c r="AN1827" s="146"/>
      <c r="AO1827" s="158">
        <f t="shared" si="328"/>
        <v>7.4757201339096087</v>
      </c>
      <c r="AP1827" s="159">
        <f t="shared" si="329"/>
        <v>0.38108108659593143</v>
      </c>
      <c r="AQ1827" s="160">
        <f t="shared" si="330"/>
        <v>6.1834074472616463E-4</v>
      </c>
      <c r="AR1827" s="161" t="str">
        <f t="shared" si="331"/>
        <v/>
      </c>
      <c r="AS1827" s="161" t="str">
        <f t="shared" si="327"/>
        <v/>
      </c>
    </row>
    <row r="1828" spans="26:45" ht="20.100000000000001" customHeight="1" x14ac:dyDescent="0.25">
      <c r="Z1828" s="146">
        <v>1157</v>
      </c>
      <c r="AA1828" s="142">
        <f t="shared" si="332"/>
        <v>0.62800000000000011</v>
      </c>
      <c r="AB1828" s="166">
        <f t="shared" si="333"/>
        <v>0.32754476926465803</v>
      </c>
      <c r="AC1828" s="166">
        <f t="shared" si="334"/>
        <v>0.73499803000615449</v>
      </c>
      <c r="AD1828" s="142">
        <f t="shared" si="335"/>
        <v>0.32754476926465803</v>
      </c>
      <c r="AE1828" s="142">
        <f t="shared" si="340"/>
        <v>0.32754476926465803</v>
      </c>
      <c r="AF1828" s="142" t="str">
        <f t="shared" si="336"/>
        <v/>
      </c>
      <c r="AG1828" s="167">
        <f t="shared" si="337"/>
        <v>0</v>
      </c>
      <c r="AH1828" s="167" t="str">
        <f t="shared" si="338"/>
        <v/>
      </c>
      <c r="AI1828" s="167" t="str">
        <f t="shared" si="339"/>
        <v/>
      </c>
      <c r="AJ1828" s="167"/>
      <c r="AK1828" s="167"/>
      <c r="AL1828" s="167"/>
      <c r="AN1828" s="146"/>
      <c r="AO1828" s="158">
        <f t="shared" si="328"/>
        <v>7.4821151040840395</v>
      </c>
      <c r="AP1828" s="159">
        <f t="shared" si="329"/>
        <v>0.38046274585120526</v>
      </c>
      <c r="AQ1828" s="160">
        <f t="shared" si="330"/>
        <v>6.1768519832500202E-4</v>
      </c>
      <c r="AR1828" s="161" t="str">
        <f t="shared" si="331"/>
        <v/>
      </c>
      <c r="AS1828" s="161" t="str">
        <f t="shared" si="327"/>
        <v/>
      </c>
    </row>
    <row r="1829" spans="26:45" ht="20.100000000000001" customHeight="1" x14ac:dyDescent="0.25">
      <c r="Z1829" s="146">
        <v>1158</v>
      </c>
      <c r="AA1829" s="142">
        <f t="shared" si="332"/>
        <v>0.63199999999999967</v>
      </c>
      <c r="AB1829" s="166">
        <f t="shared" si="333"/>
        <v>0.32672039559319571</v>
      </c>
      <c r="AC1829" s="166">
        <f t="shared" si="334"/>
        <v>0.73630656138810369</v>
      </c>
      <c r="AD1829" s="142">
        <f t="shared" si="335"/>
        <v>0.32672039559319571</v>
      </c>
      <c r="AE1829" s="142">
        <f t="shared" si="340"/>
        <v>0.32672039559319571</v>
      </c>
      <c r="AF1829" s="142" t="str">
        <f t="shared" si="336"/>
        <v/>
      </c>
      <c r="AG1829" s="167">
        <f t="shared" si="337"/>
        <v>0</v>
      </c>
      <c r="AH1829" s="167" t="str">
        <f t="shared" si="338"/>
        <v/>
      </c>
      <c r="AI1829" s="167" t="str">
        <f t="shared" si="339"/>
        <v/>
      </c>
      <c r="AJ1829" s="167"/>
      <c r="AK1829" s="167"/>
      <c r="AL1829" s="167"/>
      <c r="AN1829" s="146"/>
      <c r="AO1829" s="158">
        <f t="shared" si="328"/>
        <v>7.4885100742584703</v>
      </c>
      <c r="AP1829" s="159">
        <f t="shared" si="329"/>
        <v>0.37984506065288026</v>
      </c>
      <c r="AQ1829" s="160">
        <f t="shared" si="330"/>
        <v>6.1702922100592694E-4</v>
      </c>
      <c r="AR1829" s="161" t="str">
        <f t="shared" si="331"/>
        <v/>
      </c>
      <c r="AS1829" s="161" t="str">
        <f t="shared" si="327"/>
        <v/>
      </c>
    </row>
    <row r="1830" spans="26:45" ht="20.100000000000001" customHeight="1" x14ac:dyDescent="0.25">
      <c r="Z1830" s="146">
        <v>1159</v>
      </c>
      <c r="AA1830" s="142">
        <f t="shared" si="332"/>
        <v>0.63600000000000012</v>
      </c>
      <c r="AB1830" s="166">
        <f t="shared" si="333"/>
        <v>0.32589288240019854</v>
      </c>
      <c r="AC1830" s="166">
        <f t="shared" si="334"/>
        <v>0.73761178898486846</v>
      </c>
      <c r="AD1830" s="142">
        <f t="shared" si="335"/>
        <v>0.32589288240019854</v>
      </c>
      <c r="AE1830" s="142">
        <f t="shared" si="340"/>
        <v>0.32589288240019854</v>
      </c>
      <c r="AF1830" s="142" t="str">
        <f t="shared" si="336"/>
        <v/>
      </c>
      <c r="AG1830" s="167">
        <f t="shared" si="337"/>
        <v>0</v>
      </c>
      <c r="AH1830" s="167" t="str">
        <f t="shared" si="338"/>
        <v/>
      </c>
      <c r="AI1830" s="167" t="str">
        <f t="shared" si="339"/>
        <v/>
      </c>
      <c r="AJ1830" s="167"/>
      <c r="AK1830" s="167"/>
      <c r="AL1830" s="167"/>
      <c r="AN1830" s="146"/>
      <c r="AO1830" s="158">
        <f t="shared" si="328"/>
        <v>7.4949050444329011</v>
      </c>
      <c r="AP1830" s="159">
        <f t="shared" si="329"/>
        <v>0.37922803143187434</v>
      </c>
      <c r="AQ1830" s="160">
        <f t="shared" si="330"/>
        <v>6.1637281753662565E-4</v>
      </c>
      <c r="AR1830" s="161" t="str">
        <f t="shared" si="331"/>
        <v/>
      </c>
      <c r="AS1830" s="161" t="str">
        <f t="shared" si="327"/>
        <v/>
      </c>
    </row>
    <row r="1831" spans="26:45" ht="20.100000000000001" customHeight="1" x14ac:dyDescent="0.25">
      <c r="Z1831" s="146">
        <v>1160</v>
      </c>
      <c r="AA1831" s="142">
        <f t="shared" si="332"/>
        <v>0.63999999999999968</v>
      </c>
      <c r="AB1831" s="166">
        <f t="shared" si="333"/>
        <v>0.32506226408408218</v>
      </c>
      <c r="AC1831" s="166">
        <f t="shared" si="334"/>
        <v>0.73891370030713832</v>
      </c>
      <c r="AD1831" s="142">
        <f t="shared" si="335"/>
        <v>0.32506226408408218</v>
      </c>
      <c r="AE1831" s="142">
        <f t="shared" si="340"/>
        <v>0.32506226408408218</v>
      </c>
      <c r="AF1831" s="142" t="str">
        <f t="shared" si="336"/>
        <v/>
      </c>
      <c r="AG1831" s="167">
        <f t="shared" si="337"/>
        <v>0</v>
      </c>
      <c r="AH1831" s="167" t="str">
        <f t="shared" si="338"/>
        <v/>
      </c>
      <c r="AI1831" s="167" t="str">
        <f t="shared" si="339"/>
        <v/>
      </c>
      <c r="AJ1831" s="167"/>
      <c r="AK1831" s="167"/>
      <c r="AL1831" s="167"/>
      <c r="AN1831" s="146"/>
      <c r="AO1831" s="158">
        <f t="shared" si="328"/>
        <v>7.5013000146073319</v>
      </c>
      <c r="AP1831" s="159">
        <f t="shared" si="329"/>
        <v>0.37861165861433771</v>
      </c>
      <c r="AQ1831" s="160">
        <f t="shared" si="330"/>
        <v>6.1571599267434829E-4</v>
      </c>
      <c r="AR1831" s="161" t="str">
        <f t="shared" si="331"/>
        <v/>
      </c>
      <c r="AS1831" s="161" t="str">
        <f t="shared" si="327"/>
        <v/>
      </c>
    </row>
    <row r="1832" spans="26:45" ht="20.100000000000001" customHeight="1" x14ac:dyDescent="0.25">
      <c r="Z1832" s="146">
        <v>1161</v>
      </c>
      <c r="AA1832" s="142">
        <f t="shared" si="332"/>
        <v>0.64400000000000013</v>
      </c>
      <c r="AB1832" s="166">
        <f t="shared" si="333"/>
        <v>0.32422857510471909</v>
      </c>
      <c r="AC1832" s="166">
        <f t="shared" si="334"/>
        <v>0.74021228300332087</v>
      </c>
      <c r="AD1832" s="142">
        <f t="shared" si="335"/>
        <v>0.32422857510471909</v>
      </c>
      <c r="AE1832" s="142">
        <f t="shared" si="340"/>
        <v>0.32422857510471909</v>
      </c>
      <c r="AF1832" s="142" t="str">
        <f t="shared" si="336"/>
        <v/>
      </c>
      <c r="AG1832" s="167">
        <f t="shared" si="337"/>
        <v>0</v>
      </c>
      <c r="AH1832" s="167" t="str">
        <f t="shared" si="338"/>
        <v/>
      </c>
      <c r="AI1832" s="167" t="str">
        <f t="shared" si="339"/>
        <v/>
      </c>
      <c r="AJ1832" s="167"/>
      <c r="AK1832" s="167"/>
      <c r="AL1832" s="167"/>
      <c r="AN1832" s="146"/>
      <c r="AO1832" s="158">
        <f t="shared" si="328"/>
        <v>7.5076949847817627</v>
      </c>
      <c r="AP1832" s="159">
        <f t="shared" si="329"/>
        <v>0.37799594262166336</v>
      </c>
      <c r="AQ1832" s="160">
        <f t="shared" si="330"/>
        <v>6.1505875116046882E-4</v>
      </c>
      <c r="AR1832" s="161" t="str">
        <f t="shared" si="331"/>
        <v/>
      </c>
      <c r="AS1832" s="161" t="str">
        <f t="shared" si="327"/>
        <v/>
      </c>
    </row>
    <row r="1833" spans="26:45" ht="20.100000000000001" customHeight="1" x14ac:dyDescent="0.25">
      <c r="Z1833" s="146">
        <v>1162</v>
      </c>
      <c r="AA1833" s="142">
        <f t="shared" si="332"/>
        <v>0.64799999999999969</v>
      </c>
      <c r="AB1833" s="166">
        <f t="shared" si="333"/>
        <v>0.32339184998107995</v>
      </c>
      <c r="AC1833" s="166">
        <f t="shared" si="334"/>
        <v>0.74150752485978122</v>
      </c>
      <c r="AD1833" s="142">
        <f t="shared" si="335"/>
        <v>0.32339184998107995</v>
      </c>
      <c r="AE1833" s="142">
        <f t="shared" si="340"/>
        <v>0.32339184998107995</v>
      </c>
      <c r="AF1833" s="142" t="str">
        <f t="shared" si="336"/>
        <v/>
      </c>
      <c r="AG1833" s="167">
        <f t="shared" si="337"/>
        <v>0</v>
      </c>
      <c r="AH1833" s="167" t="str">
        <f t="shared" si="338"/>
        <v/>
      </c>
      <c r="AI1833" s="167" t="str">
        <f t="shared" si="339"/>
        <v/>
      </c>
      <c r="AJ1833" s="167"/>
      <c r="AK1833" s="167"/>
      <c r="AL1833" s="167"/>
      <c r="AN1833" s="146"/>
      <c r="AO1833" s="158">
        <f t="shared" si="328"/>
        <v>7.5140899549561935</v>
      </c>
      <c r="AP1833" s="159">
        <f t="shared" si="329"/>
        <v>0.37738088387050289</v>
      </c>
      <c r="AQ1833" s="160">
        <f t="shared" si="330"/>
        <v>6.1440109772398221E-4</v>
      </c>
      <c r="AR1833" s="161" t="str">
        <f t="shared" si="331"/>
        <v/>
      </c>
      <c r="AS1833" s="161" t="str">
        <f t="shared" si="327"/>
        <v/>
      </c>
    </row>
    <row r="1834" spans="26:45" ht="20.100000000000001" customHeight="1" x14ac:dyDescent="0.25">
      <c r="Z1834" s="146">
        <v>1163</v>
      </c>
      <c r="AA1834" s="142">
        <f t="shared" si="332"/>
        <v>0.65200000000000014</v>
      </c>
      <c r="AB1834" s="166">
        <f t="shared" si="333"/>
        <v>0.32255212328887495</v>
      </c>
      <c r="AC1834" s="166">
        <f t="shared" si="334"/>
        <v>0.74279941380107561</v>
      </c>
      <c r="AD1834" s="142">
        <f t="shared" si="335"/>
        <v>0.32255212328887495</v>
      </c>
      <c r="AE1834" s="142">
        <f t="shared" si="340"/>
        <v>0.32255212328887495</v>
      </c>
      <c r="AF1834" s="142" t="str">
        <f t="shared" si="336"/>
        <v/>
      </c>
      <c r="AG1834" s="167">
        <f t="shared" si="337"/>
        <v>0</v>
      </c>
      <c r="AH1834" s="167" t="str">
        <f t="shared" si="338"/>
        <v/>
      </c>
      <c r="AI1834" s="167" t="str">
        <f t="shared" si="339"/>
        <v/>
      </c>
      <c r="AJ1834" s="167"/>
      <c r="AK1834" s="167"/>
      <c r="AL1834" s="167"/>
      <c r="AN1834" s="146"/>
      <c r="AO1834" s="158">
        <f t="shared" si="328"/>
        <v>7.5204849251306243</v>
      </c>
      <c r="AP1834" s="159">
        <f t="shared" si="329"/>
        <v>0.37676648277277891</v>
      </c>
      <c r="AQ1834" s="160">
        <f t="shared" si="330"/>
        <v>6.1374303707900646E-4</v>
      </c>
      <c r="AR1834" s="161" t="str">
        <f t="shared" si="331"/>
        <v/>
      </c>
      <c r="AS1834" s="161" t="str">
        <f t="shared" si="327"/>
        <v/>
      </c>
    </row>
    <row r="1835" spans="26:45" ht="20.100000000000001" customHeight="1" x14ac:dyDescent="0.25">
      <c r="Z1835" s="146">
        <v>1164</v>
      </c>
      <c r="AA1835" s="142">
        <f t="shared" si="332"/>
        <v>0.65599999999999969</v>
      </c>
      <c r="AB1835" s="166">
        <f t="shared" si="333"/>
        <v>0.32170942965819826</v>
      </c>
      <c r="AC1835" s="166">
        <f t="shared" si="334"/>
        <v>0.74408793789017191</v>
      </c>
      <c r="AD1835" s="142">
        <f t="shared" si="335"/>
        <v>0.32170942965819826</v>
      </c>
      <c r="AE1835" s="142">
        <f t="shared" si="340"/>
        <v>0.32170942965819826</v>
      </c>
      <c r="AF1835" s="142" t="str">
        <f t="shared" si="336"/>
        <v/>
      </c>
      <c r="AG1835" s="167">
        <f t="shared" si="337"/>
        <v>0</v>
      </c>
      <c r="AH1835" s="167" t="str">
        <f t="shared" si="338"/>
        <v/>
      </c>
      <c r="AI1835" s="167" t="str">
        <f t="shared" si="339"/>
        <v/>
      </c>
      <c r="AJ1835" s="167"/>
      <c r="AK1835" s="167"/>
      <c r="AL1835" s="167"/>
      <c r="AN1835" s="146"/>
      <c r="AO1835" s="158">
        <f t="shared" si="328"/>
        <v>7.5268798953050551</v>
      </c>
      <c r="AP1835" s="159">
        <f t="shared" si="329"/>
        <v>0.3761527397356999</v>
      </c>
      <c r="AQ1835" s="160">
        <f t="shared" si="330"/>
        <v>6.1308457392572624E-4</v>
      </c>
      <c r="AR1835" s="161" t="str">
        <f t="shared" si="331"/>
        <v/>
      </c>
      <c r="AS1835" s="161" t="str">
        <f t="shared" si="327"/>
        <v/>
      </c>
    </row>
    <row r="1836" spans="26:45" ht="20.100000000000001" customHeight="1" x14ac:dyDescent="0.25">
      <c r="Z1836" s="146">
        <v>1165</v>
      </c>
      <c r="AA1836" s="142">
        <f t="shared" si="332"/>
        <v>0.66000000000000014</v>
      </c>
      <c r="AB1836" s="166">
        <f t="shared" si="333"/>
        <v>0.32086380377117246</v>
      </c>
      <c r="AC1836" s="166">
        <f t="shared" si="334"/>
        <v>0.74537308532866398</v>
      </c>
      <c r="AD1836" s="142">
        <f t="shared" si="335"/>
        <v>0.32086380377117246</v>
      </c>
      <c r="AE1836" s="142">
        <f t="shared" si="340"/>
        <v>0.32086380377117246</v>
      </c>
      <c r="AF1836" s="142" t="str">
        <f t="shared" si="336"/>
        <v/>
      </c>
      <c r="AG1836" s="167">
        <f t="shared" si="337"/>
        <v>0</v>
      </c>
      <c r="AH1836" s="167" t="str">
        <f t="shared" si="338"/>
        <v/>
      </c>
      <c r="AI1836" s="167" t="str">
        <f t="shared" si="339"/>
        <v/>
      </c>
      <c r="AJ1836" s="167"/>
      <c r="AK1836" s="167"/>
      <c r="AL1836" s="167"/>
      <c r="AN1836" s="146"/>
      <c r="AO1836" s="158">
        <f t="shared" si="328"/>
        <v>7.5332748654794859</v>
      </c>
      <c r="AP1836" s="159">
        <f t="shared" si="329"/>
        <v>0.37553965516177418</v>
      </c>
      <c r="AQ1836" s="160">
        <f t="shared" si="330"/>
        <v>6.1242571295277992E-4</v>
      </c>
      <c r="AR1836" s="161" t="str">
        <f t="shared" si="331"/>
        <v/>
      </c>
      <c r="AS1836" s="161" t="str">
        <f t="shared" si="327"/>
        <v/>
      </c>
    </row>
    <row r="1837" spans="26:45" ht="20.100000000000001" customHeight="1" x14ac:dyDescent="0.25">
      <c r="Z1837" s="146">
        <v>1166</v>
      </c>
      <c r="AA1837" s="142">
        <f t="shared" si="332"/>
        <v>0.6639999999999997</v>
      </c>
      <c r="AB1837" s="166">
        <f t="shared" si="333"/>
        <v>0.32001528035959709</v>
      </c>
      <c r="AC1837" s="166">
        <f t="shared" si="334"/>
        <v>0.74665484445697317</v>
      </c>
      <c r="AD1837" s="142">
        <f t="shared" si="335"/>
        <v>0.32001528035959709</v>
      </c>
      <c r="AE1837" s="142">
        <f t="shared" si="340"/>
        <v>0.32001528035959709</v>
      </c>
      <c r="AF1837" s="142" t="str">
        <f t="shared" si="336"/>
        <v/>
      </c>
      <c r="AG1837" s="167">
        <f t="shared" si="337"/>
        <v>0</v>
      </c>
      <c r="AH1837" s="167" t="str">
        <f t="shared" si="338"/>
        <v/>
      </c>
      <c r="AI1837" s="167" t="str">
        <f t="shared" si="339"/>
        <v/>
      </c>
      <c r="AJ1837" s="167"/>
      <c r="AK1837" s="167"/>
      <c r="AL1837" s="167"/>
      <c r="AN1837" s="146"/>
      <c r="AO1837" s="158">
        <f t="shared" si="328"/>
        <v>7.5396698356539167</v>
      </c>
      <c r="AP1837" s="159">
        <f t="shared" si="329"/>
        <v>0.3749272294488214</v>
      </c>
      <c r="AQ1837" s="160">
        <f t="shared" si="330"/>
        <v>6.1176645883215253E-4</v>
      </c>
      <c r="AR1837" s="161" t="str">
        <f t="shared" si="331"/>
        <v/>
      </c>
      <c r="AS1837" s="161" t="str">
        <f t="shared" si="327"/>
        <v/>
      </c>
    </row>
    <row r="1838" spans="26:45" ht="20.100000000000001" customHeight="1" x14ac:dyDescent="0.25">
      <c r="Z1838" s="146">
        <v>1167</v>
      </c>
      <c r="AA1838" s="142">
        <f t="shared" si="332"/>
        <v>0.66800000000000015</v>
      </c>
      <c r="AB1838" s="166">
        <f t="shared" si="333"/>
        <v>0.31916389420259672</v>
      </c>
      <c r="AC1838" s="166">
        <f t="shared" si="334"/>
        <v>0.74793320375454475</v>
      </c>
      <c r="AD1838" s="142">
        <f t="shared" si="335"/>
        <v>0.31916389420259672</v>
      </c>
      <c r="AE1838" s="142">
        <f t="shared" si="340"/>
        <v>0.31916389420259672</v>
      </c>
      <c r="AF1838" s="142" t="str">
        <f t="shared" si="336"/>
        <v/>
      </c>
      <c r="AG1838" s="167">
        <f t="shared" si="337"/>
        <v>0</v>
      </c>
      <c r="AH1838" s="167" t="str">
        <f t="shared" si="338"/>
        <v/>
      </c>
      <c r="AI1838" s="167" t="str">
        <f t="shared" si="339"/>
        <v/>
      </c>
      <c r="AJ1838" s="167"/>
      <c r="AK1838" s="167"/>
      <c r="AL1838" s="167"/>
      <c r="AN1838" s="146"/>
      <c r="AO1838" s="158">
        <f t="shared" si="328"/>
        <v>7.5460648058283475</v>
      </c>
      <c r="AP1838" s="159">
        <f t="shared" si="329"/>
        <v>0.37431546298998924</v>
      </c>
      <c r="AQ1838" s="160">
        <f t="shared" si="330"/>
        <v>6.1110681622483787E-4</v>
      </c>
      <c r="AR1838" s="161" t="str">
        <f t="shared" si="331"/>
        <v/>
      </c>
      <c r="AS1838" s="161" t="str">
        <f t="shared" si="327"/>
        <v/>
      </c>
    </row>
    <row r="1839" spans="26:45" ht="20.100000000000001" customHeight="1" x14ac:dyDescent="0.25">
      <c r="Z1839" s="146">
        <v>1168</v>
      </c>
      <c r="AA1839" s="142">
        <f t="shared" si="332"/>
        <v>0.67199999999999971</v>
      </c>
      <c r="AB1839" s="166">
        <f t="shared" si="333"/>
        <v>0.3183096801242743</v>
      </c>
      <c r="AC1839" s="166">
        <f t="shared" si="334"/>
        <v>0.74920815184003031</v>
      </c>
      <c r="AD1839" s="142">
        <f t="shared" si="335"/>
        <v>0.3183096801242743</v>
      </c>
      <c r="AE1839" s="142">
        <f t="shared" si="340"/>
        <v>0.3183096801242743</v>
      </c>
      <c r="AF1839" s="142" t="str">
        <f t="shared" si="336"/>
        <v/>
      </c>
      <c r="AG1839" s="167">
        <f t="shared" si="337"/>
        <v>0</v>
      </c>
      <c r="AH1839" s="167" t="str">
        <f t="shared" si="338"/>
        <v/>
      </c>
      <c r="AI1839" s="167" t="str">
        <f t="shared" si="339"/>
        <v/>
      </c>
      <c r="AJ1839" s="167"/>
      <c r="AK1839" s="167"/>
      <c r="AL1839" s="167"/>
      <c r="AN1839" s="146"/>
      <c r="AO1839" s="158">
        <f t="shared" si="328"/>
        <v>7.5524597760027783</v>
      </c>
      <c r="AP1839" s="159">
        <f t="shared" si="329"/>
        <v>0.37370435617376441</v>
      </c>
      <c r="AQ1839" s="160">
        <f t="shared" si="330"/>
        <v>6.1044678977567601E-4</v>
      </c>
      <c r="AR1839" s="161" t="str">
        <f t="shared" si="331"/>
        <v/>
      </c>
      <c r="AS1839" s="161" t="str">
        <f t="shared" si="327"/>
        <v/>
      </c>
    </row>
    <row r="1840" spans="26:45" ht="20.100000000000001" customHeight="1" x14ac:dyDescent="0.25">
      <c r="Z1840" s="146">
        <v>1169</v>
      </c>
      <c r="AA1840" s="142">
        <f t="shared" si="332"/>
        <v>0.67600000000000016</v>
      </c>
      <c r="AB1840" s="166">
        <f t="shared" si="333"/>
        <v>0.31745267299136465</v>
      </c>
      <c r="AC1840" s="166">
        <f t="shared" si="334"/>
        <v>0.75047967747146438</v>
      </c>
      <c r="AD1840" s="142">
        <f t="shared" si="335"/>
        <v>0.31745267299136465</v>
      </c>
      <c r="AE1840" s="142">
        <f t="shared" si="340"/>
        <v>0.31745267299136465</v>
      </c>
      <c r="AF1840" s="142" t="str">
        <f t="shared" si="336"/>
        <v/>
      </c>
      <c r="AG1840" s="167">
        <f t="shared" si="337"/>
        <v>0</v>
      </c>
      <c r="AH1840" s="167" t="str">
        <f t="shared" si="338"/>
        <v/>
      </c>
      <c r="AI1840" s="167" t="str">
        <f t="shared" si="339"/>
        <v/>
      </c>
      <c r="AJ1840" s="167"/>
      <c r="AK1840" s="167"/>
      <c r="AL1840" s="167"/>
      <c r="AN1840" s="146"/>
      <c r="AO1840" s="158">
        <f t="shared" si="328"/>
        <v>7.5588547461772091</v>
      </c>
      <c r="AP1840" s="159">
        <f t="shared" si="329"/>
        <v>0.37309390938398873</v>
      </c>
      <c r="AQ1840" s="160">
        <f t="shared" si="330"/>
        <v>6.0978638411801622E-4</v>
      </c>
      <c r="AR1840" s="161" t="str">
        <f t="shared" si="331"/>
        <v/>
      </c>
      <c r="AS1840" s="161" t="str">
        <f t="shared" si="327"/>
        <v/>
      </c>
    </row>
    <row r="1841" spans="26:45" ht="20.100000000000001" customHeight="1" x14ac:dyDescent="0.25">
      <c r="Z1841" s="146">
        <v>1170</v>
      </c>
      <c r="AA1841" s="142">
        <f t="shared" si="332"/>
        <v>0.67999999999999972</v>
      </c>
      <c r="AB1841" s="166">
        <f t="shared" si="333"/>
        <v>0.31659290771089288</v>
      </c>
      <c r="AC1841" s="166">
        <f t="shared" si="334"/>
        <v>0.75174776954642941</v>
      </c>
      <c r="AD1841" s="142">
        <f t="shared" si="335"/>
        <v>0.31659290771089288</v>
      </c>
      <c r="AE1841" s="142">
        <f t="shared" si="340"/>
        <v>0.31659290771089288</v>
      </c>
      <c r="AF1841" s="142" t="str">
        <f t="shared" si="336"/>
        <v/>
      </c>
      <c r="AG1841" s="167">
        <f t="shared" si="337"/>
        <v>0</v>
      </c>
      <c r="AH1841" s="167" t="str">
        <f t="shared" si="338"/>
        <v/>
      </c>
      <c r="AI1841" s="167" t="str">
        <f t="shared" si="339"/>
        <v/>
      </c>
      <c r="AJ1841" s="167"/>
      <c r="AK1841" s="167"/>
      <c r="AL1841" s="167"/>
      <c r="AN1841" s="146"/>
      <c r="AO1841" s="158">
        <f t="shared" si="328"/>
        <v>7.5652497163516399</v>
      </c>
      <c r="AP1841" s="159">
        <f t="shared" si="329"/>
        <v>0.37248412299987071</v>
      </c>
      <c r="AQ1841" s="160">
        <f t="shared" si="330"/>
        <v>6.0912560386983117E-4</v>
      </c>
      <c r="AR1841" s="161" t="str">
        <f t="shared" si="331"/>
        <v/>
      </c>
      <c r="AS1841" s="161" t="str">
        <f t="shared" si="327"/>
        <v/>
      </c>
    </row>
    <row r="1842" spans="26:45" ht="20.100000000000001" customHeight="1" x14ac:dyDescent="0.25">
      <c r="Z1842" s="146">
        <v>1171</v>
      </c>
      <c r="AA1842" s="142">
        <f t="shared" si="332"/>
        <v>0.68400000000000016</v>
      </c>
      <c r="AB1842" s="166">
        <f t="shared" si="333"/>
        <v>0.31573041922783374</v>
      </c>
      <c r="AC1842" s="166">
        <f t="shared" si="334"/>
        <v>0.75301241710221323</v>
      </c>
      <c r="AD1842" s="142">
        <f t="shared" si="335"/>
        <v>0.31573041922783374</v>
      </c>
      <c r="AE1842" s="142">
        <f t="shared" si="340"/>
        <v>0.31573041922783374</v>
      </c>
      <c r="AF1842" s="142" t="str">
        <f t="shared" si="336"/>
        <v/>
      </c>
      <c r="AG1842" s="167">
        <f t="shared" si="337"/>
        <v>0</v>
      </c>
      <c r="AH1842" s="167" t="str">
        <f t="shared" si="338"/>
        <v/>
      </c>
      <c r="AI1842" s="167" t="str">
        <f t="shared" si="339"/>
        <v/>
      </c>
      <c r="AJ1842" s="167"/>
      <c r="AK1842" s="167"/>
      <c r="AL1842" s="167"/>
      <c r="AN1842" s="146"/>
      <c r="AO1842" s="158">
        <f t="shared" si="328"/>
        <v>7.5716446865260707</v>
      </c>
      <c r="AP1842" s="159">
        <f t="shared" si="329"/>
        <v>0.37187499739600088</v>
      </c>
      <c r="AQ1842" s="160">
        <f t="shared" si="330"/>
        <v>6.0846445363688106E-4</v>
      </c>
      <c r="AR1842" s="161" t="str">
        <f t="shared" si="331"/>
        <v/>
      </c>
      <c r="AS1842" s="161" t="str">
        <f t="shared" si="327"/>
        <v/>
      </c>
    </row>
    <row r="1843" spans="26:45" ht="20.100000000000001" customHeight="1" x14ac:dyDescent="0.25">
      <c r="Z1843" s="146">
        <v>1172</v>
      </c>
      <c r="AA1843" s="142">
        <f t="shared" si="332"/>
        <v>0.68799999999999972</v>
      </c>
      <c r="AB1843" s="166">
        <f t="shared" si="333"/>
        <v>0.31486524252277687</v>
      </c>
      <c r="AC1843" s="166">
        <f t="shared" si="334"/>
        <v>0.75427360931595466</v>
      </c>
      <c r="AD1843" s="142">
        <f t="shared" si="335"/>
        <v>0.31486524252277687</v>
      </c>
      <c r="AE1843" s="142">
        <f t="shared" si="340"/>
        <v>0.31486524252277687</v>
      </c>
      <c r="AF1843" s="142" t="str">
        <f t="shared" si="336"/>
        <v/>
      </c>
      <c r="AG1843" s="167">
        <f t="shared" si="337"/>
        <v>0</v>
      </c>
      <c r="AH1843" s="167" t="str">
        <f t="shared" si="338"/>
        <v/>
      </c>
      <c r="AI1843" s="167" t="str">
        <f t="shared" si="339"/>
        <v/>
      </c>
      <c r="AJ1843" s="167"/>
      <c r="AK1843" s="167"/>
      <c r="AL1843" s="167"/>
      <c r="AN1843" s="146"/>
      <c r="AO1843" s="158">
        <f t="shared" si="328"/>
        <v>7.5780396567005015</v>
      </c>
      <c r="AP1843" s="159">
        <f t="shared" si="329"/>
        <v>0.371266532942364</v>
      </c>
      <c r="AQ1843" s="160">
        <f t="shared" si="330"/>
        <v>6.0780293800938301E-4</v>
      </c>
      <c r="AR1843" s="161" t="str">
        <f t="shared" si="331"/>
        <v/>
      </c>
      <c r="AS1843" s="161" t="str">
        <f t="shared" si="327"/>
        <v/>
      </c>
    </row>
    <row r="1844" spans="26:45" ht="20.100000000000001" customHeight="1" x14ac:dyDescent="0.25">
      <c r="Z1844" s="146">
        <v>1173</v>
      </c>
      <c r="AA1844" s="142">
        <f t="shared" si="332"/>
        <v>0.69200000000000017</v>
      </c>
      <c r="AB1844" s="166">
        <f t="shared" si="333"/>
        <v>0.31399741260959246</v>
      </c>
      <c r="AC1844" s="166">
        <f t="shared" si="334"/>
        <v>0.75553133550478324</v>
      </c>
      <c r="AD1844" s="142">
        <f t="shared" si="335"/>
        <v>0.31399741260959246</v>
      </c>
      <c r="AE1844" s="142">
        <f t="shared" si="340"/>
        <v>0.31399741260959246</v>
      </c>
      <c r="AF1844" s="142" t="str">
        <f t="shared" si="336"/>
        <v/>
      </c>
      <c r="AG1844" s="167">
        <f t="shared" si="337"/>
        <v>0</v>
      </c>
      <c r="AH1844" s="167" t="str">
        <f t="shared" si="338"/>
        <v/>
      </c>
      <c r="AI1844" s="167" t="str">
        <f t="shared" si="339"/>
        <v/>
      </c>
      <c r="AJ1844" s="167"/>
      <c r="AK1844" s="167"/>
      <c r="AL1844" s="167"/>
      <c r="AN1844" s="146"/>
      <c r="AO1844" s="158">
        <f t="shared" si="328"/>
        <v>7.5844346268749323</v>
      </c>
      <c r="AP1844" s="159">
        <f t="shared" si="329"/>
        <v>0.37065873000435462</v>
      </c>
      <c r="AQ1844" s="160">
        <f t="shared" si="330"/>
        <v>6.0714106156634084E-4</v>
      </c>
      <c r="AR1844" s="161" t="str">
        <f t="shared" si="331"/>
        <v/>
      </c>
      <c r="AS1844" s="161" t="str">
        <f t="shared" si="327"/>
        <v/>
      </c>
    </row>
    <row r="1845" spans="26:45" ht="20.100000000000001" customHeight="1" x14ac:dyDescent="0.25">
      <c r="Z1845" s="146">
        <v>1174</v>
      </c>
      <c r="AA1845" s="142">
        <f t="shared" si="332"/>
        <v>0.69599999999999973</v>
      </c>
      <c r="AB1845" s="166">
        <f t="shared" si="333"/>
        <v>0.3131269645331039</v>
      </c>
      <c r="AC1845" s="166">
        <f t="shared" si="334"/>
        <v>0.75678558512594574</v>
      </c>
      <c r="AD1845" s="142">
        <f t="shared" si="335"/>
        <v>0.3131269645331039</v>
      </c>
      <c r="AE1845" s="142">
        <f t="shared" si="340"/>
        <v>0.3131269645331039</v>
      </c>
      <c r="AF1845" s="142" t="str">
        <f t="shared" si="336"/>
        <v/>
      </c>
      <c r="AG1845" s="167">
        <f t="shared" si="337"/>
        <v>0</v>
      </c>
      <c r="AH1845" s="167" t="str">
        <f t="shared" si="338"/>
        <v/>
      </c>
      <c r="AI1845" s="167" t="str">
        <f t="shared" si="339"/>
        <v/>
      </c>
      <c r="AJ1845" s="167"/>
      <c r="AK1845" s="167"/>
      <c r="AL1845" s="167"/>
      <c r="AN1845" s="146"/>
      <c r="AO1845" s="158">
        <f t="shared" si="328"/>
        <v>7.5908295970493631</v>
      </c>
      <c r="AP1845" s="159">
        <f t="shared" si="329"/>
        <v>0.37005158894278828</v>
      </c>
      <c r="AQ1845" s="160">
        <f t="shared" si="330"/>
        <v>6.0647882887104876E-4</v>
      </c>
      <c r="AR1845" s="161" t="str">
        <f t="shared" si="331"/>
        <v/>
      </c>
      <c r="AS1845" s="161" t="str">
        <f t="shared" si="327"/>
        <v/>
      </c>
    </row>
    <row r="1846" spans="26:45" ht="20.100000000000001" customHeight="1" x14ac:dyDescent="0.25">
      <c r="Z1846" s="146">
        <v>1175</v>
      </c>
      <c r="AA1846" s="142">
        <f t="shared" si="332"/>
        <v>0.70000000000000018</v>
      </c>
      <c r="AB1846" s="166">
        <f t="shared" si="333"/>
        <v>0.31225393336676122</v>
      </c>
      <c r="AC1846" s="166">
        <f t="shared" si="334"/>
        <v>0.75803634777692697</v>
      </c>
      <c r="AD1846" s="142">
        <f t="shared" si="335"/>
        <v>0.31225393336676122</v>
      </c>
      <c r="AE1846" s="142">
        <f t="shared" si="340"/>
        <v>0.31225393336676122</v>
      </c>
      <c r="AF1846" s="142" t="str">
        <f t="shared" si="336"/>
        <v/>
      </c>
      <c r="AG1846" s="167">
        <f t="shared" si="337"/>
        <v>0</v>
      </c>
      <c r="AH1846" s="167" t="str">
        <f t="shared" si="338"/>
        <v/>
      </c>
      <c r="AI1846" s="167" t="str">
        <f t="shared" si="339"/>
        <v/>
      </c>
      <c r="AJ1846" s="167"/>
      <c r="AK1846" s="167"/>
      <c r="AL1846" s="167"/>
      <c r="AN1846" s="146"/>
      <c r="AO1846" s="158">
        <f t="shared" si="328"/>
        <v>7.5972245672237939</v>
      </c>
      <c r="AP1846" s="159">
        <f t="shared" si="329"/>
        <v>0.36944511011391723</v>
      </c>
      <c r="AQ1846" s="160">
        <f t="shared" si="330"/>
        <v>6.0581624447442195E-4</v>
      </c>
      <c r="AR1846" s="161" t="str">
        <f t="shared" si="331"/>
        <v/>
      </c>
      <c r="AS1846" s="161" t="str">
        <f t="shared" si="327"/>
        <v/>
      </c>
    </row>
    <row r="1847" spans="26:45" ht="20.100000000000001" customHeight="1" x14ac:dyDescent="0.25">
      <c r="Z1847" s="146">
        <v>1176</v>
      </c>
      <c r="AA1847" s="142">
        <f t="shared" si="332"/>
        <v>0.70399999999999974</v>
      </c>
      <c r="AB1847" s="166">
        <f t="shared" si="333"/>
        <v>0.31137835421032156</v>
      </c>
      <c r="AC1847" s="166">
        <f t="shared" si="334"/>
        <v>0.75928361319555859</v>
      </c>
      <c r="AD1847" s="142">
        <f t="shared" si="335"/>
        <v>0.31137835421032156</v>
      </c>
      <c r="AE1847" s="142">
        <f t="shared" si="340"/>
        <v>0.31137835421032156</v>
      </c>
      <c r="AF1847" s="142" t="str">
        <f t="shared" si="336"/>
        <v/>
      </c>
      <c r="AG1847" s="167">
        <f t="shared" si="337"/>
        <v>0</v>
      </c>
      <c r="AH1847" s="167" t="str">
        <f t="shared" si="338"/>
        <v/>
      </c>
      <c r="AI1847" s="167" t="str">
        <f t="shared" si="339"/>
        <v/>
      </c>
      <c r="AJ1847" s="167"/>
      <c r="AK1847" s="167"/>
      <c r="AL1847" s="167"/>
      <c r="AN1847" s="146"/>
      <c r="AO1847" s="158">
        <f t="shared" si="328"/>
        <v>7.6036195373982247</v>
      </c>
      <c r="AP1847" s="159">
        <f t="shared" si="329"/>
        <v>0.36883929386944281</v>
      </c>
      <c r="AQ1847" s="160">
        <f t="shared" si="330"/>
        <v>6.0515331291305374E-4</v>
      </c>
      <c r="AR1847" s="161" t="str">
        <f t="shared" si="331"/>
        <v/>
      </c>
      <c r="AS1847" s="161" t="str">
        <f t="shared" si="327"/>
        <v/>
      </c>
    </row>
    <row r="1848" spans="26:45" ht="20.100000000000001" customHeight="1" x14ac:dyDescent="0.25">
      <c r="Z1848" s="146">
        <v>1177</v>
      </c>
      <c r="AA1848" s="142">
        <f t="shared" si="332"/>
        <v>0.70800000000000018</v>
      </c>
      <c r="AB1848" s="166">
        <f t="shared" si="333"/>
        <v>0.31050026218753124</v>
      </c>
      <c r="AC1848" s="166">
        <f t="shared" si="334"/>
        <v>0.76052737126012016</v>
      </c>
      <c r="AD1848" s="142">
        <f t="shared" si="335"/>
        <v>0.31050026218753124</v>
      </c>
      <c r="AE1848" s="142">
        <f t="shared" si="340"/>
        <v>0.31050026218753124</v>
      </c>
      <c r="AF1848" s="142" t="str">
        <f t="shared" si="336"/>
        <v/>
      </c>
      <c r="AG1848" s="167">
        <f t="shared" si="337"/>
        <v>0</v>
      </c>
      <c r="AH1848" s="167" t="str">
        <f t="shared" si="338"/>
        <v/>
      </c>
      <c r="AI1848" s="167" t="str">
        <f t="shared" si="339"/>
        <v/>
      </c>
      <c r="AJ1848" s="167"/>
      <c r="AK1848" s="167"/>
      <c r="AL1848" s="167"/>
      <c r="AN1848" s="146"/>
      <c r="AO1848" s="158">
        <f t="shared" si="328"/>
        <v>7.6100145075726555</v>
      </c>
      <c r="AP1848" s="159">
        <f t="shared" si="329"/>
        <v>0.36823414055652975</v>
      </c>
      <c r="AQ1848" s="160">
        <f t="shared" si="330"/>
        <v>6.0449003871060336E-4</v>
      </c>
      <c r="AR1848" s="161" t="str">
        <f t="shared" si="331"/>
        <v/>
      </c>
      <c r="AS1848" s="161" t="str">
        <f t="shared" si="327"/>
        <v/>
      </c>
    </row>
    <row r="1849" spans="26:45" ht="20.100000000000001" customHeight="1" x14ac:dyDescent="0.25">
      <c r="Z1849" s="146">
        <v>1178</v>
      </c>
      <c r="AA1849" s="142">
        <f t="shared" si="332"/>
        <v>0.71199999999999974</v>
      </c>
      <c r="AB1849" s="166">
        <f t="shared" si="333"/>
        <v>0.30961969244381499</v>
      </c>
      <c r="AC1849" s="166">
        <f t="shared" si="334"/>
        <v>0.7617676119894301</v>
      </c>
      <c r="AD1849" s="142">
        <f t="shared" si="335"/>
        <v>0.30961969244381499</v>
      </c>
      <c r="AE1849" s="142">
        <f t="shared" si="340"/>
        <v>0.30961969244381499</v>
      </c>
      <c r="AF1849" s="142" t="str">
        <f t="shared" si="336"/>
        <v/>
      </c>
      <c r="AG1849" s="167">
        <f t="shared" si="337"/>
        <v>0</v>
      </c>
      <c r="AH1849" s="167" t="str">
        <f t="shared" si="338"/>
        <v/>
      </c>
      <c r="AI1849" s="167" t="str">
        <f t="shared" si="339"/>
        <v/>
      </c>
      <c r="AJ1849" s="167"/>
      <c r="AK1849" s="167"/>
      <c r="AL1849" s="167"/>
      <c r="AN1849" s="146"/>
      <c r="AO1849" s="158">
        <f t="shared" si="328"/>
        <v>7.6164094777470863</v>
      </c>
      <c r="AP1849" s="159">
        <f t="shared" si="329"/>
        <v>0.36762965051781915</v>
      </c>
      <c r="AQ1849" s="160">
        <f t="shared" si="330"/>
        <v>6.038264263766302E-4</v>
      </c>
      <c r="AR1849" s="161" t="str">
        <f t="shared" si="331"/>
        <v/>
      </c>
      <c r="AS1849" s="161" t="str">
        <f t="shared" si="327"/>
        <v/>
      </c>
    </row>
    <row r="1850" spans="26:45" ht="20.100000000000001" customHeight="1" x14ac:dyDescent="0.25">
      <c r="Z1850" s="146">
        <v>1179</v>
      </c>
      <c r="AA1850" s="142">
        <f t="shared" si="332"/>
        <v>0.71600000000000019</v>
      </c>
      <c r="AB1850" s="166">
        <f t="shared" si="333"/>
        <v>0.30873668014396766</v>
      </c>
      <c r="AC1850" s="166">
        <f t="shared" si="334"/>
        <v>0.76300432554292841</v>
      </c>
      <c r="AD1850" s="142">
        <f t="shared" si="335"/>
        <v>0.30873668014396766</v>
      </c>
      <c r="AE1850" s="142">
        <f t="shared" si="340"/>
        <v>0.30873668014396766</v>
      </c>
      <c r="AF1850" s="142" t="str">
        <f t="shared" si="336"/>
        <v/>
      </c>
      <c r="AG1850" s="167">
        <f t="shared" si="337"/>
        <v>0</v>
      </c>
      <c r="AH1850" s="167" t="str">
        <f t="shared" si="338"/>
        <v/>
      </c>
      <c r="AI1850" s="167" t="str">
        <f t="shared" si="339"/>
        <v/>
      </c>
      <c r="AJ1850" s="167"/>
      <c r="AK1850" s="167"/>
      <c r="AL1850" s="167"/>
      <c r="AN1850" s="146"/>
      <c r="AO1850" s="158">
        <f t="shared" si="328"/>
        <v>7.6228044479215171</v>
      </c>
      <c r="AP1850" s="159">
        <f t="shared" si="329"/>
        <v>0.36702582409144252</v>
      </c>
      <c r="AQ1850" s="160">
        <f t="shared" si="330"/>
        <v>6.0316248040725995E-4</v>
      </c>
      <c r="AR1850" s="161" t="str">
        <f t="shared" si="331"/>
        <v/>
      </c>
      <c r="AS1850" s="161" t="str">
        <f t="shared" si="327"/>
        <v/>
      </c>
    </row>
    <row r="1851" spans="26:45" ht="20.100000000000001" customHeight="1" x14ac:dyDescent="0.25">
      <c r="Z1851" s="146">
        <v>1180</v>
      </c>
      <c r="AA1851" s="142">
        <f t="shared" si="332"/>
        <v>0.71999999999999975</v>
      </c>
      <c r="AB1851" s="166">
        <f t="shared" si="333"/>
        <v>0.30785126046985301</v>
      </c>
      <c r="AC1851" s="166">
        <f t="shared" si="334"/>
        <v>0.76423750222074882</v>
      </c>
      <c r="AD1851" s="142">
        <f t="shared" si="335"/>
        <v>0.30785126046985301</v>
      </c>
      <c r="AE1851" s="142">
        <f t="shared" si="340"/>
        <v>0.30785126046985301</v>
      </c>
      <c r="AF1851" s="142" t="str">
        <f t="shared" si="336"/>
        <v/>
      </c>
      <c r="AG1851" s="167">
        <f t="shared" si="337"/>
        <v>0</v>
      </c>
      <c r="AH1851" s="167" t="str">
        <f t="shared" si="338"/>
        <v/>
      </c>
      <c r="AI1851" s="167" t="str">
        <f t="shared" si="339"/>
        <v/>
      </c>
      <c r="AJ1851" s="167"/>
      <c r="AK1851" s="167"/>
      <c r="AL1851" s="167"/>
      <c r="AN1851" s="146"/>
      <c r="AO1851" s="158">
        <f t="shared" si="328"/>
        <v>7.6291994180959479</v>
      </c>
      <c r="AP1851" s="159">
        <f t="shared" si="329"/>
        <v>0.36642266161103526</v>
      </c>
      <c r="AQ1851" s="160">
        <f t="shared" si="330"/>
        <v>6.0249820528496256E-4</v>
      </c>
      <c r="AR1851" s="161" t="str">
        <f t="shared" si="331"/>
        <v/>
      </c>
      <c r="AS1851" s="161" t="str">
        <f t="shared" si="327"/>
        <v/>
      </c>
    </row>
    <row r="1852" spans="26:45" ht="20.100000000000001" customHeight="1" x14ac:dyDescent="0.25">
      <c r="Z1852" s="146">
        <v>1181</v>
      </c>
      <c r="AA1852" s="142">
        <f t="shared" si="332"/>
        <v>0.7240000000000002</v>
      </c>
      <c r="AB1852" s="166">
        <f t="shared" si="333"/>
        <v>0.30696346861810542</v>
      </c>
      <c r="AC1852" s="166">
        <f t="shared" si="334"/>
        <v>0.76546713246378328</v>
      </c>
      <c r="AD1852" s="142">
        <f t="shared" si="335"/>
        <v>0.30696346861810542</v>
      </c>
      <c r="AE1852" s="142">
        <f t="shared" si="340"/>
        <v>0.30696346861810542</v>
      </c>
      <c r="AF1852" s="142" t="str">
        <f t="shared" si="336"/>
        <v/>
      </c>
      <c r="AG1852" s="167">
        <f t="shared" si="337"/>
        <v>0</v>
      </c>
      <c r="AH1852" s="167" t="str">
        <f t="shared" si="338"/>
        <v/>
      </c>
      <c r="AI1852" s="167" t="str">
        <f t="shared" si="339"/>
        <v/>
      </c>
      <c r="AJ1852" s="167"/>
      <c r="AK1852" s="167"/>
      <c r="AL1852" s="167"/>
      <c r="AN1852" s="146"/>
      <c r="AO1852" s="158">
        <f t="shared" si="328"/>
        <v>7.6355943882703787</v>
      </c>
      <c r="AP1852" s="159">
        <f t="shared" si="329"/>
        <v>0.3658201634057503</v>
      </c>
      <c r="AQ1852" s="160">
        <f t="shared" si="330"/>
        <v>6.018336054793294E-4</v>
      </c>
      <c r="AR1852" s="161" t="str">
        <f t="shared" si="331"/>
        <v/>
      </c>
      <c r="AS1852" s="161" t="str">
        <f t="shared" si="327"/>
        <v/>
      </c>
    </row>
    <row r="1853" spans="26:45" ht="20.100000000000001" customHeight="1" x14ac:dyDescent="0.25">
      <c r="Z1853" s="146">
        <v>1182</v>
      </c>
      <c r="AA1853" s="142">
        <f t="shared" si="332"/>
        <v>0.72799999999999976</v>
      </c>
      <c r="AB1853" s="166">
        <f t="shared" si="333"/>
        <v>0.30607333979783952</v>
      </c>
      <c r="AC1853" s="166">
        <f t="shared" si="334"/>
        <v>0.7666932068537351</v>
      </c>
      <c r="AD1853" s="142">
        <f t="shared" si="335"/>
        <v>0.30607333979783952</v>
      </c>
      <c r="AE1853" s="142">
        <f t="shared" si="340"/>
        <v>0.30607333979783952</v>
      </c>
      <c r="AF1853" s="142" t="str">
        <f t="shared" si="336"/>
        <v/>
      </c>
      <c r="AG1853" s="167">
        <f t="shared" si="337"/>
        <v>0</v>
      </c>
      <c r="AH1853" s="167" t="str">
        <f t="shared" si="338"/>
        <v/>
      </c>
      <c r="AI1853" s="167" t="str">
        <f t="shared" si="339"/>
        <v/>
      </c>
      <c r="AJ1853" s="167"/>
      <c r="AK1853" s="167"/>
      <c r="AL1853" s="167"/>
      <c r="AN1853" s="146"/>
      <c r="AO1853" s="158">
        <f t="shared" si="328"/>
        <v>7.6419893584448095</v>
      </c>
      <c r="AP1853" s="159">
        <f t="shared" si="329"/>
        <v>0.36521832980027097</v>
      </c>
      <c r="AQ1853" s="160">
        <f t="shared" si="330"/>
        <v>6.0116868544579649E-4</v>
      </c>
      <c r="AR1853" s="161" t="str">
        <f t="shared" si="331"/>
        <v/>
      </c>
      <c r="AS1853" s="161" t="str">
        <f t="shared" si="327"/>
        <v/>
      </c>
    </row>
    <row r="1854" spans="26:45" ht="20.100000000000001" customHeight="1" x14ac:dyDescent="0.25">
      <c r="Z1854" s="146">
        <v>1183</v>
      </c>
      <c r="AA1854" s="142">
        <f t="shared" si="332"/>
        <v>0.73200000000000021</v>
      </c>
      <c r="AB1854" s="166">
        <f t="shared" si="333"/>
        <v>0.30518090922836272</v>
      </c>
      <c r="AC1854" s="166">
        <f t="shared" si="334"/>
        <v>0.76791571611316667</v>
      </c>
      <c r="AD1854" s="142">
        <f t="shared" si="335"/>
        <v>0.30518090922836272</v>
      </c>
      <c r="AE1854" s="142">
        <f t="shared" si="340"/>
        <v>0.30518090922836272</v>
      </c>
      <c r="AF1854" s="142" t="str">
        <f t="shared" si="336"/>
        <v/>
      </c>
      <c r="AG1854" s="167">
        <f t="shared" si="337"/>
        <v>0</v>
      </c>
      <c r="AH1854" s="167" t="str">
        <f t="shared" si="338"/>
        <v/>
      </c>
      <c r="AI1854" s="167" t="str">
        <f t="shared" si="339"/>
        <v/>
      </c>
      <c r="AJ1854" s="167"/>
      <c r="AK1854" s="167"/>
      <c r="AL1854" s="167"/>
      <c r="AN1854" s="146"/>
      <c r="AO1854" s="158">
        <f t="shared" si="328"/>
        <v>7.6483843286192403</v>
      </c>
      <c r="AP1854" s="159">
        <f t="shared" si="329"/>
        <v>0.36461716111482517</v>
      </c>
      <c r="AQ1854" s="160">
        <f t="shared" si="330"/>
        <v>6.0050344962575553E-4</v>
      </c>
      <c r="AR1854" s="161" t="str">
        <f t="shared" si="331"/>
        <v/>
      </c>
      <c r="AS1854" s="161" t="str">
        <f t="shared" si="327"/>
        <v/>
      </c>
    </row>
    <row r="1855" spans="26:45" ht="20.100000000000001" customHeight="1" x14ac:dyDescent="0.25">
      <c r="Z1855" s="146">
        <v>1184</v>
      </c>
      <c r="AA1855" s="142">
        <f t="shared" si="332"/>
        <v>0.73599999999999977</v>
      </c>
      <c r="AB1855" s="166">
        <f t="shared" si="333"/>
        <v>0.30428621213689644</v>
      </c>
      <c r="AC1855" s="166">
        <f t="shared" si="334"/>
        <v>0.76913465110553236</v>
      </c>
      <c r="AD1855" s="142">
        <f t="shared" si="335"/>
        <v>0.30428621213689644</v>
      </c>
      <c r="AE1855" s="142">
        <f t="shared" si="340"/>
        <v>0.30428621213689644</v>
      </c>
      <c r="AF1855" s="142" t="str">
        <f t="shared" si="336"/>
        <v/>
      </c>
      <c r="AG1855" s="167">
        <f t="shared" si="337"/>
        <v>0</v>
      </c>
      <c r="AH1855" s="167" t="str">
        <f t="shared" si="338"/>
        <v/>
      </c>
      <c r="AI1855" s="167" t="str">
        <f t="shared" si="339"/>
        <v/>
      </c>
      <c r="AJ1855" s="167"/>
      <c r="AK1855" s="167"/>
      <c r="AL1855" s="167"/>
      <c r="AN1855" s="146"/>
      <c r="AO1855" s="158">
        <f t="shared" si="328"/>
        <v>7.6547792987936711</v>
      </c>
      <c r="AP1855" s="159">
        <f t="shared" si="329"/>
        <v>0.36401665766519942</v>
      </c>
      <c r="AQ1855" s="160">
        <f t="shared" si="330"/>
        <v>5.9983790244838575E-4</v>
      </c>
      <c r="AR1855" s="161" t="str">
        <f t="shared" si="331"/>
        <v/>
      </c>
      <c r="AS1855" s="161" t="str">
        <f t="shared" si="327"/>
        <v/>
      </c>
    </row>
    <row r="1856" spans="26:45" ht="20.100000000000001" customHeight="1" x14ac:dyDescent="0.25">
      <c r="Z1856" s="146">
        <v>1185</v>
      </c>
      <c r="AA1856" s="142">
        <f t="shared" si="332"/>
        <v>0.74000000000000021</v>
      </c>
      <c r="AB1856" s="166">
        <f t="shared" si="333"/>
        <v>0.30338928375630009</v>
      </c>
      <c r="AC1856" s="166">
        <f t="shared" si="334"/>
        <v>0.77035000283520949</v>
      </c>
      <c r="AD1856" s="142">
        <f t="shared" si="335"/>
        <v>0.30338928375630009</v>
      </c>
      <c r="AE1856" s="142">
        <f t="shared" si="340"/>
        <v>0.30338928375630009</v>
      </c>
      <c r="AF1856" s="142" t="str">
        <f t="shared" si="336"/>
        <v/>
      </c>
      <c r="AG1856" s="167">
        <f t="shared" si="337"/>
        <v>0</v>
      </c>
      <c r="AH1856" s="167" t="str">
        <f t="shared" si="338"/>
        <v/>
      </c>
      <c r="AI1856" s="167" t="str">
        <f t="shared" si="339"/>
        <v/>
      </c>
      <c r="AJ1856" s="167"/>
      <c r="AK1856" s="167"/>
      <c r="AL1856" s="167"/>
      <c r="AN1856" s="146"/>
      <c r="AO1856" s="158">
        <f t="shared" si="328"/>
        <v>7.6611742689681019</v>
      </c>
      <c r="AP1856" s="159">
        <f t="shared" si="329"/>
        <v>0.36341681976275103</v>
      </c>
      <c r="AQ1856" s="160">
        <f t="shared" si="330"/>
        <v>5.9917204832871107E-4</v>
      </c>
      <c r="AR1856" s="161" t="str">
        <f t="shared" si="331"/>
        <v/>
      </c>
      <c r="AS1856" s="161" t="str">
        <f t="shared" si="327"/>
        <v/>
      </c>
    </row>
    <row r="1857" spans="26:45" ht="20.100000000000001" customHeight="1" x14ac:dyDescent="0.25">
      <c r="Z1857" s="146">
        <v>1186</v>
      </c>
      <c r="AA1857" s="142">
        <f t="shared" si="332"/>
        <v>0.74399999999999977</v>
      </c>
      <c r="AB1857" s="166">
        <f t="shared" si="333"/>
        <v>0.30249015932280471</v>
      </c>
      <c r="AC1857" s="166">
        <f t="shared" si="334"/>
        <v>0.7715617624475124</v>
      </c>
      <c r="AD1857" s="142">
        <f t="shared" si="335"/>
        <v>0.30249015932280471</v>
      </c>
      <c r="AE1857" s="142">
        <f t="shared" si="340"/>
        <v>0.30249015932280471</v>
      </c>
      <c r="AF1857" s="142" t="str">
        <f t="shared" si="336"/>
        <v/>
      </c>
      <c r="AG1857" s="167">
        <f t="shared" si="337"/>
        <v>0</v>
      </c>
      <c r="AH1857" s="167" t="str">
        <f t="shared" si="338"/>
        <v/>
      </c>
      <c r="AI1857" s="167" t="str">
        <f t="shared" si="339"/>
        <v/>
      </c>
      <c r="AJ1857" s="167"/>
      <c r="AK1857" s="167"/>
      <c r="AL1857" s="167"/>
      <c r="AN1857" s="146"/>
      <c r="AO1857" s="158">
        <f t="shared" si="328"/>
        <v>7.6675692391425327</v>
      </c>
      <c r="AP1857" s="159">
        <f t="shared" si="329"/>
        <v>0.36281764771442232</v>
      </c>
      <c r="AQ1857" s="160">
        <f t="shared" si="330"/>
        <v>5.9850589166804413E-4</v>
      </c>
      <c r="AR1857" s="161" t="str">
        <f t="shared" si="331"/>
        <v/>
      </c>
      <c r="AS1857" s="161" t="str">
        <f t="shared" si="327"/>
        <v/>
      </c>
    </row>
    <row r="1858" spans="26:45" ht="20.100000000000001" customHeight="1" x14ac:dyDescent="0.25">
      <c r="Z1858" s="146">
        <v>1187</v>
      </c>
      <c r="AA1858" s="142">
        <f t="shared" si="332"/>
        <v>0.74800000000000022</v>
      </c>
      <c r="AB1858" s="166">
        <f t="shared" si="333"/>
        <v>0.30158887407374979</v>
      </c>
      <c r="AC1858" s="166">
        <f t="shared" si="334"/>
        <v>0.77276992122870458</v>
      </c>
      <c r="AD1858" s="142">
        <f t="shared" si="335"/>
        <v>0.30158887407374979</v>
      </c>
      <c r="AE1858" s="142">
        <f t="shared" si="340"/>
        <v>0.30158887407374979</v>
      </c>
      <c r="AF1858" s="142" t="str">
        <f t="shared" si="336"/>
        <v/>
      </c>
      <c r="AG1858" s="167">
        <f t="shared" si="337"/>
        <v>0</v>
      </c>
      <c r="AH1858" s="167" t="str">
        <f t="shared" si="338"/>
        <v/>
      </c>
      <c r="AI1858" s="167" t="str">
        <f t="shared" si="339"/>
        <v/>
      </c>
      <c r="AJ1858" s="167"/>
      <c r="AK1858" s="167"/>
      <c r="AL1858" s="167"/>
      <c r="AN1858" s="146"/>
      <c r="AO1858" s="158">
        <f t="shared" si="328"/>
        <v>7.6739642093169635</v>
      </c>
      <c r="AP1858" s="159">
        <f t="shared" si="329"/>
        <v>0.36221914182275428</v>
      </c>
      <c r="AQ1858" s="160">
        <f t="shared" si="330"/>
        <v>5.9783943685493002E-4</v>
      </c>
      <c r="AR1858" s="161" t="str">
        <f t="shared" si="331"/>
        <v/>
      </c>
      <c r="AS1858" s="161" t="str">
        <f t="shared" si="327"/>
        <v/>
      </c>
    </row>
    <row r="1859" spans="26:45" ht="20.100000000000001" customHeight="1" x14ac:dyDescent="0.25">
      <c r="Z1859" s="146">
        <v>1188</v>
      </c>
      <c r="AA1859" s="142">
        <f t="shared" si="332"/>
        <v>0.75199999999999978</v>
      </c>
      <c r="AB1859" s="166">
        <f t="shared" si="333"/>
        <v>0.3006854632453293</v>
      </c>
      <c r="AC1859" s="166">
        <f t="shared" si="334"/>
        <v>0.77397447060599667</v>
      </c>
      <c r="AD1859" s="142">
        <f t="shared" si="335"/>
        <v>0.3006854632453293</v>
      </c>
      <c r="AE1859" s="142">
        <f t="shared" si="340"/>
        <v>0.3006854632453293</v>
      </c>
      <c r="AF1859" s="142" t="str">
        <f t="shared" si="336"/>
        <v/>
      </c>
      <c r="AG1859" s="167">
        <f t="shared" si="337"/>
        <v>0</v>
      </c>
      <c r="AH1859" s="167" t="str">
        <f t="shared" si="338"/>
        <v/>
      </c>
      <c r="AI1859" s="167" t="str">
        <f t="shared" si="339"/>
        <v/>
      </c>
      <c r="AJ1859" s="167"/>
      <c r="AK1859" s="167"/>
      <c r="AL1859" s="167"/>
      <c r="AN1859" s="146"/>
      <c r="AO1859" s="158">
        <f t="shared" si="328"/>
        <v>7.6803591794913944</v>
      </c>
      <c r="AP1859" s="159">
        <f t="shared" si="329"/>
        <v>0.36162130238589935</v>
      </c>
      <c r="AQ1859" s="160">
        <f t="shared" si="330"/>
        <v>5.9717268826287029E-4</v>
      </c>
      <c r="AR1859" s="161" t="str">
        <f t="shared" si="331"/>
        <v/>
      </c>
      <c r="AS1859" s="161" t="str">
        <f t="shared" si="327"/>
        <v/>
      </c>
    </row>
    <row r="1860" spans="26:45" ht="20.100000000000001" customHeight="1" x14ac:dyDescent="0.25">
      <c r="Z1860" s="146">
        <v>1189</v>
      </c>
      <c r="AA1860" s="142">
        <f t="shared" si="332"/>
        <v>0.75600000000000023</v>
      </c>
      <c r="AB1860" s="166">
        <f t="shared" si="333"/>
        <v>0.29977996207034224</v>
      </c>
      <c r="AC1860" s="166">
        <f t="shared" si="334"/>
        <v>0.77517540214753866</v>
      </c>
      <c r="AD1860" s="142">
        <f t="shared" si="335"/>
        <v>0.29977996207034224</v>
      </c>
      <c r="AE1860" s="142">
        <f t="shared" si="340"/>
        <v>0.29977996207034224</v>
      </c>
      <c r="AF1860" s="142" t="str">
        <f t="shared" si="336"/>
        <v/>
      </c>
      <c r="AG1860" s="167">
        <f t="shared" si="337"/>
        <v>0</v>
      </c>
      <c r="AH1860" s="167" t="str">
        <f t="shared" si="338"/>
        <v/>
      </c>
      <c r="AI1860" s="167" t="str">
        <f t="shared" si="339"/>
        <v/>
      </c>
      <c r="AJ1860" s="167"/>
      <c r="AK1860" s="167"/>
      <c r="AL1860" s="167"/>
      <c r="AN1860" s="146"/>
      <c r="AO1860" s="158">
        <f t="shared" si="328"/>
        <v>7.6867541496658252</v>
      </c>
      <c r="AP1860" s="159">
        <f t="shared" si="329"/>
        <v>0.36102412969763648</v>
      </c>
      <c r="AQ1860" s="160">
        <f t="shared" si="330"/>
        <v>5.9650565025476388E-4</v>
      </c>
      <c r="AR1860" s="161" t="str">
        <f t="shared" si="331"/>
        <v/>
      </c>
      <c r="AS1860" s="161" t="str">
        <f t="shared" si="327"/>
        <v/>
      </c>
    </row>
    <row r="1861" spans="26:45" ht="20.100000000000001" customHeight="1" x14ac:dyDescent="0.25">
      <c r="Z1861" s="146">
        <v>1190</v>
      </c>
      <c r="AA1861" s="142">
        <f t="shared" si="332"/>
        <v>0.75999999999999979</v>
      </c>
      <c r="AB1861" s="166">
        <f t="shared" si="333"/>
        <v>0.29887240577595287</v>
      </c>
      <c r="AC1861" s="166">
        <f t="shared" si="334"/>
        <v>0.77637270756240051</v>
      </c>
      <c r="AD1861" s="142">
        <f t="shared" si="335"/>
        <v>0.29887240577595287</v>
      </c>
      <c r="AE1861" s="142">
        <f t="shared" si="340"/>
        <v>0.29887240577595287</v>
      </c>
      <c r="AF1861" s="142" t="str">
        <f t="shared" si="336"/>
        <v/>
      </c>
      <c r="AG1861" s="167">
        <f t="shared" si="337"/>
        <v>0</v>
      </c>
      <c r="AH1861" s="167" t="str">
        <f t="shared" si="338"/>
        <v/>
      </c>
      <c r="AI1861" s="167" t="str">
        <f t="shared" si="339"/>
        <v/>
      </c>
      <c r="AJ1861" s="167"/>
      <c r="AK1861" s="167"/>
      <c r="AL1861" s="167"/>
      <c r="AN1861" s="146"/>
      <c r="AO1861" s="158">
        <f t="shared" si="328"/>
        <v>7.693149119840256</v>
      </c>
      <c r="AP1861" s="159">
        <f t="shared" si="329"/>
        <v>0.36042762404738171</v>
      </c>
      <c r="AQ1861" s="160">
        <f t="shared" si="330"/>
        <v>5.9583832717735596E-4</v>
      </c>
      <c r="AR1861" s="161" t="str">
        <f t="shared" si="331"/>
        <v/>
      </c>
      <c r="AS1861" s="161" t="str">
        <f t="shared" si="327"/>
        <v/>
      </c>
    </row>
    <row r="1862" spans="26:45" ht="20.100000000000001" customHeight="1" x14ac:dyDescent="0.25">
      <c r="Z1862" s="146">
        <v>1191</v>
      </c>
      <c r="AA1862" s="142">
        <f t="shared" si="332"/>
        <v>0.76400000000000023</v>
      </c>
      <c r="AB1862" s="166">
        <f t="shared" si="333"/>
        <v>0.29796282958145454</v>
      </c>
      <c r="AC1862" s="166">
        <f t="shared" si="334"/>
        <v>0.77756637870054668</v>
      </c>
      <c r="AD1862" s="142">
        <f t="shared" si="335"/>
        <v>0.29796282958145454</v>
      </c>
      <c r="AE1862" s="142">
        <f t="shared" si="340"/>
        <v>0.29796282958145454</v>
      </c>
      <c r="AF1862" s="142" t="str">
        <f t="shared" si="336"/>
        <v/>
      </c>
      <c r="AG1862" s="167">
        <f t="shared" si="337"/>
        <v>0</v>
      </c>
      <c r="AH1862" s="167" t="str">
        <f t="shared" si="338"/>
        <v/>
      </c>
      <c r="AI1862" s="167" t="str">
        <f t="shared" si="339"/>
        <v/>
      </c>
      <c r="AJ1862" s="167"/>
      <c r="AK1862" s="167"/>
      <c r="AL1862" s="167"/>
      <c r="AN1862" s="146"/>
      <c r="AO1862" s="158">
        <f t="shared" si="328"/>
        <v>7.6995440900146868</v>
      </c>
      <c r="AP1862" s="159">
        <f t="shared" si="329"/>
        <v>0.35983178572020436</v>
      </c>
      <c r="AQ1862" s="160">
        <f t="shared" si="330"/>
        <v>5.9517072336440213E-4</v>
      </c>
      <c r="AR1862" s="161" t="str">
        <f t="shared" si="331"/>
        <v/>
      </c>
      <c r="AS1862" s="161" t="str">
        <f t="shared" si="327"/>
        <v/>
      </c>
    </row>
    <row r="1863" spans="26:45" ht="20.100000000000001" customHeight="1" x14ac:dyDescent="0.25">
      <c r="Z1863" s="146">
        <v>1192</v>
      </c>
      <c r="AA1863" s="142">
        <f t="shared" si="332"/>
        <v>0.76799999999999979</v>
      </c>
      <c r="AB1863" s="166">
        <f t="shared" si="333"/>
        <v>0.2970512686960452</v>
      </c>
      <c r="AC1863" s="166">
        <f t="shared" si="334"/>
        <v>0.77875640755279807</v>
      </c>
      <c r="AD1863" s="142">
        <f t="shared" si="335"/>
        <v>0.2970512686960452</v>
      </c>
      <c r="AE1863" s="142">
        <f t="shared" si="340"/>
        <v>0.2970512686960452</v>
      </c>
      <c r="AF1863" s="142" t="str">
        <f t="shared" si="336"/>
        <v/>
      </c>
      <c r="AG1863" s="167">
        <f t="shared" si="337"/>
        <v>0</v>
      </c>
      <c r="AH1863" s="167" t="str">
        <f t="shared" si="338"/>
        <v/>
      </c>
      <c r="AI1863" s="167" t="str">
        <f t="shared" si="339"/>
        <v/>
      </c>
      <c r="AJ1863" s="167"/>
      <c r="AK1863" s="167"/>
      <c r="AL1863" s="167"/>
      <c r="AN1863" s="146"/>
      <c r="AO1863" s="158">
        <f t="shared" si="328"/>
        <v>7.7059390601891176</v>
      </c>
      <c r="AP1863" s="159">
        <f t="shared" si="329"/>
        <v>0.35923661499683995</v>
      </c>
      <c r="AQ1863" s="160">
        <f t="shared" si="330"/>
        <v>5.9450284313911084E-4</v>
      </c>
      <c r="AR1863" s="161" t="str">
        <f t="shared" si="331"/>
        <v/>
      </c>
      <c r="AS1863" s="161" t="str">
        <f t="shared" si="327"/>
        <v/>
      </c>
    </row>
    <row r="1864" spans="26:45" ht="20.100000000000001" customHeight="1" x14ac:dyDescent="0.25">
      <c r="Z1864" s="146">
        <v>1193</v>
      </c>
      <c r="AA1864" s="142">
        <f t="shared" si="332"/>
        <v>0.77200000000000024</v>
      </c>
      <c r="AB1864" s="166">
        <f t="shared" si="333"/>
        <v>0.29613775831660588</v>
      </c>
      <c r="AC1864" s="166">
        <f t="shared" si="334"/>
        <v>0.77994278625079028</v>
      </c>
      <c r="AD1864" s="142">
        <f t="shared" si="335"/>
        <v>0.29613775831660588</v>
      </c>
      <c r="AE1864" s="142">
        <f t="shared" si="340"/>
        <v>0.29613775831660588</v>
      </c>
      <c r="AF1864" s="142" t="str">
        <f t="shared" si="336"/>
        <v/>
      </c>
      <c r="AG1864" s="167">
        <f t="shared" si="337"/>
        <v>0</v>
      </c>
      <c r="AH1864" s="167" t="str">
        <f t="shared" si="338"/>
        <v/>
      </c>
      <c r="AI1864" s="167" t="str">
        <f t="shared" si="339"/>
        <v/>
      </c>
      <c r="AJ1864" s="167"/>
      <c r="AK1864" s="167"/>
      <c r="AL1864" s="167"/>
      <c r="AN1864" s="146"/>
      <c r="AO1864" s="158">
        <f t="shared" si="328"/>
        <v>7.7123340303635484</v>
      </c>
      <c r="AP1864" s="159">
        <f t="shared" si="329"/>
        <v>0.35864211215370084</v>
      </c>
      <c r="AQ1864" s="160">
        <f t="shared" si="330"/>
        <v>5.9383469080653839E-4</v>
      </c>
      <c r="AR1864" s="161" t="str">
        <f t="shared" si="331"/>
        <v/>
      </c>
      <c r="AS1864" s="161" t="str">
        <f t="shared" si="327"/>
        <v/>
      </c>
    </row>
    <row r="1865" spans="26:45" ht="20.100000000000001" customHeight="1" x14ac:dyDescent="0.25">
      <c r="Z1865" s="146">
        <v>1194</v>
      </c>
      <c r="AA1865" s="142">
        <f t="shared" si="332"/>
        <v>0.7759999999999998</v>
      </c>
      <c r="AB1865" s="166">
        <f t="shared" si="333"/>
        <v>0.29522233362549144</v>
      </c>
      <c r="AC1865" s="166">
        <f t="shared" si="334"/>
        <v>0.78112550706691619</v>
      </c>
      <c r="AD1865" s="142">
        <f t="shared" si="335"/>
        <v>0.29522233362549144</v>
      </c>
      <c r="AE1865" s="142">
        <f t="shared" si="340"/>
        <v>0.29522233362549144</v>
      </c>
      <c r="AF1865" s="142" t="str">
        <f t="shared" si="336"/>
        <v/>
      </c>
      <c r="AG1865" s="167">
        <f t="shared" si="337"/>
        <v>0</v>
      </c>
      <c r="AH1865" s="167" t="str">
        <f t="shared" si="338"/>
        <v/>
      </c>
      <c r="AI1865" s="167" t="str">
        <f t="shared" si="339"/>
        <v/>
      </c>
      <c r="AJ1865" s="167"/>
      <c r="AK1865" s="167"/>
      <c r="AL1865" s="167"/>
      <c r="AN1865" s="146"/>
      <c r="AO1865" s="158">
        <f t="shared" si="328"/>
        <v>7.7187290005379792</v>
      </c>
      <c r="AP1865" s="159">
        <f t="shared" si="329"/>
        <v>0.3580482774628943</v>
      </c>
      <c r="AQ1865" s="160">
        <f t="shared" si="330"/>
        <v>5.9316627066235972E-4</v>
      </c>
      <c r="AR1865" s="161" t="str">
        <f t="shared" si="331"/>
        <v/>
      </c>
      <c r="AS1865" s="161" t="str">
        <f t="shared" si="327"/>
        <v/>
      </c>
    </row>
    <row r="1866" spans="26:45" ht="20.100000000000001" customHeight="1" x14ac:dyDescent="0.25">
      <c r="Z1866" s="146">
        <v>1195</v>
      </c>
      <c r="AA1866" s="142">
        <f t="shared" si="332"/>
        <v>0.78000000000000025</v>
      </c>
      <c r="AB1866" s="166">
        <f t="shared" si="333"/>
        <v>0.29430502978832507</v>
      </c>
      <c r="AC1866" s="166">
        <f t="shared" si="334"/>
        <v>0.78230456241426705</v>
      </c>
      <c r="AD1866" s="142">
        <f t="shared" si="335"/>
        <v>0.29430502978832507</v>
      </c>
      <c r="AE1866" s="142">
        <f t="shared" si="340"/>
        <v>0.29430502978832507</v>
      </c>
      <c r="AF1866" s="142" t="str">
        <f t="shared" si="336"/>
        <v/>
      </c>
      <c r="AG1866" s="167">
        <f t="shared" si="337"/>
        <v>0</v>
      </c>
      <c r="AH1866" s="167" t="str">
        <f t="shared" si="338"/>
        <v/>
      </c>
      <c r="AI1866" s="167" t="str">
        <f t="shared" si="339"/>
        <v/>
      </c>
      <c r="AJ1866" s="167"/>
      <c r="AK1866" s="167"/>
      <c r="AL1866" s="167"/>
      <c r="AN1866" s="146"/>
      <c r="AO1866" s="158">
        <f t="shared" si="328"/>
        <v>7.72512397071241</v>
      </c>
      <c r="AP1866" s="159">
        <f t="shared" si="329"/>
        <v>0.35745511119223194</v>
      </c>
      <c r="AQ1866" s="160">
        <f t="shared" si="330"/>
        <v>5.924975869870952E-4</v>
      </c>
      <c r="AR1866" s="161" t="str">
        <f t="shared" si="331"/>
        <v/>
      </c>
      <c r="AS1866" s="161" t="str">
        <f t="shared" si="327"/>
        <v/>
      </c>
    </row>
    <row r="1867" spans="26:45" ht="20.100000000000001" customHeight="1" x14ac:dyDescent="0.25">
      <c r="Z1867" s="146">
        <v>1196</v>
      </c>
      <c r="AA1867" s="142">
        <f t="shared" si="332"/>
        <v>0.78399999999999981</v>
      </c>
      <c r="AB1867" s="166">
        <f t="shared" si="333"/>
        <v>0.29338588195180482</v>
      </c>
      <c r="AC1867" s="166">
        <f t="shared" si="334"/>
        <v>0.78347994484655792</v>
      </c>
      <c r="AD1867" s="142">
        <f t="shared" si="335"/>
        <v>0.29338588195180482</v>
      </c>
      <c r="AE1867" s="142">
        <f t="shared" si="340"/>
        <v>0.29338588195180482</v>
      </c>
      <c r="AF1867" s="142" t="str">
        <f t="shared" si="336"/>
        <v/>
      </c>
      <c r="AG1867" s="167">
        <f t="shared" si="337"/>
        <v>0</v>
      </c>
      <c r="AH1867" s="167" t="str">
        <f t="shared" si="338"/>
        <v/>
      </c>
      <c r="AI1867" s="167" t="str">
        <f t="shared" si="339"/>
        <v/>
      </c>
      <c r="AJ1867" s="167"/>
      <c r="AK1867" s="167"/>
      <c r="AL1867" s="167"/>
      <c r="AN1867" s="146"/>
      <c r="AO1867" s="158">
        <f t="shared" si="328"/>
        <v>7.7315189408868408</v>
      </c>
      <c r="AP1867" s="159">
        <f t="shared" si="329"/>
        <v>0.35686261360524485</v>
      </c>
      <c r="AQ1867" s="160">
        <f t="shared" si="330"/>
        <v>5.9182864404833113E-4</v>
      </c>
      <c r="AR1867" s="161" t="str">
        <f t="shared" si="331"/>
        <v/>
      </c>
      <c r="AS1867" s="161" t="str">
        <f t="shared" si="327"/>
        <v/>
      </c>
    </row>
    <row r="1868" spans="26:45" ht="20.100000000000001" customHeight="1" x14ac:dyDescent="0.25">
      <c r="Z1868" s="146">
        <v>1197</v>
      </c>
      <c r="AA1868" s="142">
        <f t="shared" si="332"/>
        <v>0.78800000000000026</v>
      </c>
      <c r="AB1868" s="166">
        <f t="shared" si="333"/>
        <v>0.29246492524151452</v>
      </c>
      <c r="AC1868" s="166">
        <f t="shared" si="334"/>
        <v>0.78465164705805068</v>
      </c>
      <c r="AD1868" s="142">
        <f t="shared" si="335"/>
        <v>0.29246492524151452</v>
      </c>
      <c r="AE1868" s="142">
        <f t="shared" si="340"/>
        <v>0.29246492524151452</v>
      </c>
      <c r="AF1868" s="142" t="str">
        <f t="shared" si="336"/>
        <v/>
      </c>
      <c r="AG1868" s="167">
        <f t="shared" si="337"/>
        <v>0</v>
      </c>
      <c r="AH1868" s="167" t="str">
        <f t="shared" si="338"/>
        <v/>
      </c>
      <c r="AI1868" s="167" t="str">
        <f t="shared" si="339"/>
        <v/>
      </c>
      <c r="AJ1868" s="167"/>
      <c r="AK1868" s="167"/>
      <c r="AL1868" s="167"/>
      <c r="AN1868" s="146"/>
      <c r="AO1868" s="158">
        <f t="shared" si="328"/>
        <v>7.7379139110612716</v>
      </c>
      <c r="AP1868" s="159">
        <f t="shared" si="329"/>
        <v>0.35627078496119652</v>
      </c>
      <c r="AQ1868" s="160">
        <f t="shared" si="330"/>
        <v>5.9115944610022009E-4</v>
      </c>
      <c r="AR1868" s="161" t="str">
        <f t="shared" si="331"/>
        <v/>
      </c>
      <c r="AS1868" s="161" t="str">
        <f t="shared" si="327"/>
        <v/>
      </c>
    </row>
    <row r="1869" spans="26:45" ht="20.100000000000001" customHeight="1" x14ac:dyDescent="0.25">
      <c r="Z1869" s="146">
        <v>1198</v>
      </c>
      <c r="AA1869" s="142">
        <f t="shared" si="332"/>
        <v>0.79199999999999982</v>
      </c>
      <c r="AB1869" s="166">
        <f t="shared" si="333"/>
        <v>0.29154219475974724</v>
      </c>
      <c r="AC1869" s="166">
        <f t="shared" si="334"/>
        <v>0.78581966188346253</v>
      </c>
      <c r="AD1869" s="142">
        <f t="shared" si="335"/>
        <v>0.29154219475974724</v>
      </c>
      <c r="AE1869" s="142">
        <f t="shared" si="340"/>
        <v>0.29154219475974724</v>
      </c>
      <c r="AF1869" s="142" t="str">
        <f t="shared" si="336"/>
        <v/>
      </c>
      <c r="AG1869" s="167">
        <f t="shared" si="337"/>
        <v>0</v>
      </c>
      <c r="AH1869" s="167" t="str">
        <f t="shared" si="338"/>
        <v/>
      </c>
      <c r="AI1869" s="167" t="str">
        <f t="shared" si="339"/>
        <v/>
      </c>
      <c r="AJ1869" s="167"/>
      <c r="AK1869" s="167"/>
      <c r="AL1869" s="167"/>
      <c r="AN1869" s="146"/>
      <c r="AO1869" s="158">
        <f t="shared" si="328"/>
        <v>7.7443088812357024</v>
      </c>
      <c r="AP1869" s="159">
        <f t="shared" si="329"/>
        <v>0.3556796255150963</v>
      </c>
      <c r="AQ1869" s="160">
        <f t="shared" si="330"/>
        <v>5.9048999738359198E-4</v>
      </c>
      <c r="AR1869" s="161" t="str">
        <f t="shared" si="331"/>
        <v/>
      </c>
      <c r="AS1869" s="161" t="str">
        <f t="shared" si="327"/>
        <v/>
      </c>
    </row>
    <row r="1870" spans="26:45" ht="20.100000000000001" customHeight="1" x14ac:dyDescent="0.25">
      <c r="Z1870" s="146">
        <v>1199</v>
      </c>
      <c r="AA1870" s="142">
        <f t="shared" si="332"/>
        <v>0.79600000000000026</v>
      </c>
      <c r="AB1870" s="166">
        <f t="shared" si="333"/>
        <v>0.29061772558333376</v>
      </c>
      <c r="AC1870" s="166">
        <f t="shared" si="334"/>
        <v>0.78698398229787037</v>
      </c>
      <c r="AD1870" s="142">
        <f t="shared" si="335"/>
        <v>0.29061772558333376</v>
      </c>
      <c r="AE1870" s="142">
        <f t="shared" si="340"/>
        <v>0.29061772558333376</v>
      </c>
      <c r="AF1870" s="142" t="str">
        <f t="shared" si="336"/>
        <v/>
      </c>
      <c r="AG1870" s="167">
        <f t="shared" si="337"/>
        <v>0</v>
      </c>
      <c r="AH1870" s="167" t="str">
        <f t="shared" si="338"/>
        <v/>
      </c>
      <c r="AI1870" s="167" t="str">
        <f t="shared" si="339"/>
        <v/>
      </c>
      <c r="AJ1870" s="167"/>
      <c r="AK1870" s="167"/>
      <c r="AL1870" s="167"/>
      <c r="AN1870" s="146"/>
      <c r="AO1870" s="158">
        <f t="shared" si="328"/>
        <v>7.7507038514101332</v>
      </c>
      <c r="AP1870" s="159">
        <f t="shared" si="329"/>
        <v>0.35508913551771271</v>
      </c>
      <c r="AQ1870" s="160">
        <f t="shared" si="330"/>
        <v>5.8982030212606507E-4</v>
      </c>
      <c r="AR1870" s="161" t="str">
        <f t="shared" si="331"/>
        <v/>
      </c>
      <c r="AS1870" s="161" t="str">
        <f t="shared" si="327"/>
        <v/>
      </c>
    </row>
    <row r="1871" spans="26:45" ht="20.100000000000001" customHeight="1" x14ac:dyDescent="0.25">
      <c r="Z1871" s="146">
        <v>1200</v>
      </c>
      <c r="AA1871" s="142">
        <f t="shared" si="332"/>
        <v>0.79999999999999982</v>
      </c>
      <c r="AB1871" s="166">
        <f t="shared" si="333"/>
        <v>0.28969155276148278</v>
      </c>
      <c r="AC1871" s="166">
        <f t="shared" si="334"/>
        <v>0.78814460141660325</v>
      </c>
      <c r="AD1871" s="142">
        <f t="shared" si="335"/>
        <v>0.28969155276148278</v>
      </c>
      <c r="AE1871" s="142">
        <f t="shared" si="340"/>
        <v>0.28969155276148278</v>
      </c>
      <c r="AF1871" s="142" t="str">
        <f t="shared" si="336"/>
        <v/>
      </c>
      <c r="AG1871" s="167">
        <f t="shared" si="337"/>
        <v>0</v>
      </c>
      <c r="AH1871" s="167" t="str">
        <f t="shared" si="338"/>
        <v/>
      </c>
      <c r="AI1871" s="167" t="str">
        <f t="shared" si="339"/>
        <v/>
      </c>
      <c r="AJ1871" s="167"/>
      <c r="AK1871" s="167"/>
      <c r="AL1871" s="167"/>
      <c r="AN1871" s="146"/>
      <c r="AO1871" s="158">
        <f t="shared" si="328"/>
        <v>7.757098821584564</v>
      </c>
      <c r="AP1871" s="159">
        <f t="shared" si="329"/>
        <v>0.35449931521558664</v>
      </c>
      <c r="AQ1871" s="160">
        <f t="shared" si="330"/>
        <v>5.8915036454221248E-4</v>
      </c>
      <c r="AR1871" s="161" t="str">
        <f t="shared" si="331"/>
        <v/>
      </c>
      <c r="AS1871" s="161" t="str">
        <f t="shared" si="327"/>
        <v/>
      </c>
    </row>
    <row r="1872" spans="26:45" ht="20.100000000000001" customHeight="1" x14ac:dyDescent="0.25">
      <c r="Z1872" s="146">
        <v>1201</v>
      </c>
      <c r="AA1872" s="142">
        <f t="shared" si="332"/>
        <v>0.80400000000000027</v>
      </c>
      <c r="AB1872" s="166">
        <f t="shared" si="333"/>
        <v>0.28876371131362782</v>
      </c>
      <c r="AC1872" s="166">
        <f t="shared" si="334"/>
        <v>0.78930151249512903</v>
      </c>
      <c r="AD1872" s="142">
        <f t="shared" si="335"/>
        <v>0.28876371131362782</v>
      </c>
      <c r="AE1872" s="142">
        <f t="shared" si="340"/>
        <v>0.28876371131362782</v>
      </c>
      <c r="AF1872" s="142" t="str">
        <f t="shared" si="336"/>
        <v/>
      </c>
      <c r="AG1872" s="167">
        <f t="shared" si="337"/>
        <v>0</v>
      </c>
      <c r="AH1872" s="167" t="str">
        <f t="shared" si="338"/>
        <v/>
      </c>
      <c r="AI1872" s="167" t="str">
        <f t="shared" si="339"/>
        <v/>
      </c>
      <c r="AJ1872" s="167"/>
      <c r="AK1872" s="167"/>
      <c r="AL1872" s="167"/>
      <c r="AN1872" s="146"/>
      <c r="AO1872" s="158">
        <f t="shared" si="328"/>
        <v>7.7634937917589948</v>
      </c>
      <c r="AP1872" s="159">
        <f t="shared" si="329"/>
        <v>0.35391016485104443</v>
      </c>
      <c r="AQ1872" s="160">
        <f t="shared" si="330"/>
        <v>5.884801888323965E-4</v>
      </c>
      <c r="AR1872" s="161" t="str">
        <f t="shared" si="331"/>
        <v/>
      </c>
      <c r="AS1872" s="161" t="str">
        <f t="shared" si="327"/>
        <v/>
      </c>
    </row>
    <row r="1873" spans="26:45" ht="20.100000000000001" customHeight="1" x14ac:dyDescent="0.25">
      <c r="Z1873" s="146">
        <v>1202</v>
      </c>
      <c r="AA1873" s="142">
        <f t="shared" si="332"/>
        <v>0.80799999999999983</v>
      </c>
      <c r="AB1873" s="166">
        <f t="shared" si="333"/>
        <v>0.28783423622728582</v>
      </c>
      <c r="AC1873" s="166">
        <f t="shared" si="334"/>
        <v>0.79045470892892911</v>
      </c>
      <c r="AD1873" s="142">
        <f t="shared" si="335"/>
        <v>0.28783423622728582</v>
      </c>
      <c r="AE1873" s="142">
        <f t="shared" si="340"/>
        <v>0.28783423622728582</v>
      </c>
      <c r="AF1873" s="142" t="str">
        <f t="shared" si="336"/>
        <v/>
      </c>
      <c r="AG1873" s="167">
        <f t="shared" si="337"/>
        <v>0</v>
      </c>
      <c r="AH1873" s="167" t="str">
        <f t="shared" si="338"/>
        <v/>
      </c>
      <c r="AI1873" s="167" t="str">
        <f t="shared" si="339"/>
        <v/>
      </c>
      <c r="AJ1873" s="167"/>
      <c r="AK1873" s="167"/>
      <c r="AL1873" s="167"/>
      <c r="AN1873" s="146"/>
      <c r="AO1873" s="158">
        <f t="shared" si="328"/>
        <v>7.7698887619334256</v>
      </c>
      <c r="AP1873" s="159">
        <f t="shared" si="329"/>
        <v>0.35332168466221203</v>
      </c>
      <c r="AQ1873" s="160">
        <f t="shared" si="330"/>
        <v>5.8780977918493349E-4</v>
      </c>
      <c r="AR1873" s="161" t="str">
        <f t="shared" si="331"/>
        <v/>
      </c>
      <c r="AS1873" s="161" t="str">
        <f t="shared" si="327"/>
        <v/>
      </c>
    </row>
    <row r="1874" spans="26:45" ht="20.100000000000001" customHeight="1" x14ac:dyDescent="0.25">
      <c r="Z1874" s="146">
        <v>1203</v>
      </c>
      <c r="AA1874" s="142">
        <f t="shared" si="332"/>
        <v>0.81200000000000028</v>
      </c>
      <c r="AB1874" s="166">
        <f t="shared" si="333"/>
        <v>0.28690316245592212</v>
      </c>
      <c r="AC1874" s="166">
        <f t="shared" si="334"/>
        <v>0.79160418425336887</v>
      </c>
      <c r="AD1874" s="142">
        <f t="shared" si="335"/>
        <v>0.28690316245592212</v>
      </c>
      <c r="AE1874" s="142">
        <f t="shared" si="340"/>
        <v>0.28690316245592212</v>
      </c>
      <c r="AF1874" s="142" t="str">
        <f t="shared" si="336"/>
        <v/>
      </c>
      <c r="AG1874" s="167">
        <f t="shared" si="337"/>
        <v>0</v>
      </c>
      <c r="AH1874" s="167" t="str">
        <f t="shared" si="338"/>
        <v/>
      </c>
      <c r="AI1874" s="167" t="str">
        <f t="shared" si="339"/>
        <v/>
      </c>
      <c r="AJ1874" s="167"/>
      <c r="AK1874" s="167"/>
      <c r="AL1874" s="167"/>
      <c r="AN1874" s="146"/>
      <c r="AO1874" s="158">
        <f t="shared" si="328"/>
        <v>7.7762837321078564</v>
      </c>
      <c r="AP1874" s="159">
        <f t="shared" si="329"/>
        <v>0.3527338748830271</v>
      </c>
      <c r="AQ1874" s="160">
        <f t="shared" si="330"/>
        <v>5.8713913977426202E-4</v>
      </c>
      <c r="AR1874" s="161" t="str">
        <f t="shared" si="331"/>
        <v/>
      </c>
      <c r="AS1874" s="161" t="str">
        <f t="shared" ref="AS1874:AS1937" si="341">IF($AP1874&lt;(1-$AN$670),$AQ1874,"")</f>
        <v/>
      </c>
    </row>
    <row r="1875" spans="26:45" ht="20.100000000000001" customHeight="1" x14ac:dyDescent="0.25">
      <c r="Z1875" s="146">
        <v>1204</v>
      </c>
      <c r="AA1875" s="142">
        <f t="shared" si="332"/>
        <v>0.81599999999999984</v>
      </c>
      <c r="AB1875" s="166">
        <f t="shared" si="333"/>
        <v>0.28597052491682845</v>
      </c>
      <c r="AC1875" s="166">
        <f t="shared" si="334"/>
        <v>0.7927499321435546</v>
      </c>
      <c r="AD1875" s="142">
        <f t="shared" si="335"/>
        <v>0.28597052491682845</v>
      </c>
      <c r="AE1875" s="142">
        <f t="shared" si="340"/>
        <v>0.28597052491682845</v>
      </c>
      <c r="AF1875" s="142" t="str">
        <f t="shared" si="336"/>
        <v/>
      </c>
      <c r="AG1875" s="167">
        <f t="shared" si="337"/>
        <v>0</v>
      </c>
      <c r="AH1875" s="167" t="str">
        <f t="shared" si="338"/>
        <v/>
      </c>
      <c r="AI1875" s="167" t="str">
        <f t="shared" si="339"/>
        <v/>
      </c>
      <c r="AJ1875" s="167"/>
      <c r="AK1875" s="167"/>
      <c r="AL1875" s="167"/>
      <c r="AN1875" s="146"/>
      <c r="AO1875" s="158">
        <f t="shared" ref="AO1875:AO1938" si="342">AO1874+$AR$655</f>
        <v>7.7826787022822872</v>
      </c>
      <c r="AP1875" s="159">
        <f t="shared" ref="AP1875:AP1938" si="343">_xlfn.CHISQ.DIST.RT(AO1875,7)</f>
        <v>0.35214673574325284</v>
      </c>
      <c r="AQ1875" s="160">
        <f t="shared" ref="AQ1875:AQ1938" si="344">AP1875-AP1876</f>
        <v>5.8646827476149799E-4</v>
      </c>
      <c r="AR1875" s="161" t="str">
        <f t="shared" ref="AR1875:AR1938" si="345">IF(AP1875&lt;(1-$AN$662),AQ1875,"")</f>
        <v/>
      </c>
      <c r="AS1875" s="161" t="str">
        <f t="shared" si="341"/>
        <v/>
      </c>
    </row>
    <row r="1876" spans="26:45" ht="20.100000000000001" customHeight="1" x14ac:dyDescent="0.25">
      <c r="Z1876" s="146">
        <v>1205</v>
      </c>
      <c r="AA1876" s="142">
        <f t="shared" si="332"/>
        <v>0.82000000000000028</v>
      </c>
      <c r="AB1876" s="166">
        <f t="shared" si="333"/>
        <v>0.28503635848900716</v>
      </c>
      <c r="AC1876" s="166">
        <f t="shared" si="334"/>
        <v>0.79389194641418703</v>
      </c>
      <c r="AD1876" s="142">
        <f t="shared" si="335"/>
        <v>0.28503635848900716</v>
      </c>
      <c r="AE1876" s="142">
        <f t="shared" si="340"/>
        <v>0.28503635848900716</v>
      </c>
      <c r="AF1876" s="142" t="str">
        <f t="shared" si="336"/>
        <v/>
      </c>
      <c r="AG1876" s="167">
        <f t="shared" si="337"/>
        <v>0</v>
      </c>
      <c r="AH1876" s="167" t="str">
        <f t="shared" si="338"/>
        <v/>
      </c>
      <c r="AI1876" s="167" t="str">
        <f t="shared" si="339"/>
        <v/>
      </c>
      <c r="AJ1876" s="167"/>
      <c r="AK1876" s="167"/>
      <c r="AL1876" s="167"/>
      <c r="AN1876" s="146"/>
      <c r="AO1876" s="158">
        <f t="shared" si="342"/>
        <v>7.789073672456718</v>
      </c>
      <c r="AP1876" s="159">
        <f t="shared" si="343"/>
        <v>0.35156026746849134</v>
      </c>
      <c r="AQ1876" s="160">
        <f t="shared" si="344"/>
        <v>5.8579718829521177E-4</v>
      </c>
      <c r="AR1876" s="161" t="str">
        <f t="shared" si="345"/>
        <v/>
      </c>
      <c r="AS1876" s="161" t="str">
        <f t="shared" si="341"/>
        <v/>
      </c>
    </row>
    <row r="1877" spans="26:45" ht="20.100000000000001" customHeight="1" x14ac:dyDescent="0.25">
      <c r="Z1877" s="146">
        <v>1206</v>
      </c>
      <c r="AA1877" s="142">
        <f t="shared" si="332"/>
        <v>0.82399999999999984</v>
      </c>
      <c r="AB1877" s="166">
        <f t="shared" si="333"/>
        <v>0.28410069801106874</v>
      </c>
      <c r="AC1877" s="166">
        <f t="shared" si="334"/>
        <v>0.79503022101940179</v>
      </c>
      <c r="AD1877" s="142">
        <f t="shared" si="335"/>
        <v>0.28410069801106874</v>
      </c>
      <c r="AE1877" s="142">
        <f t="shared" si="340"/>
        <v>0.28410069801106874</v>
      </c>
      <c r="AF1877" s="142" t="str">
        <f t="shared" si="336"/>
        <v/>
      </c>
      <c r="AG1877" s="167">
        <f t="shared" si="337"/>
        <v>0</v>
      </c>
      <c r="AH1877" s="167" t="str">
        <f t="shared" si="338"/>
        <v/>
      </c>
      <c r="AI1877" s="167" t="str">
        <f t="shared" si="339"/>
        <v/>
      </c>
      <c r="AJ1877" s="167"/>
      <c r="AK1877" s="167"/>
      <c r="AL1877" s="167"/>
      <c r="AN1877" s="146"/>
      <c r="AO1877" s="158">
        <f t="shared" si="342"/>
        <v>7.7954686426311488</v>
      </c>
      <c r="AP1877" s="159">
        <f t="shared" si="343"/>
        <v>0.35097447028019613</v>
      </c>
      <c r="AQ1877" s="160">
        <f t="shared" si="344"/>
        <v>5.8512588450909675E-4</v>
      </c>
      <c r="AR1877" s="161" t="str">
        <f t="shared" si="345"/>
        <v/>
      </c>
      <c r="AS1877" s="161" t="str">
        <f t="shared" si="341"/>
        <v/>
      </c>
    </row>
    <row r="1878" spans="26:45" ht="20.100000000000001" customHeight="1" x14ac:dyDescent="0.25">
      <c r="Z1878" s="146">
        <v>1207</v>
      </c>
      <c r="AA1878" s="142">
        <f t="shared" si="332"/>
        <v>0.82800000000000029</v>
      </c>
      <c r="AB1878" s="166">
        <f t="shared" si="333"/>
        <v>0.28316357827913613</v>
      </c>
      <c r="AC1878" s="166">
        <f t="shared" si="334"/>
        <v>0.79616475005260545</v>
      </c>
      <c r="AD1878" s="142">
        <f t="shared" si="335"/>
        <v>0.28316357827913613</v>
      </c>
      <c r="AE1878" s="142">
        <f t="shared" si="340"/>
        <v>0.28316357827913613</v>
      </c>
      <c r="AF1878" s="142" t="str">
        <f t="shared" si="336"/>
        <v/>
      </c>
      <c r="AG1878" s="167">
        <f t="shared" si="337"/>
        <v>0</v>
      </c>
      <c r="AH1878" s="167" t="str">
        <f t="shared" si="338"/>
        <v/>
      </c>
      <c r="AI1878" s="167" t="str">
        <f t="shared" si="339"/>
        <v/>
      </c>
      <c r="AJ1878" s="167"/>
      <c r="AK1878" s="167"/>
      <c r="AL1878" s="167"/>
      <c r="AN1878" s="146"/>
      <c r="AO1878" s="158">
        <f t="shared" si="342"/>
        <v>7.8018636128055796</v>
      </c>
      <c r="AP1878" s="159">
        <f t="shared" si="343"/>
        <v>0.35038934439568703</v>
      </c>
      <c r="AQ1878" s="160">
        <f t="shared" si="344"/>
        <v>5.844543675262992E-4</v>
      </c>
      <c r="AR1878" s="161" t="str">
        <f t="shared" si="345"/>
        <v/>
      </c>
      <c r="AS1878" s="161" t="str">
        <f t="shared" si="341"/>
        <v/>
      </c>
    </row>
    <row r="1879" spans="26:45" ht="20.100000000000001" customHeight="1" x14ac:dyDescent="0.25">
      <c r="Z1879" s="146">
        <v>1208</v>
      </c>
      <c r="AA1879" s="142">
        <f t="shared" si="332"/>
        <v>0.83199999999999985</v>
      </c>
      <c r="AB1879" s="166">
        <f t="shared" si="333"/>
        <v>0.28222503404476257</v>
      </c>
      <c r="AC1879" s="166">
        <f t="shared" si="334"/>
        <v>0.7972955277463003</v>
      </c>
      <c r="AD1879" s="142">
        <f t="shared" si="335"/>
        <v>0.28222503404476257</v>
      </c>
      <c r="AE1879" s="142">
        <f t="shared" si="340"/>
        <v>0.28222503404476257</v>
      </c>
      <c r="AF1879" s="142" t="str">
        <f t="shared" si="336"/>
        <v/>
      </c>
      <c r="AG1879" s="167">
        <f t="shared" si="337"/>
        <v>0</v>
      </c>
      <c r="AH1879" s="167" t="str">
        <f t="shared" si="338"/>
        <v/>
      </c>
      <c r="AI1879" s="167" t="str">
        <f t="shared" si="339"/>
        <v/>
      </c>
      <c r="AJ1879" s="167"/>
      <c r="AK1879" s="167"/>
      <c r="AL1879" s="167"/>
      <c r="AN1879" s="146"/>
      <c r="AO1879" s="158">
        <f t="shared" si="342"/>
        <v>7.8082585829800104</v>
      </c>
      <c r="AP1879" s="159">
        <f t="shared" si="343"/>
        <v>0.34980489002816073</v>
      </c>
      <c r="AQ1879" s="160">
        <f t="shared" si="344"/>
        <v>5.8378264145475534E-4</v>
      </c>
      <c r="AR1879" s="161" t="str">
        <f t="shared" si="345"/>
        <v/>
      </c>
      <c r="AS1879" s="161" t="str">
        <f t="shared" si="341"/>
        <v/>
      </c>
    </row>
    <row r="1880" spans="26:45" ht="20.100000000000001" customHeight="1" x14ac:dyDescent="0.25">
      <c r="Z1880" s="146">
        <v>1209</v>
      </c>
      <c r="AA1880" s="142">
        <f t="shared" si="332"/>
        <v>0.8360000000000003</v>
      </c>
      <c r="AB1880" s="166">
        <f t="shared" si="333"/>
        <v>0.2812851000128565</v>
      </c>
      <c r="AC1880" s="166">
        <f t="shared" si="334"/>
        <v>0.79842254847190253</v>
      </c>
      <c r="AD1880" s="142">
        <f t="shared" si="335"/>
        <v>0.2812851000128565</v>
      </c>
      <c r="AE1880" s="142">
        <f t="shared" si="340"/>
        <v>0.2812851000128565</v>
      </c>
      <c r="AF1880" s="142" t="str">
        <f t="shared" si="336"/>
        <v/>
      </c>
      <c r="AG1880" s="167">
        <f t="shared" si="337"/>
        <v>0</v>
      </c>
      <c r="AH1880" s="167" t="str">
        <f t="shared" si="338"/>
        <v/>
      </c>
      <c r="AI1880" s="167" t="str">
        <f t="shared" si="339"/>
        <v/>
      </c>
      <c r="AJ1880" s="167"/>
      <c r="AK1880" s="167"/>
      <c r="AL1880" s="167"/>
      <c r="AN1880" s="146"/>
      <c r="AO1880" s="158">
        <f t="shared" si="342"/>
        <v>7.8146535531544412</v>
      </c>
      <c r="AP1880" s="159">
        <f t="shared" si="343"/>
        <v>0.34922110738670598</v>
      </c>
      <c r="AQ1880" s="160">
        <f t="shared" si="344"/>
        <v>5.8311071038935625E-4</v>
      </c>
      <c r="AR1880" s="161" t="str">
        <f t="shared" si="345"/>
        <v/>
      </c>
      <c r="AS1880" s="161" t="str">
        <f t="shared" si="341"/>
        <v/>
      </c>
    </row>
    <row r="1881" spans="26:45" ht="20.100000000000001" customHeight="1" x14ac:dyDescent="0.25">
      <c r="Z1881" s="146">
        <v>1210</v>
      </c>
      <c r="AA1881" s="142">
        <f t="shared" si="332"/>
        <v>0.83999999999999986</v>
      </c>
      <c r="AB1881" s="166">
        <f t="shared" si="333"/>
        <v>0.28034381083962062</v>
      </c>
      <c r="AC1881" s="166">
        <f t="shared" si="334"/>
        <v>0.79954580673955022</v>
      </c>
      <c r="AD1881" s="142">
        <f t="shared" si="335"/>
        <v>0.28034381083962062</v>
      </c>
      <c r="AE1881" s="142">
        <f t="shared" si="340"/>
        <v>0.28034381083962062</v>
      </c>
      <c r="AF1881" s="142" t="str">
        <f t="shared" si="336"/>
        <v/>
      </c>
      <c r="AG1881" s="167">
        <f t="shared" si="337"/>
        <v>0</v>
      </c>
      <c r="AH1881" s="167" t="str">
        <f t="shared" si="338"/>
        <v/>
      </c>
      <c r="AI1881" s="167" t="str">
        <f t="shared" si="339"/>
        <v/>
      </c>
      <c r="AJ1881" s="167"/>
      <c r="AK1881" s="167"/>
      <c r="AL1881" s="167"/>
      <c r="AN1881" s="146"/>
      <c r="AO1881" s="158">
        <f t="shared" si="342"/>
        <v>7.821048523328872</v>
      </c>
      <c r="AP1881" s="159">
        <f t="shared" si="343"/>
        <v>0.34863799667631662</v>
      </c>
      <c r="AQ1881" s="160">
        <f t="shared" si="344"/>
        <v>5.8243857841316915E-4</v>
      </c>
      <c r="AR1881" s="161" t="str">
        <f t="shared" si="345"/>
        <v/>
      </c>
      <c r="AS1881" s="161" t="str">
        <f t="shared" si="341"/>
        <v/>
      </c>
    </row>
    <row r="1882" spans="26:45" ht="20.100000000000001" customHeight="1" x14ac:dyDescent="0.25">
      <c r="Z1882" s="146">
        <v>1211</v>
      </c>
      <c r="AA1882" s="142">
        <f t="shared" si="332"/>
        <v>0.84400000000000031</v>
      </c>
      <c r="AB1882" s="166">
        <f t="shared" si="333"/>
        <v>0.27940120113049777</v>
      </c>
      <c r="AC1882" s="166">
        <f t="shared" si="334"/>
        <v>0.80066529719790724</v>
      </c>
      <c r="AD1882" s="142">
        <f t="shared" si="335"/>
        <v>0.27940120113049777</v>
      </c>
      <c r="AE1882" s="142">
        <f t="shared" si="340"/>
        <v>0.27940120113049777</v>
      </c>
      <c r="AF1882" s="142" t="str">
        <f t="shared" si="336"/>
        <v/>
      </c>
      <c r="AG1882" s="167">
        <f t="shared" si="337"/>
        <v>0</v>
      </c>
      <c r="AH1882" s="167" t="str">
        <f t="shared" si="338"/>
        <v/>
      </c>
      <c r="AI1882" s="167" t="str">
        <f t="shared" si="339"/>
        <v/>
      </c>
      <c r="AJ1882" s="167"/>
      <c r="AK1882" s="167"/>
      <c r="AL1882" s="167"/>
      <c r="AN1882" s="146"/>
      <c r="AO1882" s="158">
        <f t="shared" si="342"/>
        <v>7.8274434935033028</v>
      </c>
      <c r="AP1882" s="159">
        <f t="shared" si="343"/>
        <v>0.34805555809790345</v>
      </c>
      <c r="AQ1882" s="160">
        <f t="shared" si="344"/>
        <v>5.8176624959493939E-4</v>
      </c>
      <c r="AR1882" s="161" t="str">
        <f t="shared" si="345"/>
        <v/>
      </c>
      <c r="AS1882" s="161" t="str">
        <f t="shared" si="341"/>
        <v/>
      </c>
    </row>
    <row r="1883" spans="26:45" ht="20.100000000000001" customHeight="1" x14ac:dyDescent="0.25">
      <c r="Z1883" s="146">
        <v>1212</v>
      </c>
      <c r="AA1883" s="142">
        <f t="shared" si="332"/>
        <v>0.84799999999999986</v>
      </c>
      <c r="AB1883" s="166">
        <f t="shared" si="333"/>
        <v>0.27845730543813191</v>
      </c>
      <c r="AC1883" s="166">
        <f t="shared" si="334"/>
        <v>0.80178101463395246</v>
      </c>
      <c r="AD1883" s="142">
        <f t="shared" si="335"/>
        <v>0.27845730543813191</v>
      </c>
      <c r="AE1883" s="142">
        <f t="shared" si="340"/>
        <v>0.27845730543813191</v>
      </c>
      <c r="AF1883" s="142" t="str">
        <f t="shared" si="336"/>
        <v/>
      </c>
      <c r="AG1883" s="167">
        <f t="shared" si="337"/>
        <v>0</v>
      </c>
      <c r="AH1883" s="167" t="str">
        <f t="shared" si="338"/>
        <v/>
      </c>
      <c r="AI1883" s="167" t="str">
        <f t="shared" si="339"/>
        <v/>
      </c>
      <c r="AJ1883" s="167"/>
      <c r="AK1883" s="167"/>
      <c r="AL1883" s="167"/>
      <c r="AN1883" s="146"/>
      <c r="AO1883" s="158">
        <f t="shared" si="342"/>
        <v>7.8338384636777336</v>
      </c>
      <c r="AP1883" s="159">
        <f t="shared" si="343"/>
        <v>0.34747379184830851</v>
      </c>
      <c r="AQ1883" s="160">
        <f t="shared" si="344"/>
        <v>5.8109372799025616E-4</v>
      </c>
      <c r="AR1883" s="161" t="str">
        <f t="shared" si="345"/>
        <v/>
      </c>
      <c r="AS1883" s="161" t="str">
        <f t="shared" si="341"/>
        <v/>
      </c>
    </row>
    <row r="1884" spans="26:45" ht="20.100000000000001" customHeight="1" x14ac:dyDescent="0.25">
      <c r="Z1884" s="146">
        <v>1213</v>
      </c>
      <c r="AA1884" s="142">
        <f t="shared" si="332"/>
        <v>0.85200000000000031</v>
      </c>
      <c r="AB1884" s="166">
        <f t="shared" si="333"/>
        <v>0.27751215826033604</v>
      </c>
      <c r="AC1884" s="166">
        <f t="shared" si="334"/>
        <v>0.80289295397276761</v>
      </c>
      <c r="AD1884" s="142">
        <f t="shared" si="335"/>
        <v>0.27751215826033604</v>
      </c>
      <c r="AE1884" s="142">
        <f t="shared" si="340"/>
        <v>0.27751215826033604</v>
      </c>
      <c r="AF1884" s="142" t="str">
        <f t="shared" si="336"/>
        <v/>
      </c>
      <c r="AG1884" s="167">
        <f t="shared" si="337"/>
        <v>0</v>
      </c>
      <c r="AH1884" s="167" t="str">
        <f t="shared" si="338"/>
        <v/>
      </c>
      <c r="AI1884" s="167" t="str">
        <f t="shared" si="339"/>
        <v/>
      </c>
      <c r="AJ1884" s="167"/>
      <c r="AK1884" s="167"/>
      <c r="AL1884" s="167"/>
      <c r="AN1884" s="146"/>
      <c r="AO1884" s="158">
        <f t="shared" si="342"/>
        <v>7.8402334338521644</v>
      </c>
      <c r="AP1884" s="159">
        <f t="shared" si="343"/>
        <v>0.34689269812031825</v>
      </c>
      <c r="AQ1884" s="160">
        <f t="shared" si="344"/>
        <v>5.8042101764249621E-4</v>
      </c>
      <c r="AR1884" s="161" t="str">
        <f t="shared" si="345"/>
        <v/>
      </c>
      <c r="AS1884" s="161" t="str">
        <f t="shared" si="341"/>
        <v/>
      </c>
    </row>
    <row r="1885" spans="26:45" ht="20.100000000000001" customHeight="1" x14ac:dyDescent="0.25">
      <c r="Z1885" s="146">
        <v>1214</v>
      </c>
      <c r="AA1885" s="142">
        <f t="shared" si="332"/>
        <v>0.85599999999999987</v>
      </c>
      <c r="AB1885" s="166">
        <f t="shared" si="333"/>
        <v>0.27656579403807502</v>
      </c>
      <c r="AC1885" s="166">
        <f t="shared" si="334"/>
        <v>0.8040011102773118</v>
      </c>
      <c r="AD1885" s="142">
        <f t="shared" si="335"/>
        <v>0.27656579403807502</v>
      </c>
      <c r="AE1885" s="142">
        <f t="shared" si="340"/>
        <v>0.27656579403807502</v>
      </c>
      <c r="AF1885" s="142" t="str">
        <f t="shared" si="336"/>
        <v/>
      </c>
      <c r="AG1885" s="167">
        <f t="shared" si="337"/>
        <v>0</v>
      </c>
      <c r="AH1885" s="167" t="str">
        <f t="shared" si="338"/>
        <v/>
      </c>
      <c r="AI1885" s="167" t="str">
        <f t="shared" si="339"/>
        <v/>
      </c>
      <c r="AJ1885" s="167"/>
      <c r="AK1885" s="167"/>
      <c r="AL1885" s="167"/>
      <c r="AN1885" s="146"/>
      <c r="AO1885" s="158">
        <f t="shared" si="342"/>
        <v>7.8466284040265952</v>
      </c>
      <c r="AP1885" s="159">
        <f t="shared" si="343"/>
        <v>0.34631227710267576</v>
      </c>
      <c r="AQ1885" s="160">
        <f t="shared" si="344"/>
        <v>5.7974812258199115E-4</v>
      </c>
      <c r="AR1885" s="161" t="str">
        <f t="shared" si="345"/>
        <v/>
      </c>
      <c r="AS1885" s="161" t="str">
        <f t="shared" si="341"/>
        <v/>
      </c>
    </row>
    <row r="1886" spans="26:45" ht="20.100000000000001" customHeight="1" x14ac:dyDescent="0.25">
      <c r="Z1886" s="146">
        <v>1215</v>
      </c>
      <c r="AA1886" s="142">
        <f t="shared" si="332"/>
        <v>0.86000000000000032</v>
      </c>
      <c r="AB1886" s="166">
        <f t="shared" si="333"/>
        <v>0.27561824715345662</v>
      </c>
      <c r="AC1886" s="166">
        <f t="shared" si="334"/>
        <v>0.80510547874819172</v>
      </c>
      <c r="AD1886" s="142">
        <f t="shared" si="335"/>
        <v>0.27561824715345662</v>
      </c>
      <c r="AE1886" s="142">
        <f t="shared" si="340"/>
        <v>0.27561824715345662</v>
      </c>
      <c r="AF1886" s="142" t="str">
        <f t="shared" si="336"/>
        <v/>
      </c>
      <c r="AG1886" s="167">
        <f t="shared" si="337"/>
        <v>0</v>
      </c>
      <c r="AH1886" s="167" t="str">
        <f t="shared" si="338"/>
        <v/>
      </c>
      <c r="AI1886" s="167" t="str">
        <f t="shared" si="339"/>
        <v/>
      </c>
      <c r="AJ1886" s="167"/>
      <c r="AK1886" s="167"/>
      <c r="AL1886" s="167"/>
      <c r="AN1886" s="146"/>
      <c r="AO1886" s="158">
        <f t="shared" si="342"/>
        <v>7.853023374201026</v>
      </c>
      <c r="AP1886" s="159">
        <f t="shared" si="343"/>
        <v>0.34573252898009377</v>
      </c>
      <c r="AQ1886" s="160">
        <f t="shared" si="344"/>
        <v>5.7907504682463973E-4</v>
      </c>
      <c r="AR1886" s="161" t="str">
        <f t="shared" si="345"/>
        <v/>
      </c>
      <c r="AS1886" s="161" t="str">
        <f t="shared" si="341"/>
        <v/>
      </c>
    </row>
    <row r="1887" spans="26:45" ht="20.100000000000001" customHeight="1" x14ac:dyDescent="0.25">
      <c r="Z1887" s="146">
        <v>1216</v>
      </c>
      <c r="AA1887" s="142">
        <f t="shared" ref="AA1887:AA1950" si="346">AA$665+(Z1887*AA$668)</f>
        <v>0.86399999999999988</v>
      </c>
      <c r="AB1887" s="166">
        <f t="shared" ref="AB1887:AB1950" si="347">_xlfn.NORM.DIST(AA1887,AA$662,AA$663,0)</f>
        <v>0.27466955192773695</v>
      </c>
      <c r="AC1887" s="166">
        <f t="shared" ref="AC1887:AC1950" si="348">_xlfn.NORM.DIST(AA1887,AA$662,AA$663,1)</f>
        <v>0.80620605472342077</v>
      </c>
      <c r="AD1887" s="142">
        <f t="shared" ref="AD1887:AD1950" si="349">IF(OR(AC1887&lt;CN$43,AC1887&gt;CN$44),AB1887,"")</f>
        <v>0.27466955192773695</v>
      </c>
      <c r="AE1887" s="142">
        <f t="shared" si="340"/>
        <v>0.27466955192773695</v>
      </c>
      <c r="AF1887" s="142" t="str">
        <f t="shared" ref="AF1887:AF1950" si="350">IF(AB1887=MAX(AB$671:AB$2671),AB1887,"")</f>
        <v/>
      </c>
      <c r="AG1887" s="167">
        <f t="shared" ref="AG1887:AG1950" si="351">_xlfn.NORM.DIST(Z1887,AE$663,AE$664,0)</f>
        <v>0</v>
      </c>
      <c r="AH1887" s="167" t="str">
        <f t="shared" ref="AH1887:AH1950" si="352">IF(AG1887=MAX(AG$671:AG$2671),AB1887,"")</f>
        <v/>
      </c>
      <c r="AI1887" s="167" t="str">
        <f t="shared" ref="AI1887:AI1950" si="353">IF(AH1887=MIN(AH$671:AH$2671),AH1887,"")</f>
        <v/>
      </c>
      <c r="AJ1887" s="167"/>
      <c r="AK1887" s="167"/>
      <c r="AL1887" s="167"/>
      <c r="AN1887" s="146"/>
      <c r="AO1887" s="158">
        <f t="shared" si="342"/>
        <v>7.8594183443754568</v>
      </c>
      <c r="AP1887" s="159">
        <f t="shared" si="343"/>
        <v>0.34515345393326913</v>
      </c>
      <c r="AQ1887" s="160">
        <f t="shared" si="344"/>
        <v>5.7840179437484984E-4</v>
      </c>
      <c r="AR1887" s="161" t="str">
        <f t="shared" si="345"/>
        <v/>
      </c>
      <c r="AS1887" s="161" t="str">
        <f t="shared" si="341"/>
        <v/>
      </c>
    </row>
    <row r="1888" spans="26:45" ht="20.100000000000001" customHeight="1" x14ac:dyDescent="0.25">
      <c r="Z1888" s="146">
        <v>1217</v>
      </c>
      <c r="AA1888" s="142">
        <f t="shared" si="346"/>
        <v>0.86800000000000033</v>
      </c>
      <c r="AB1888" s="166">
        <f t="shared" si="347"/>
        <v>0.27371974261933468</v>
      </c>
      <c r="AC1888" s="166">
        <f t="shared" si="348"/>
        <v>0.8073028336781729</v>
      </c>
      <c r="AD1888" s="142">
        <f t="shared" si="349"/>
        <v>0.27371974261933468</v>
      </c>
      <c r="AE1888" s="142">
        <f t="shared" ref="AE1888:AE1951" si="354">IF(AND(AC1888&gt;$AE$667,AC1888&lt;$AE$668),AB1888,"")</f>
        <v>0.27371974261933468</v>
      </c>
      <c r="AF1888" s="142" t="str">
        <f t="shared" si="350"/>
        <v/>
      </c>
      <c r="AG1888" s="167">
        <f t="shared" si="351"/>
        <v>0</v>
      </c>
      <c r="AH1888" s="167" t="str">
        <f t="shared" si="352"/>
        <v/>
      </c>
      <c r="AI1888" s="167" t="str">
        <f t="shared" si="353"/>
        <v/>
      </c>
      <c r="AJ1888" s="167"/>
      <c r="AK1888" s="167"/>
      <c r="AL1888" s="167"/>
      <c r="AN1888" s="146"/>
      <c r="AO1888" s="158">
        <f t="shared" si="342"/>
        <v>7.8658133145498876</v>
      </c>
      <c r="AP1888" s="159">
        <f t="shared" si="343"/>
        <v>0.34457505213889428</v>
      </c>
      <c r="AQ1888" s="160">
        <f t="shared" si="344"/>
        <v>5.7772836922215243E-4</v>
      </c>
      <c r="AR1888" s="161" t="str">
        <f t="shared" si="345"/>
        <v/>
      </c>
      <c r="AS1888" s="161" t="str">
        <f t="shared" si="341"/>
        <v/>
      </c>
    </row>
    <row r="1889" spans="26:45" ht="20.100000000000001" customHeight="1" x14ac:dyDescent="0.25">
      <c r="Z1889" s="146">
        <v>1218</v>
      </c>
      <c r="AA1889" s="142">
        <f t="shared" si="346"/>
        <v>0.87199999999999989</v>
      </c>
      <c r="AB1889" s="166">
        <f t="shared" si="347"/>
        <v>0.2727688534218603</v>
      </c>
      <c r="AC1889" s="166">
        <f t="shared" si="348"/>
        <v>0.8083958112245262</v>
      </c>
      <c r="AD1889" s="142">
        <f t="shared" si="349"/>
        <v>0.2727688534218603</v>
      </c>
      <c r="AE1889" s="142">
        <f t="shared" si="354"/>
        <v>0.2727688534218603</v>
      </c>
      <c r="AF1889" s="142" t="str">
        <f t="shared" si="350"/>
        <v/>
      </c>
      <c r="AG1889" s="167">
        <f t="shared" si="351"/>
        <v>0</v>
      </c>
      <c r="AH1889" s="167" t="str">
        <f t="shared" si="352"/>
        <v/>
      </c>
      <c r="AI1889" s="167" t="str">
        <f t="shared" si="353"/>
        <v/>
      </c>
      <c r="AJ1889" s="167"/>
      <c r="AK1889" s="167"/>
      <c r="AL1889" s="167"/>
      <c r="AN1889" s="146"/>
      <c r="AO1889" s="158">
        <f t="shared" si="342"/>
        <v>7.8722082847243184</v>
      </c>
      <c r="AP1889" s="159">
        <f t="shared" si="343"/>
        <v>0.34399732376967213</v>
      </c>
      <c r="AQ1889" s="160">
        <f t="shared" si="344"/>
        <v>5.7705477534603089E-4</v>
      </c>
      <c r="AR1889" s="161" t="str">
        <f t="shared" si="345"/>
        <v/>
      </c>
      <c r="AS1889" s="161" t="str">
        <f t="shared" si="341"/>
        <v/>
      </c>
    </row>
    <row r="1890" spans="26:45" ht="20.100000000000001" customHeight="1" x14ac:dyDescent="0.25">
      <c r="Z1890" s="146">
        <v>1219</v>
      </c>
      <c r="AA1890" s="142">
        <f t="shared" si="346"/>
        <v>0.87600000000000033</v>
      </c>
      <c r="AB1890" s="166">
        <f t="shared" si="347"/>
        <v>0.27181691846215378</v>
      </c>
      <c r="AC1890" s="166">
        <f t="shared" si="348"/>
        <v>0.80948498311120121</v>
      </c>
      <c r="AD1890" s="142">
        <f t="shared" si="349"/>
        <v>0.27181691846215378</v>
      </c>
      <c r="AE1890" s="142">
        <f t="shared" si="354"/>
        <v>0.27181691846215378</v>
      </c>
      <c r="AF1890" s="142" t="str">
        <f t="shared" si="350"/>
        <v/>
      </c>
      <c r="AG1890" s="167">
        <f t="shared" si="351"/>
        <v>0</v>
      </c>
      <c r="AH1890" s="167" t="str">
        <f t="shared" si="352"/>
        <v/>
      </c>
      <c r="AI1890" s="167" t="str">
        <f t="shared" si="353"/>
        <v/>
      </c>
      <c r="AJ1890" s="167"/>
      <c r="AK1890" s="167"/>
      <c r="AL1890" s="167"/>
      <c r="AN1890" s="146"/>
      <c r="AO1890" s="158">
        <f t="shared" si="342"/>
        <v>7.8786032548987492</v>
      </c>
      <c r="AP1890" s="159">
        <f t="shared" si="343"/>
        <v>0.34342026899432609</v>
      </c>
      <c r="AQ1890" s="160">
        <f t="shared" si="344"/>
        <v>5.7638101670975939E-4</v>
      </c>
      <c r="AR1890" s="161" t="str">
        <f t="shared" si="345"/>
        <v/>
      </c>
      <c r="AS1890" s="161" t="str">
        <f t="shared" si="341"/>
        <v/>
      </c>
    </row>
    <row r="1891" spans="26:45" ht="20.100000000000001" customHeight="1" x14ac:dyDescent="0.25">
      <c r="Z1891" s="146">
        <v>1220</v>
      </c>
      <c r="AA1891" s="142">
        <f t="shared" si="346"/>
        <v>0.87999999999999989</v>
      </c>
      <c r="AB1891" s="166">
        <f t="shared" si="347"/>
        <v>0.27086397179833804</v>
      </c>
      <c r="AC1891" s="166">
        <f t="shared" si="348"/>
        <v>0.81057034522328786</v>
      </c>
      <c r="AD1891" s="142">
        <f t="shared" si="349"/>
        <v>0.27086397179833804</v>
      </c>
      <c r="AE1891" s="142">
        <f t="shared" si="354"/>
        <v>0.27086397179833804</v>
      </c>
      <c r="AF1891" s="142" t="str">
        <f t="shared" si="350"/>
        <v/>
      </c>
      <c r="AG1891" s="167">
        <f t="shared" si="351"/>
        <v>0</v>
      </c>
      <c r="AH1891" s="167" t="str">
        <f t="shared" si="352"/>
        <v/>
      </c>
      <c r="AI1891" s="167" t="str">
        <f t="shared" si="353"/>
        <v/>
      </c>
      <c r="AJ1891" s="167"/>
      <c r="AK1891" s="167"/>
      <c r="AL1891" s="167"/>
      <c r="AN1891" s="146"/>
      <c r="AO1891" s="158">
        <f t="shared" si="342"/>
        <v>7.88499822507318</v>
      </c>
      <c r="AP1891" s="159">
        <f t="shared" si="343"/>
        <v>0.34284388797761634</v>
      </c>
      <c r="AQ1891" s="160">
        <f t="shared" si="344"/>
        <v>5.7570709726606495E-4</v>
      </c>
      <c r="AR1891" s="161" t="str">
        <f t="shared" si="345"/>
        <v/>
      </c>
      <c r="AS1891" s="161" t="str">
        <f t="shared" si="341"/>
        <v/>
      </c>
    </row>
    <row r="1892" spans="26:45" ht="20.100000000000001" customHeight="1" x14ac:dyDescent="0.25">
      <c r="Z1892" s="146">
        <v>1221</v>
      </c>
      <c r="AA1892" s="142">
        <f t="shared" si="346"/>
        <v>0.88400000000000034</v>
      </c>
      <c r="AB1892" s="166">
        <f t="shared" si="347"/>
        <v>0.26991004741788122</v>
      </c>
      <c r="AC1892" s="166">
        <f t="shared" si="348"/>
        <v>0.81165189358196899</v>
      </c>
      <c r="AD1892" s="142">
        <f t="shared" si="349"/>
        <v>0.26991004741788122</v>
      </c>
      <c r="AE1892" s="142">
        <f t="shared" si="354"/>
        <v>0.26991004741788122</v>
      </c>
      <c r="AF1892" s="142" t="str">
        <f t="shared" si="350"/>
        <v/>
      </c>
      <c r="AG1892" s="167">
        <f t="shared" si="351"/>
        <v>0</v>
      </c>
      <c r="AH1892" s="167" t="str">
        <f t="shared" si="352"/>
        <v/>
      </c>
      <c r="AI1892" s="167" t="str">
        <f t="shared" si="353"/>
        <v/>
      </c>
      <c r="AJ1892" s="167"/>
      <c r="AK1892" s="167"/>
      <c r="AL1892" s="167"/>
      <c r="AN1892" s="146"/>
      <c r="AO1892" s="158">
        <f t="shared" si="342"/>
        <v>7.8913931952476108</v>
      </c>
      <c r="AP1892" s="159">
        <f t="shared" si="343"/>
        <v>0.34226818088035027</v>
      </c>
      <c r="AQ1892" s="160">
        <f t="shared" si="344"/>
        <v>5.7503302095263109E-4</v>
      </c>
      <c r="AR1892" s="161" t="str">
        <f t="shared" si="345"/>
        <v/>
      </c>
      <c r="AS1892" s="161" t="str">
        <f t="shared" si="341"/>
        <v/>
      </c>
    </row>
    <row r="1893" spans="26:45" ht="20.100000000000001" customHeight="1" x14ac:dyDescent="0.25">
      <c r="Z1893" s="146">
        <v>1222</v>
      </c>
      <c r="AA1893" s="142">
        <f t="shared" si="346"/>
        <v>0.8879999999999999</v>
      </c>
      <c r="AB1893" s="166">
        <f t="shared" si="347"/>
        <v>0.26895517923567464</v>
      </c>
      <c r="AC1893" s="166">
        <f t="shared" si="348"/>
        <v>0.8127296243442319</v>
      </c>
      <c r="AD1893" s="142">
        <f t="shared" si="349"/>
        <v>0.26895517923567464</v>
      </c>
      <c r="AE1893" s="142">
        <f t="shared" si="354"/>
        <v>0.26895517923567464</v>
      </c>
      <c r="AF1893" s="142" t="str">
        <f t="shared" si="350"/>
        <v/>
      </c>
      <c r="AG1893" s="167">
        <f t="shared" si="351"/>
        <v>0</v>
      </c>
      <c r="AH1893" s="167" t="str">
        <f t="shared" si="352"/>
        <v/>
      </c>
      <c r="AI1893" s="167" t="str">
        <f t="shared" si="353"/>
        <v/>
      </c>
      <c r="AJ1893" s="167"/>
      <c r="AK1893" s="167"/>
      <c r="AL1893" s="167"/>
      <c r="AN1893" s="146"/>
      <c r="AO1893" s="158">
        <f t="shared" si="342"/>
        <v>7.8977881654220417</v>
      </c>
      <c r="AP1893" s="159">
        <f t="shared" si="343"/>
        <v>0.34169314785939764</v>
      </c>
      <c r="AQ1893" s="160">
        <f t="shared" si="344"/>
        <v>5.7435879169626114E-4</v>
      </c>
      <c r="AR1893" s="161" t="str">
        <f t="shared" si="345"/>
        <v/>
      </c>
      <c r="AS1893" s="161" t="str">
        <f t="shared" si="341"/>
        <v/>
      </c>
    </row>
    <row r="1894" spans="26:45" ht="20.100000000000001" customHeight="1" x14ac:dyDescent="0.25">
      <c r="Z1894" s="146">
        <v>1223</v>
      </c>
      <c r="AA1894" s="142">
        <f t="shared" si="346"/>
        <v>0.89200000000000035</v>
      </c>
      <c r="AB1894" s="166">
        <f t="shared" si="347"/>
        <v>0.26799940109211995</v>
      </c>
      <c r="AC1894" s="166">
        <f t="shared" si="348"/>
        <v>0.81380353380257597</v>
      </c>
      <c r="AD1894" s="142">
        <f t="shared" si="349"/>
        <v>0.26799940109211995</v>
      </c>
      <c r="AE1894" s="142">
        <f t="shared" si="354"/>
        <v>0.26799940109211995</v>
      </c>
      <c r="AF1894" s="142" t="str">
        <f t="shared" si="350"/>
        <v/>
      </c>
      <c r="AG1894" s="167">
        <f t="shared" si="351"/>
        <v>0</v>
      </c>
      <c r="AH1894" s="167" t="str">
        <f t="shared" si="352"/>
        <v/>
      </c>
      <c r="AI1894" s="167" t="str">
        <f t="shared" si="353"/>
        <v/>
      </c>
      <c r="AJ1894" s="167"/>
      <c r="AK1894" s="167"/>
      <c r="AL1894" s="167"/>
      <c r="AN1894" s="146"/>
      <c r="AO1894" s="158">
        <f t="shared" si="342"/>
        <v>7.9041831355964725</v>
      </c>
      <c r="AP1894" s="159">
        <f t="shared" si="343"/>
        <v>0.34111878906770138</v>
      </c>
      <c r="AQ1894" s="160">
        <f t="shared" si="344"/>
        <v>5.7368441340915899E-4</v>
      </c>
      <c r="AR1894" s="161" t="str">
        <f t="shared" si="345"/>
        <v/>
      </c>
      <c r="AS1894" s="161" t="str">
        <f t="shared" si="341"/>
        <v/>
      </c>
    </row>
    <row r="1895" spans="26:45" ht="20.100000000000001" customHeight="1" x14ac:dyDescent="0.25">
      <c r="Z1895" s="146">
        <v>1224</v>
      </c>
      <c r="AA1895" s="142">
        <f t="shared" si="346"/>
        <v>0.89599999999999991</v>
      </c>
      <c r="AB1895" s="166">
        <f t="shared" si="347"/>
        <v>0.26704274675123274</v>
      </c>
      <c r="AC1895" s="166">
        <f t="shared" si="348"/>
        <v>0.81487361838470918</v>
      </c>
      <c r="AD1895" s="142">
        <f t="shared" si="349"/>
        <v>0.26704274675123274</v>
      </c>
      <c r="AE1895" s="142">
        <f t="shared" si="354"/>
        <v>0.26704274675123274</v>
      </c>
      <c r="AF1895" s="142" t="str">
        <f t="shared" si="350"/>
        <v/>
      </c>
      <c r="AG1895" s="167">
        <f t="shared" si="351"/>
        <v>0</v>
      </c>
      <c r="AH1895" s="167" t="str">
        <f t="shared" si="352"/>
        <v/>
      </c>
      <c r="AI1895" s="167" t="str">
        <f t="shared" si="353"/>
        <v/>
      </c>
      <c r="AJ1895" s="167"/>
      <c r="AK1895" s="167"/>
      <c r="AL1895" s="167"/>
      <c r="AN1895" s="146"/>
      <c r="AO1895" s="158">
        <f t="shared" si="342"/>
        <v>7.9105781057709033</v>
      </c>
      <c r="AP1895" s="159">
        <f t="shared" si="343"/>
        <v>0.34054510465429222</v>
      </c>
      <c r="AQ1895" s="160">
        <f t="shared" si="344"/>
        <v>5.7300988999176017E-4</v>
      </c>
      <c r="AR1895" s="161" t="str">
        <f t="shared" si="345"/>
        <v/>
      </c>
      <c r="AS1895" s="161" t="str">
        <f t="shared" si="341"/>
        <v/>
      </c>
    </row>
    <row r="1896" spans="26:45" ht="20.100000000000001" customHeight="1" x14ac:dyDescent="0.25">
      <c r="Z1896" s="146">
        <v>1225</v>
      </c>
      <c r="AA1896" s="142">
        <f t="shared" si="346"/>
        <v>0.90000000000000036</v>
      </c>
      <c r="AB1896" s="166">
        <f t="shared" si="347"/>
        <v>0.26608524989875476</v>
      </c>
      <c r="AC1896" s="166">
        <f t="shared" si="348"/>
        <v>0.81593987465324058</v>
      </c>
      <c r="AD1896" s="142">
        <f t="shared" si="349"/>
        <v>0.26608524989875476</v>
      </c>
      <c r="AE1896" s="142">
        <f t="shared" si="354"/>
        <v>0.26608524989875476</v>
      </c>
      <c r="AF1896" s="142" t="str">
        <f t="shared" si="350"/>
        <v/>
      </c>
      <c r="AG1896" s="167">
        <f t="shared" si="351"/>
        <v>0</v>
      </c>
      <c r="AH1896" s="167" t="str">
        <f t="shared" si="352"/>
        <v/>
      </c>
      <c r="AI1896" s="167" t="str">
        <f t="shared" si="353"/>
        <v/>
      </c>
      <c r="AJ1896" s="167"/>
      <c r="AK1896" s="167"/>
      <c r="AL1896" s="167"/>
      <c r="AN1896" s="146"/>
      <c r="AO1896" s="158">
        <f t="shared" si="342"/>
        <v>7.9169730759453341</v>
      </c>
      <c r="AP1896" s="159">
        <f t="shared" si="343"/>
        <v>0.33997209476430046</v>
      </c>
      <c r="AQ1896" s="160">
        <f t="shared" si="344"/>
        <v>5.7233522533062242E-4</v>
      </c>
      <c r="AR1896" s="161" t="str">
        <f t="shared" si="345"/>
        <v/>
      </c>
      <c r="AS1896" s="161" t="str">
        <f t="shared" si="341"/>
        <v/>
      </c>
    </row>
    <row r="1897" spans="26:45" ht="20.100000000000001" customHeight="1" x14ac:dyDescent="0.25">
      <c r="Z1897" s="146">
        <v>1226</v>
      </c>
      <c r="AA1897" s="142">
        <f t="shared" si="346"/>
        <v>0.90399999999999991</v>
      </c>
      <c r="AB1897" s="166">
        <f t="shared" si="347"/>
        <v>0.26512694414028343</v>
      </c>
      <c r="AC1897" s="166">
        <f t="shared" si="348"/>
        <v>0.81700229930536161</v>
      </c>
      <c r="AD1897" s="142">
        <f t="shared" si="349"/>
        <v>0.26512694414028343</v>
      </c>
      <c r="AE1897" s="142">
        <f t="shared" si="354"/>
        <v>0.26512694414028343</v>
      </c>
      <c r="AF1897" s="142" t="str">
        <f t="shared" si="350"/>
        <v/>
      </c>
      <c r="AG1897" s="167">
        <f t="shared" si="351"/>
        <v>0</v>
      </c>
      <c r="AH1897" s="167" t="str">
        <f t="shared" si="352"/>
        <v/>
      </c>
      <c r="AI1897" s="167" t="str">
        <f t="shared" si="353"/>
        <v/>
      </c>
      <c r="AJ1897" s="167"/>
      <c r="AK1897" s="167"/>
      <c r="AL1897" s="167"/>
      <c r="AN1897" s="146"/>
      <c r="AO1897" s="158">
        <f t="shared" si="342"/>
        <v>7.9233680461197649</v>
      </c>
      <c r="AP1897" s="159">
        <f t="shared" si="343"/>
        <v>0.33939975953896984</v>
      </c>
      <c r="AQ1897" s="160">
        <f t="shared" si="344"/>
        <v>5.7166042330075717E-4</v>
      </c>
      <c r="AR1897" s="161" t="str">
        <f t="shared" si="345"/>
        <v/>
      </c>
      <c r="AS1897" s="161" t="str">
        <f t="shared" si="341"/>
        <v/>
      </c>
    </row>
    <row r="1898" spans="26:45" ht="20.100000000000001" customHeight="1" x14ac:dyDescent="0.25">
      <c r="Z1898" s="146">
        <v>1227</v>
      </c>
      <c r="AA1898" s="142">
        <f t="shared" si="346"/>
        <v>0.90800000000000036</v>
      </c>
      <c r="AB1898" s="166">
        <f t="shared" si="347"/>
        <v>0.26416786299941036</v>
      </c>
      <c r="AC1898" s="166">
        <f t="shared" si="348"/>
        <v>0.8180608891725234</v>
      </c>
      <c r="AD1898" s="142">
        <f t="shared" si="349"/>
        <v>0.26416786299941036</v>
      </c>
      <c r="AE1898" s="142">
        <f t="shared" si="354"/>
        <v>0.26416786299941036</v>
      </c>
      <c r="AF1898" s="142" t="str">
        <f t="shared" si="350"/>
        <v/>
      </c>
      <c r="AG1898" s="167">
        <f t="shared" si="351"/>
        <v>0</v>
      </c>
      <c r="AH1898" s="167" t="str">
        <f t="shared" si="352"/>
        <v/>
      </c>
      <c r="AI1898" s="167" t="str">
        <f t="shared" si="353"/>
        <v/>
      </c>
      <c r="AJ1898" s="167"/>
      <c r="AK1898" s="167"/>
      <c r="AL1898" s="167"/>
      <c r="AN1898" s="146"/>
      <c r="AO1898" s="158">
        <f t="shared" si="342"/>
        <v>7.9297630162941957</v>
      </c>
      <c r="AP1898" s="159">
        <f t="shared" si="343"/>
        <v>0.33882809911566908</v>
      </c>
      <c r="AQ1898" s="160">
        <f t="shared" si="344"/>
        <v>5.7098548776263192E-4</v>
      </c>
      <c r="AR1898" s="161" t="str">
        <f t="shared" si="345"/>
        <v/>
      </c>
      <c r="AS1898" s="161" t="str">
        <f t="shared" si="341"/>
        <v/>
      </c>
    </row>
    <row r="1899" spans="26:45" ht="20.100000000000001" customHeight="1" x14ac:dyDescent="0.25">
      <c r="Z1899" s="146">
        <v>1228</v>
      </c>
      <c r="AA1899" s="142">
        <f t="shared" si="346"/>
        <v>0.91199999999999992</v>
      </c>
      <c r="AB1899" s="166">
        <f t="shared" si="347"/>
        <v>0.2632080399158771</v>
      </c>
      <c r="AC1899" s="166">
        <f t="shared" si="348"/>
        <v>0.81911564122010372</v>
      </c>
      <c r="AD1899" s="142">
        <f t="shared" si="349"/>
        <v>0.2632080399158771</v>
      </c>
      <c r="AE1899" s="142">
        <f t="shared" si="354"/>
        <v>0.2632080399158771</v>
      </c>
      <c r="AF1899" s="142" t="str">
        <f t="shared" si="350"/>
        <v/>
      </c>
      <c r="AG1899" s="167">
        <f t="shared" si="351"/>
        <v>0</v>
      </c>
      <c r="AH1899" s="167" t="str">
        <f t="shared" si="352"/>
        <v/>
      </c>
      <c r="AI1899" s="167" t="str">
        <f t="shared" si="353"/>
        <v/>
      </c>
      <c r="AJ1899" s="167"/>
      <c r="AK1899" s="167"/>
      <c r="AL1899" s="167"/>
      <c r="AN1899" s="146"/>
      <c r="AO1899" s="158">
        <f t="shared" si="342"/>
        <v>7.9361579864686265</v>
      </c>
      <c r="AP1899" s="159">
        <f t="shared" si="343"/>
        <v>0.33825711362790645</v>
      </c>
      <c r="AQ1899" s="160">
        <f t="shared" si="344"/>
        <v>5.7031042256516784E-4</v>
      </c>
      <c r="AR1899" s="161" t="str">
        <f t="shared" si="345"/>
        <v/>
      </c>
      <c r="AS1899" s="161" t="str">
        <f t="shared" si="341"/>
        <v/>
      </c>
    </row>
    <row r="1900" spans="26:45" ht="20.100000000000001" customHeight="1" x14ac:dyDescent="0.25">
      <c r="Z1900" s="146">
        <v>1229</v>
      </c>
      <c r="AA1900" s="142">
        <f t="shared" si="346"/>
        <v>0.91600000000000037</v>
      </c>
      <c r="AB1900" s="166">
        <f t="shared" si="347"/>
        <v>0.26224750824374005</v>
      </c>
      <c r="AC1900" s="166">
        <f t="shared" si="348"/>
        <v>0.82016655254706949</v>
      </c>
      <c r="AD1900" s="142">
        <f t="shared" si="349"/>
        <v>0.26224750824374005</v>
      </c>
      <c r="AE1900" s="142">
        <f t="shared" si="354"/>
        <v>0.26224750824374005</v>
      </c>
      <c r="AF1900" s="142" t="str">
        <f t="shared" si="350"/>
        <v/>
      </c>
      <c r="AG1900" s="167">
        <f t="shared" si="351"/>
        <v>0</v>
      </c>
      <c r="AH1900" s="167" t="str">
        <f t="shared" si="352"/>
        <v/>
      </c>
      <c r="AI1900" s="167" t="str">
        <f t="shared" si="353"/>
        <v/>
      </c>
      <c r="AJ1900" s="167"/>
      <c r="AK1900" s="167"/>
      <c r="AL1900" s="167"/>
      <c r="AN1900" s="146"/>
      <c r="AO1900" s="158">
        <f t="shared" si="342"/>
        <v>7.9425529566430573</v>
      </c>
      <c r="AP1900" s="159">
        <f t="shared" si="343"/>
        <v>0.33768680320534128</v>
      </c>
      <c r="AQ1900" s="160">
        <f t="shared" si="344"/>
        <v>5.6963523154401896E-4</v>
      </c>
      <c r="AR1900" s="161" t="str">
        <f t="shared" si="345"/>
        <v/>
      </c>
      <c r="AS1900" s="161" t="str">
        <f t="shared" si="341"/>
        <v/>
      </c>
    </row>
    <row r="1901" spans="26:45" ht="20.100000000000001" customHeight="1" x14ac:dyDescent="0.25">
      <c r="Z1901" s="146">
        <v>1230</v>
      </c>
      <c r="AA1901" s="142">
        <f t="shared" si="346"/>
        <v>0.91999999999999993</v>
      </c>
      <c r="AB1901" s="166">
        <f t="shared" si="347"/>
        <v>0.26128630124955315</v>
      </c>
      <c r="AC1901" s="166">
        <f t="shared" si="348"/>
        <v>0.82121362038562828</v>
      </c>
      <c r="AD1901" s="142">
        <f t="shared" si="349"/>
        <v>0.26128630124955315</v>
      </c>
      <c r="AE1901" s="142">
        <f t="shared" si="354"/>
        <v>0.26128630124955315</v>
      </c>
      <c r="AF1901" s="142" t="str">
        <f t="shared" si="350"/>
        <v/>
      </c>
      <c r="AG1901" s="167">
        <f t="shared" si="351"/>
        <v>0</v>
      </c>
      <c r="AH1901" s="167" t="str">
        <f t="shared" si="352"/>
        <v/>
      </c>
      <c r="AI1901" s="167" t="str">
        <f t="shared" si="353"/>
        <v/>
      </c>
      <c r="AJ1901" s="167"/>
      <c r="AK1901" s="167"/>
      <c r="AL1901" s="167"/>
      <c r="AN1901" s="146"/>
      <c r="AO1901" s="158">
        <f t="shared" si="342"/>
        <v>7.9489479268174881</v>
      </c>
      <c r="AP1901" s="159">
        <f t="shared" si="343"/>
        <v>0.33711716797379726</v>
      </c>
      <c r="AQ1901" s="160">
        <f t="shared" si="344"/>
        <v>5.6895991852146111E-4</v>
      </c>
      <c r="AR1901" s="161" t="str">
        <f t="shared" si="345"/>
        <v/>
      </c>
      <c r="AS1901" s="161" t="str">
        <f t="shared" si="341"/>
        <v/>
      </c>
    </row>
    <row r="1902" spans="26:45" ht="20.100000000000001" customHeight="1" x14ac:dyDescent="0.25">
      <c r="Z1902" s="146">
        <v>1231</v>
      </c>
      <c r="AA1902" s="142">
        <f t="shared" si="346"/>
        <v>0.92400000000000038</v>
      </c>
      <c r="AB1902" s="166">
        <f t="shared" si="347"/>
        <v>0.26032445211056016</v>
      </c>
      <c r="AC1902" s="166">
        <f t="shared" si="348"/>
        <v>0.82225684210087691</v>
      </c>
      <c r="AD1902" s="142">
        <f t="shared" si="349"/>
        <v>0.26032445211056016</v>
      </c>
      <c r="AE1902" s="142">
        <f t="shared" si="354"/>
        <v>0.26032445211056016</v>
      </c>
      <c r="AF1902" s="142" t="str">
        <f t="shared" si="350"/>
        <v/>
      </c>
      <c r="AG1902" s="167">
        <f t="shared" si="351"/>
        <v>0</v>
      </c>
      <c r="AH1902" s="167" t="str">
        <f t="shared" si="352"/>
        <v/>
      </c>
      <c r="AI1902" s="167" t="str">
        <f t="shared" si="353"/>
        <v/>
      </c>
      <c r="AJ1902" s="167"/>
      <c r="AK1902" s="167"/>
      <c r="AL1902" s="167"/>
      <c r="AN1902" s="146"/>
      <c r="AO1902" s="158">
        <f t="shared" si="342"/>
        <v>7.9553428969919189</v>
      </c>
      <c r="AP1902" s="159">
        <f t="shared" si="343"/>
        <v>0.3365482080552758</v>
      </c>
      <c r="AQ1902" s="160">
        <f t="shared" si="344"/>
        <v>5.6828448730866787E-4</v>
      </c>
      <c r="AR1902" s="161" t="str">
        <f t="shared" si="345"/>
        <v/>
      </c>
      <c r="AS1902" s="161" t="str">
        <f t="shared" si="341"/>
        <v/>
      </c>
    </row>
    <row r="1903" spans="26:45" ht="20.100000000000001" customHeight="1" x14ac:dyDescent="0.25">
      <c r="Z1903" s="146">
        <v>1232</v>
      </c>
      <c r="AA1903" s="142">
        <f t="shared" si="346"/>
        <v>0.92799999999999994</v>
      </c>
      <c r="AB1903" s="166">
        <f t="shared" si="347"/>
        <v>0.25936199391290432</v>
      </c>
      <c r="AC1903" s="166">
        <f t="shared" si="348"/>
        <v>0.82329621519043872</v>
      </c>
      <c r="AD1903" s="142">
        <f t="shared" si="349"/>
        <v>0.25936199391290432</v>
      </c>
      <c r="AE1903" s="142">
        <f t="shared" si="354"/>
        <v>0.25936199391290432</v>
      </c>
      <c r="AF1903" s="142" t="str">
        <f t="shared" si="350"/>
        <v/>
      </c>
      <c r="AG1903" s="167">
        <f t="shared" si="351"/>
        <v>0</v>
      </c>
      <c r="AH1903" s="167" t="str">
        <f t="shared" si="352"/>
        <v/>
      </c>
      <c r="AI1903" s="167" t="str">
        <f t="shared" si="353"/>
        <v/>
      </c>
      <c r="AJ1903" s="167"/>
      <c r="AK1903" s="167"/>
      <c r="AL1903" s="167"/>
      <c r="AN1903" s="146"/>
      <c r="AO1903" s="158">
        <f t="shared" si="342"/>
        <v>7.9617378671663497</v>
      </c>
      <c r="AP1903" s="159">
        <f t="shared" si="343"/>
        <v>0.33597992356796713</v>
      </c>
      <c r="AQ1903" s="160">
        <f t="shared" si="344"/>
        <v>5.6760894170115872E-4</v>
      </c>
      <c r="AR1903" s="161" t="str">
        <f t="shared" si="345"/>
        <v/>
      </c>
      <c r="AS1903" s="161" t="str">
        <f t="shared" si="341"/>
        <v/>
      </c>
    </row>
    <row r="1904" spans="26:45" ht="20.100000000000001" customHeight="1" x14ac:dyDescent="0.25">
      <c r="Z1904" s="146">
        <v>1233</v>
      </c>
      <c r="AA1904" s="142">
        <f t="shared" si="346"/>
        <v>0.93200000000000038</v>
      </c>
      <c r="AB1904" s="166">
        <f t="shared" si="347"/>
        <v>0.25839895964984833</v>
      </c>
      <c r="AC1904" s="166">
        <f t="shared" si="348"/>
        <v>0.82433173728409714</v>
      </c>
      <c r="AD1904" s="142">
        <f t="shared" si="349"/>
        <v>0.25839895964984833</v>
      </c>
      <c r="AE1904" s="142">
        <f t="shared" si="354"/>
        <v>0.25839895964984833</v>
      </c>
      <c r="AF1904" s="142" t="str">
        <f t="shared" si="350"/>
        <v/>
      </c>
      <c r="AG1904" s="167">
        <f t="shared" si="351"/>
        <v>0</v>
      </c>
      <c r="AH1904" s="167" t="str">
        <f t="shared" si="352"/>
        <v/>
      </c>
      <c r="AI1904" s="167" t="str">
        <f t="shared" si="353"/>
        <v/>
      </c>
      <c r="AJ1904" s="167"/>
      <c r="AK1904" s="167"/>
      <c r="AL1904" s="167"/>
      <c r="AN1904" s="146"/>
      <c r="AO1904" s="158">
        <f t="shared" si="342"/>
        <v>7.9681328373407805</v>
      </c>
      <c r="AP1904" s="159">
        <f t="shared" si="343"/>
        <v>0.33541231462626597</v>
      </c>
      <c r="AQ1904" s="160">
        <f t="shared" si="344"/>
        <v>5.6693328548557131E-4</v>
      </c>
      <c r="AR1904" s="161" t="str">
        <f t="shared" si="345"/>
        <v/>
      </c>
      <c r="AS1904" s="161" t="str">
        <f t="shared" si="341"/>
        <v/>
      </c>
    </row>
    <row r="1905" spans="26:45" ht="20.100000000000001" customHeight="1" x14ac:dyDescent="0.25">
      <c r="Z1905" s="146">
        <v>1234</v>
      </c>
      <c r="AA1905" s="142">
        <f t="shared" si="346"/>
        <v>0.93599999999999994</v>
      </c>
      <c r="AB1905" s="166">
        <f t="shared" si="347"/>
        <v>0.25743538222001205</v>
      </c>
      <c r="AC1905" s="166">
        <f t="shared" si="348"/>
        <v>0.82536340614341941</v>
      </c>
      <c r="AD1905" s="142">
        <f t="shared" si="349"/>
        <v>0.25743538222001205</v>
      </c>
      <c r="AE1905" s="142">
        <f t="shared" si="354"/>
        <v>0.25743538222001205</v>
      </c>
      <c r="AF1905" s="142" t="str">
        <f t="shared" si="350"/>
        <v/>
      </c>
      <c r="AG1905" s="167">
        <f t="shared" si="351"/>
        <v>0</v>
      </c>
      <c r="AH1905" s="167" t="str">
        <f t="shared" si="352"/>
        <v/>
      </c>
      <c r="AI1905" s="167" t="str">
        <f t="shared" si="353"/>
        <v/>
      </c>
      <c r="AJ1905" s="167"/>
      <c r="AK1905" s="167"/>
      <c r="AL1905" s="167"/>
      <c r="AN1905" s="146"/>
      <c r="AO1905" s="158">
        <f t="shared" si="342"/>
        <v>7.9745278075152113</v>
      </c>
      <c r="AP1905" s="159">
        <f t="shared" si="343"/>
        <v>0.3348453813407804</v>
      </c>
      <c r="AQ1905" s="160">
        <f t="shared" si="344"/>
        <v>5.6625752243194549E-4</v>
      </c>
      <c r="AR1905" s="161" t="str">
        <f t="shared" si="345"/>
        <v/>
      </c>
      <c r="AS1905" s="161" t="str">
        <f t="shared" si="341"/>
        <v/>
      </c>
    </row>
    <row r="1906" spans="26:45" ht="20.100000000000001" customHeight="1" x14ac:dyDescent="0.25">
      <c r="Z1906" s="146">
        <v>1235</v>
      </c>
      <c r="AA1906" s="142">
        <f t="shared" si="346"/>
        <v>0.94000000000000039</v>
      </c>
      <c r="AB1906" s="166">
        <f t="shared" si="347"/>
        <v>0.25647129442562028</v>
      </c>
      <c r="AC1906" s="166">
        <f t="shared" si="348"/>
        <v>0.82639121966137552</v>
      </c>
      <c r="AD1906" s="142">
        <f t="shared" si="349"/>
        <v>0.25647129442562028</v>
      </c>
      <c r="AE1906" s="142">
        <f t="shared" si="354"/>
        <v>0.25647129442562028</v>
      </c>
      <c r="AF1906" s="142" t="str">
        <f t="shared" si="350"/>
        <v/>
      </c>
      <c r="AG1906" s="167">
        <f t="shared" si="351"/>
        <v>0</v>
      </c>
      <c r="AH1906" s="167" t="str">
        <f t="shared" si="352"/>
        <v/>
      </c>
      <c r="AI1906" s="167" t="str">
        <f t="shared" si="353"/>
        <v/>
      </c>
      <c r="AJ1906" s="167"/>
      <c r="AK1906" s="167"/>
      <c r="AL1906" s="167"/>
      <c r="AN1906" s="146"/>
      <c r="AO1906" s="158">
        <f t="shared" si="342"/>
        <v>7.9809227776896421</v>
      </c>
      <c r="AP1906" s="159">
        <f t="shared" si="343"/>
        <v>0.33427912381834846</v>
      </c>
      <c r="AQ1906" s="160">
        <f t="shared" si="344"/>
        <v>5.6558165629988499E-4</v>
      </c>
      <c r="AR1906" s="161" t="str">
        <f t="shared" si="345"/>
        <v/>
      </c>
      <c r="AS1906" s="161" t="str">
        <f t="shared" si="341"/>
        <v/>
      </c>
    </row>
    <row r="1907" spans="26:45" ht="20.100000000000001" customHeight="1" x14ac:dyDescent="0.25">
      <c r="Z1907" s="146">
        <v>1236</v>
      </c>
      <c r="AA1907" s="142">
        <f t="shared" si="346"/>
        <v>0.94399999999999995</v>
      </c>
      <c r="AB1907" s="166">
        <f t="shared" si="347"/>
        <v>0.25550672897076881</v>
      </c>
      <c r="AC1907" s="166">
        <f t="shared" si="348"/>
        <v>0.82741517586194813</v>
      </c>
      <c r="AD1907" s="142">
        <f t="shared" si="349"/>
        <v>0.25550672897076881</v>
      </c>
      <c r="AE1907" s="142">
        <f t="shared" si="354"/>
        <v>0.25550672897076881</v>
      </c>
      <c r="AF1907" s="142" t="str">
        <f t="shared" si="350"/>
        <v/>
      </c>
      <c r="AG1907" s="167">
        <f t="shared" si="351"/>
        <v>0</v>
      </c>
      <c r="AH1907" s="167" t="str">
        <f t="shared" si="352"/>
        <v/>
      </c>
      <c r="AI1907" s="167" t="str">
        <f t="shared" si="353"/>
        <v/>
      </c>
      <c r="AJ1907" s="167"/>
      <c r="AK1907" s="167"/>
      <c r="AL1907" s="167"/>
      <c r="AN1907" s="146"/>
      <c r="AO1907" s="158">
        <f t="shared" si="342"/>
        <v>7.9873177478640729</v>
      </c>
      <c r="AP1907" s="159">
        <f t="shared" si="343"/>
        <v>0.33371354216204857</v>
      </c>
      <c r="AQ1907" s="160">
        <f t="shared" si="344"/>
        <v>5.6490569083589293E-4</v>
      </c>
      <c r="AR1907" s="161" t="str">
        <f t="shared" si="345"/>
        <v/>
      </c>
      <c r="AS1907" s="161" t="str">
        <f t="shared" si="341"/>
        <v/>
      </c>
    </row>
    <row r="1908" spans="26:45" ht="20.100000000000001" customHeight="1" x14ac:dyDescent="0.25">
      <c r="Z1908" s="146">
        <v>1237</v>
      </c>
      <c r="AA1908" s="142">
        <f t="shared" si="346"/>
        <v>0.9480000000000004</v>
      </c>
      <c r="AB1908" s="166">
        <f t="shared" si="347"/>
        <v>0.25454171845970119</v>
      </c>
      <c r="AC1908" s="166">
        <f t="shared" si="348"/>
        <v>0.82843527289973784</v>
      </c>
      <c r="AD1908" s="142">
        <f t="shared" si="349"/>
        <v>0.25454171845970119</v>
      </c>
      <c r="AE1908" s="142">
        <f t="shared" si="354"/>
        <v>0.25454171845970119</v>
      </c>
      <c r="AF1908" s="142" t="str">
        <f t="shared" si="350"/>
        <v/>
      </c>
      <c r="AG1908" s="167">
        <f t="shared" si="351"/>
        <v>0</v>
      </c>
      <c r="AH1908" s="167" t="str">
        <f t="shared" si="352"/>
        <v/>
      </c>
      <c r="AI1908" s="167" t="str">
        <f t="shared" si="353"/>
        <v/>
      </c>
      <c r="AJ1908" s="167"/>
      <c r="AK1908" s="167"/>
      <c r="AL1908" s="167"/>
      <c r="AN1908" s="146"/>
      <c r="AO1908" s="158">
        <f t="shared" si="342"/>
        <v>7.9937127180385037</v>
      </c>
      <c r="AP1908" s="159">
        <f t="shared" si="343"/>
        <v>0.33314863647121268</v>
      </c>
      <c r="AQ1908" s="160">
        <f t="shared" si="344"/>
        <v>5.6422962977342728E-4</v>
      </c>
      <c r="AR1908" s="161" t="str">
        <f t="shared" si="345"/>
        <v/>
      </c>
      <c r="AS1908" s="161" t="str">
        <f t="shared" si="341"/>
        <v/>
      </c>
    </row>
    <row r="1909" spans="26:45" ht="20.100000000000001" customHeight="1" x14ac:dyDescent="0.25">
      <c r="Z1909" s="146">
        <v>1238</v>
      </c>
      <c r="AA1909" s="142">
        <f t="shared" si="346"/>
        <v>0.95199999999999996</v>
      </c>
      <c r="AB1909" s="166">
        <f t="shared" si="347"/>
        <v>0.25357629539510257</v>
      </c>
      <c r="AC1909" s="166">
        <f t="shared" si="348"/>
        <v>0.829451509059559</v>
      </c>
      <c r="AD1909" s="142">
        <f t="shared" si="349"/>
        <v>0.25357629539510257</v>
      </c>
      <c r="AE1909" s="142">
        <f t="shared" si="354"/>
        <v>0.25357629539510257</v>
      </c>
      <c r="AF1909" s="142" t="str">
        <f t="shared" si="350"/>
        <v/>
      </c>
      <c r="AG1909" s="167">
        <f t="shared" si="351"/>
        <v>0</v>
      </c>
      <c r="AH1909" s="167" t="str">
        <f t="shared" si="352"/>
        <v/>
      </c>
      <c r="AI1909" s="167" t="str">
        <f t="shared" si="353"/>
        <v/>
      </c>
      <c r="AJ1909" s="167"/>
      <c r="AK1909" s="167"/>
      <c r="AL1909" s="167"/>
      <c r="AN1909" s="146"/>
      <c r="AO1909" s="158">
        <f t="shared" si="342"/>
        <v>8.0001076882129354</v>
      </c>
      <c r="AP1909" s="159">
        <f t="shared" si="343"/>
        <v>0.33258440684143925</v>
      </c>
      <c r="AQ1909" s="160">
        <f t="shared" si="344"/>
        <v>5.6355347683328949E-4</v>
      </c>
      <c r="AR1909" s="161" t="str">
        <f t="shared" si="345"/>
        <v/>
      </c>
      <c r="AS1909" s="161" t="str">
        <f t="shared" si="341"/>
        <v/>
      </c>
    </row>
    <row r="1910" spans="26:45" ht="20.100000000000001" customHeight="1" x14ac:dyDescent="0.25">
      <c r="Z1910" s="146">
        <v>1239</v>
      </c>
      <c r="AA1910" s="142">
        <f t="shared" si="346"/>
        <v>0.95600000000000041</v>
      </c>
      <c r="AB1910" s="166">
        <f t="shared" si="347"/>
        <v>0.25261049217640641</v>
      </c>
      <c r="AC1910" s="166">
        <f t="shared" si="348"/>
        <v>0.83046388275603134</v>
      </c>
      <c r="AD1910" s="142">
        <f t="shared" si="349"/>
        <v>0.25261049217640641</v>
      </c>
      <c r="AE1910" s="142">
        <f t="shared" si="354"/>
        <v>0.25261049217640641</v>
      </c>
      <c r="AF1910" s="142" t="str">
        <f t="shared" si="350"/>
        <v/>
      </c>
      <c r="AG1910" s="167">
        <f t="shared" si="351"/>
        <v>0</v>
      </c>
      <c r="AH1910" s="167" t="str">
        <f t="shared" si="352"/>
        <v/>
      </c>
      <c r="AI1910" s="167" t="str">
        <f t="shared" si="353"/>
        <v/>
      </c>
      <c r="AJ1910" s="167"/>
      <c r="AK1910" s="167"/>
      <c r="AL1910" s="167"/>
      <c r="AN1910" s="146"/>
      <c r="AO1910" s="158">
        <f t="shared" si="342"/>
        <v>8.0065026583873653</v>
      </c>
      <c r="AP1910" s="159">
        <f t="shared" si="343"/>
        <v>0.33202085336460596</v>
      </c>
      <c r="AQ1910" s="160">
        <f t="shared" si="344"/>
        <v>5.6287723572356896E-4</v>
      </c>
      <c r="AR1910" s="161" t="str">
        <f t="shared" si="345"/>
        <v/>
      </c>
      <c r="AS1910" s="161" t="str">
        <f t="shared" si="341"/>
        <v/>
      </c>
    </row>
    <row r="1911" spans="26:45" ht="20.100000000000001" customHeight="1" x14ac:dyDescent="0.25">
      <c r="Z1911" s="146">
        <v>1240</v>
      </c>
      <c r="AA1911" s="142">
        <f t="shared" si="346"/>
        <v>0.96</v>
      </c>
      <c r="AB1911" s="166">
        <f t="shared" si="347"/>
        <v>0.25164434109811712</v>
      </c>
      <c r="AC1911" s="166">
        <f t="shared" si="348"/>
        <v>0.83147239253316219</v>
      </c>
      <c r="AD1911" s="142">
        <f t="shared" si="349"/>
        <v>0.25164434109811712</v>
      </c>
      <c r="AE1911" s="142">
        <f t="shared" si="354"/>
        <v>0.25164434109811712</v>
      </c>
      <c r="AF1911" s="142" t="str">
        <f t="shared" si="350"/>
        <v/>
      </c>
      <c r="AG1911" s="167">
        <f t="shared" si="351"/>
        <v>0</v>
      </c>
      <c r="AH1911" s="167" t="str">
        <f t="shared" si="352"/>
        <v/>
      </c>
      <c r="AI1911" s="167" t="str">
        <f t="shared" si="353"/>
        <v/>
      </c>
      <c r="AJ1911" s="167"/>
      <c r="AK1911" s="167"/>
      <c r="AL1911" s="167"/>
      <c r="AN1911" s="146"/>
      <c r="AO1911" s="158">
        <f t="shared" si="342"/>
        <v>8.0128976285617952</v>
      </c>
      <c r="AP1911" s="159">
        <f t="shared" si="343"/>
        <v>0.33145797612888239</v>
      </c>
      <c r="AQ1911" s="160">
        <f t="shared" si="344"/>
        <v>5.6220091014080875E-4</v>
      </c>
      <c r="AR1911" s="161" t="str">
        <f t="shared" si="345"/>
        <v/>
      </c>
      <c r="AS1911" s="161" t="str">
        <f t="shared" si="341"/>
        <v/>
      </c>
    </row>
    <row r="1912" spans="26:45" ht="20.100000000000001" customHeight="1" x14ac:dyDescent="0.25">
      <c r="Z1912" s="146">
        <v>1241</v>
      </c>
      <c r="AA1912" s="142">
        <f t="shared" si="346"/>
        <v>0.96400000000000041</v>
      </c>
      <c r="AB1912" s="166">
        <f t="shared" si="347"/>
        <v>0.25067787434814592</v>
      </c>
      <c r="AC1912" s="166">
        <f t="shared" si="348"/>
        <v>0.8324770370639254</v>
      </c>
      <c r="AD1912" s="142">
        <f t="shared" si="349"/>
        <v>0.25067787434814592</v>
      </c>
      <c r="AE1912" s="142">
        <f t="shared" si="354"/>
        <v>0.25067787434814592</v>
      </c>
      <c r="AF1912" s="142" t="str">
        <f t="shared" si="350"/>
        <v/>
      </c>
      <c r="AG1912" s="167">
        <f t="shared" si="351"/>
        <v>0</v>
      </c>
      <c r="AH1912" s="167" t="str">
        <f t="shared" si="352"/>
        <v/>
      </c>
      <c r="AI1912" s="167" t="str">
        <f t="shared" si="353"/>
        <v/>
      </c>
      <c r="AJ1912" s="167"/>
      <c r="AK1912" s="167"/>
      <c r="AL1912" s="167"/>
      <c r="AN1912" s="146"/>
      <c r="AO1912" s="158">
        <f t="shared" si="342"/>
        <v>8.0192925987362251</v>
      </c>
      <c r="AP1912" s="159">
        <f t="shared" si="343"/>
        <v>0.33089577521874158</v>
      </c>
      <c r="AQ1912" s="160">
        <f t="shared" si="344"/>
        <v>5.61524503766897E-4</v>
      </c>
      <c r="AR1912" s="161" t="str">
        <f t="shared" si="345"/>
        <v/>
      </c>
      <c r="AS1912" s="161" t="str">
        <f t="shared" si="341"/>
        <v/>
      </c>
    </row>
    <row r="1913" spans="26:45" ht="20.100000000000001" customHeight="1" x14ac:dyDescent="0.25">
      <c r="Z1913" s="146">
        <v>1242</v>
      </c>
      <c r="AA1913" s="142">
        <f t="shared" si="346"/>
        <v>0.96799999999999997</v>
      </c>
      <c r="AB1913" s="166">
        <f t="shared" si="347"/>
        <v>0.24971112400616369</v>
      </c>
      <c r="AC1913" s="166">
        <f t="shared" si="348"/>
        <v>0.83347781514982955</v>
      </c>
      <c r="AD1913" s="142">
        <f t="shared" si="349"/>
        <v>0.24971112400616369</v>
      </c>
      <c r="AE1913" s="142">
        <f t="shared" si="354"/>
        <v>0.24971112400616369</v>
      </c>
      <c r="AF1913" s="142" t="str">
        <f t="shared" si="350"/>
        <v/>
      </c>
      <c r="AG1913" s="167">
        <f t="shared" si="351"/>
        <v>0</v>
      </c>
      <c r="AH1913" s="167" t="str">
        <f t="shared" si="352"/>
        <v/>
      </c>
      <c r="AI1913" s="167" t="str">
        <f t="shared" si="353"/>
        <v/>
      </c>
      <c r="AJ1913" s="167"/>
      <c r="AK1913" s="167"/>
      <c r="AL1913" s="167"/>
      <c r="AN1913" s="146"/>
      <c r="AO1913" s="158">
        <f t="shared" si="342"/>
        <v>8.025687568910655</v>
      </c>
      <c r="AP1913" s="159">
        <f t="shared" si="343"/>
        <v>0.33033425071497469</v>
      </c>
      <c r="AQ1913" s="160">
        <f t="shared" si="344"/>
        <v>5.6084802027295266E-4</v>
      </c>
      <c r="AR1913" s="161" t="str">
        <f t="shared" si="345"/>
        <v/>
      </c>
      <c r="AS1913" s="161" t="str">
        <f t="shared" si="341"/>
        <v/>
      </c>
    </row>
    <row r="1914" spans="26:45" ht="20.100000000000001" customHeight="1" x14ac:dyDescent="0.25">
      <c r="Z1914" s="146">
        <v>1243</v>
      </c>
      <c r="AA1914" s="142">
        <f t="shared" si="346"/>
        <v>0.97200000000000042</v>
      </c>
      <c r="AB1914" s="166">
        <f t="shared" si="347"/>
        <v>0.24874412204196611</v>
      </c>
      <c r="AC1914" s="166">
        <f t="shared" si="348"/>
        <v>0.83447472572048342</v>
      </c>
      <c r="AD1914" s="142">
        <f t="shared" si="349"/>
        <v>0.24874412204196611</v>
      </c>
      <c r="AE1914" s="142">
        <f t="shared" si="354"/>
        <v>0.24874412204196611</v>
      </c>
      <c r="AF1914" s="142" t="str">
        <f t="shared" si="350"/>
        <v/>
      </c>
      <c r="AG1914" s="167">
        <f t="shared" si="351"/>
        <v>0</v>
      </c>
      <c r="AH1914" s="167" t="str">
        <f t="shared" si="352"/>
        <v/>
      </c>
      <c r="AI1914" s="167" t="str">
        <f t="shared" si="353"/>
        <v/>
      </c>
      <c r="AJ1914" s="167"/>
      <c r="AK1914" s="167"/>
      <c r="AL1914" s="167"/>
      <c r="AN1914" s="146"/>
      <c r="AO1914" s="158">
        <f t="shared" si="342"/>
        <v>8.032082539085085</v>
      </c>
      <c r="AP1914" s="159">
        <f t="shared" si="343"/>
        <v>0.32977340269470173</v>
      </c>
      <c r="AQ1914" s="160">
        <f t="shared" si="344"/>
        <v>5.6017146331682754E-4</v>
      </c>
      <c r="AR1914" s="161" t="str">
        <f t="shared" si="345"/>
        <v/>
      </c>
      <c r="AS1914" s="161" t="str">
        <f t="shared" si="341"/>
        <v/>
      </c>
    </row>
    <row r="1915" spans="26:45" ht="20.100000000000001" customHeight="1" x14ac:dyDescent="0.25">
      <c r="Z1915" s="146">
        <v>1244</v>
      </c>
      <c r="AA1915" s="142">
        <f t="shared" si="346"/>
        <v>0.97599999999999998</v>
      </c>
      <c r="AB1915" s="166">
        <f t="shared" si="347"/>
        <v>0.24777690031385682</v>
      </c>
      <c r="AC1915" s="166">
        <f t="shared" si="348"/>
        <v>0.83546776783315169</v>
      </c>
      <c r="AD1915" s="142">
        <f t="shared" si="349"/>
        <v>0.24777690031385682</v>
      </c>
      <c r="AE1915" s="142">
        <f t="shared" si="354"/>
        <v>0.24777690031385682</v>
      </c>
      <c r="AF1915" s="142" t="str">
        <f t="shared" si="350"/>
        <v/>
      </c>
      <c r="AG1915" s="167">
        <f t="shared" si="351"/>
        <v>0</v>
      </c>
      <c r="AH1915" s="167" t="str">
        <f t="shared" si="352"/>
        <v/>
      </c>
      <c r="AI1915" s="167" t="str">
        <f t="shared" si="353"/>
        <v/>
      </c>
      <c r="AJ1915" s="167"/>
      <c r="AK1915" s="167"/>
      <c r="AL1915" s="167"/>
      <c r="AN1915" s="146"/>
      <c r="AO1915" s="158">
        <f t="shared" si="342"/>
        <v>8.0384775092595149</v>
      </c>
      <c r="AP1915" s="159">
        <f t="shared" si="343"/>
        <v>0.32921323123138491</v>
      </c>
      <c r="AQ1915" s="160">
        <f t="shared" si="344"/>
        <v>5.5949483654332832E-4</v>
      </c>
      <c r="AR1915" s="161" t="str">
        <f t="shared" si="345"/>
        <v/>
      </c>
      <c r="AS1915" s="161" t="str">
        <f t="shared" si="341"/>
        <v/>
      </c>
    </row>
    <row r="1916" spans="26:45" ht="20.100000000000001" customHeight="1" x14ac:dyDescent="0.25">
      <c r="Z1916" s="146">
        <v>1245</v>
      </c>
      <c r="AA1916" s="142">
        <f t="shared" si="346"/>
        <v>0.98000000000000043</v>
      </c>
      <c r="AB1916" s="166">
        <f t="shared" si="347"/>
        <v>0.24680949056704266</v>
      </c>
      <c r="AC1916" s="166">
        <f t="shared" si="348"/>
        <v>0.8364569406723078</v>
      </c>
      <c r="AD1916" s="142">
        <f t="shared" si="349"/>
        <v>0.24680949056704266</v>
      </c>
      <c r="AE1916" s="142">
        <f t="shared" si="354"/>
        <v>0.24680949056704266</v>
      </c>
      <c r="AF1916" s="142" t="str">
        <f t="shared" si="350"/>
        <v/>
      </c>
      <c r="AG1916" s="167">
        <f t="shared" si="351"/>
        <v>0</v>
      </c>
      <c r="AH1916" s="167" t="str">
        <f t="shared" si="352"/>
        <v/>
      </c>
      <c r="AI1916" s="167" t="str">
        <f t="shared" si="353"/>
        <v/>
      </c>
      <c r="AJ1916" s="167"/>
      <c r="AK1916" s="167"/>
      <c r="AL1916" s="167"/>
      <c r="AN1916" s="146"/>
      <c r="AO1916" s="158">
        <f t="shared" si="342"/>
        <v>8.0448724794339448</v>
      </c>
      <c r="AP1916" s="159">
        <f t="shared" si="343"/>
        <v>0.32865373639484158</v>
      </c>
      <c r="AQ1916" s="160">
        <f t="shared" si="344"/>
        <v>5.5881814358538229E-4</v>
      </c>
      <c r="AR1916" s="161" t="str">
        <f t="shared" si="345"/>
        <v/>
      </c>
      <c r="AS1916" s="161" t="str">
        <f t="shared" si="341"/>
        <v/>
      </c>
    </row>
    <row r="1917" spans="26:45" ht="20.100000000000001" customHeight="1" x14ac:dyDescent="0.25">
      <c r="Z1917" s="146">
        <v>1246</v>
      </c>
      <c r="AA1917" s="142">
        <f t="shared" si="346"/>
        <v>0.98399999999999999</v>
      </c>
      <c r="AB1917" s="166">
        <f t="shared" si="347"/>
        <v>0.24584192443204717</v>
      </c>
      <c r="AC1917" s="166">
        <f t="shared" si="348"/>
        <v>0.83744224354917574</v>
      </c>
      <c r="AD1917" s="142">
        <f t="shared" si="349"/>
        <v>0.24584192443204717</v>
      </c>
      <c r="AE1917" s="142">
        <f t="shared" si="354"/>
        <v>0.24584192443204717</v>
      </c>
      <c r="AF1917" s="142" t="str">
        <f t="shared" si="350"/>
        <v/>
      </c>
      <c r="AG1917" s="167">
        <f t="shared" si="351"/>
        <v>0</v>
      </c>
      <c r="AH1917" s="167" t="str">
        <f t="shared" si="352"/>
        <v/>
      </c>
      <c r="AI1917" s="167" t="str">
        <f t="shared" si="353"/>
        <v/>
      </c>
      <c r="AJ1917" s="167"/>
      <c r="AK1917" s="167"/>
      <c r="AL1917" s="167"/>
      <c r="AN1917" s="146"/>
      <c r="AO1917" s="158">
        <f t="shared" si="342"/>
        <v>8.0512674496083747</v>
      </c>
      <c r="AP1917" s="159">
        <f t="shared" si="343"/>
        <v>0.3280949182512562</v>
      </c>
      <c r="AQ1917" s="160">
        <f t="shared" si="344"/>
        <v>5.5814138806353775E-4</v>
      </c>
      <c r="AR1917" s="161" t="str">
        <f t="shared" si="345"/>
        <v/>
      </c>
      <c r="AS1917" s="161" t="str">
        <f t="shared" si="341"/>
        <v/>
      </c>
    </row>
    <row r="1918" spans="26:45" ht="20.100000000000001" customHeight="1" x14ac:dyDescent="0.25">
      <c r="Z1918" s="146">
        <v>1247</v>
      </c>
      <c r="AA1918" s="142">
        <f t="shared" si="346"/>
        <v>0.98800000000000043</v>
      </c>
      <c r="AB1918" s="166">
        <f t="shared" si="347"/>
        <v>0.24487423342313677</v>
      </c>
      <c r="AC1918" s="166">
        <f t="shared" si="348"/>
        <v>0.83842367590127087</v>
      </c>
      <c r="AD1918" s="142">
        <f t="shared" si="349"/>
        <v>0.24487423342313677</v>
      </c>
      <c r="AE1918" s="142">
        <f t="shared" si="354"/>
        <v>0.24487423342313677</v>
      </c>
      <c r="AF1918" s="142" t="str">
        <f t="shared" si="350"/>
        <v/>
      </c>
      <c r="AG1918" s="167">
        <f t="shared" si="351"/>
        <v>0</v>
      </c>
      <c r="AH1918" s="167" t="str">
        <f t="shared" si="352"/>
        <v/>
      </c>
      <c r="AI1918" s="167" t="str">
        <f t="shared" si="353"/>
        <v/>
      </c>
      <c r="AJ1918" s="167"/>
      <c r="AK1918" s="167"/>
      <c r="AL1918" s="167"/>
      <c r="AN1918" s="146"/>
      <c r="AO1918" s="158">
        <f t="shared" si="342"/>
        <v>8.0576624197828046</v>
      </c>
      <c r="AP1918" s="159">
        <f t="shared" si="343"/>
        <v>0.32753677686319266</v>
      </c>
      <c r="AQ1918" s="160">
        <f t="shared" si="344"/>
        <v>5.5746457358479828E-4</v>
      </c>
      <c r="AR1918" s="161" t="str">
        <f t="shared" si="345"/>
        <v/>
      </c>
      <c r="AS1918" s="161" t="str">
        <f t="shared" si="341"/>
        <v/>
      </c>
    </row>
    <row r="1919" spans="26:45" ht="20.100000000000001" customHeight="1" x14ac:dyDescent="0.25">
      <c r="Z1919" s="146">
        <v>1248</v>
      </c>
      <c r="AA1919" s="142">
        <f t="shared" si="346"/>
        <v>0.99199999999999999</v>
      </c>
      <c r="AB1919" s="166">
        <f t="shared" si="347"/>
        <v>0.24390644893676472</v>
      </c>
      <c r="AC1919" s="166">
        <f t="shared" si="348"/>
        <v>0.8394012372919295</v>
      </c>
      <c r="AD1919" s="142">
        <f t="shared" si="349"/>
        <v>0.24390644893676472</v>
      </c>
      <c r="AE1919" s="142">
        <f t="shared" si="354"/>
        <v>0.24390644893676472</v>
      </c>
      <c r="AF1919" s="142" t="str">
        <f t="shared" si="350"/>
        <v/>
      </c>
      <c r="AG1919" s="167">
        <f t="shared" si="351"/>
        <v>0</v>
      </c>
      <c r="AH1919" s="167" t="str">
        <f t="shared" si="352"/>
        <v/>
      </c>
      <c r="AI1919" s="167" t="str">
        <f t="shared" si="353"/>
        <v/>
      </c>
      <c r="AJ1919" s="167"/>
      <c r="AK1919" s="167"/>
      <c r="AL1919" s="167"/>
      <c r="AN1919" s="146"/>
      <c r="AO1919" s="158">
        <f t="shared" si="342"/>
        <v>8.0640573899572345</v>
      </c>
      <c r="AP1919" s="159">
        <f t="shared" si="343"/>
        <v>0.32697931228960786</v>
      </c>
      <c r="AQ1919" s="160">
        <f t="shared" si="344"/>
        <v>5.5678770374439912E-4</v>
      </c>
      <c r="AR1919" s="161" t="str">
        <f t="shared" si="345"/>
        <v/>
      </c>
      <c r="AS1919" s="161" t="str">
        <f t="shared" si="341"/>
        <v/>
      </c>
    </row>
    <row r="1920" spans="26:45" ht="20.100000000000001" customHeight="1" x14ac:dyDescent="0.25">
      <c r="Z1920" s="146">
        <v>1249</v>
      </c>
      <c r="AA1920" s="142">
        <f t="shared" si="346"/>
        <v>0.99600000000000044</v>
      </c>
      <c r="AB1920" s="166">
        <f t="shared" si="347"/>
        <v>0.24293860225002806</v>
      </c>
      <c r="AC1920" s="166">
        <f t="shared" si="348"/>
        <v>0.84037492740983644</v>
      </c>
      <c r="AD1920" s="142">
        <f t="shared" si="349"/>
        <v>0.24293860225002806</v>
      </c>
      <c r="AE1920" s="142">
        <f t="shared" si="354"/>
        <v>0.24293860225002806</v>
      </c>
      <c r="AF1920" s="142" t="str">
        <f t="shared" si="350"/>
        <v/>
      </c>
      <c r="AG1920" s="167">
        <f t="shared" si="351"/>
        <v>0</v>
      </c>
      <c r="AH1920" s="167" t="str">
        <f t="shared" si="352"/>
        <v/>
      </c>
      <c r="AI1920" s="167" t="str">
        <f t="shared" si="353"/>
        <v/>
      </c>
      <c r="AJ1920" s="167"/>
      <c r="AK1920" s="167"/>
      <c r="AL1920" s="167"/>
      <c r="AN1920" s="146"/>
      <c r="AO1920" s="158">
        <f t="shared" si="342"/>
        <v>8.0704523601316644</v>
      </c>
      <c r="AP1920" s="159">
        <f t="shared" si="343"/>
        <v>0.32642252458586346</v>
      </c>
      <c r="AQ1920" s="160">
        <f t="shared" si="344"/>
        <v>5.561107821257516E-4</v>
      </c>
      <c r="AR1920" s="161" t="str">
        <f t="shared" si="345"/>
        <v/>
      </c>
      <c r="AS1920" s="161" t="str">
        <f t="shared" si="341"/>
        <v/>
      </c>
    </row>
    <row r="1921" spans="26:45" ht="20.100000000000001" customHeight="1" x14ac:dyDescent="0.25">
      <c r="Z1921" s="146">
        <v>1250</v>
      </c>
      <c r="AA1921" s="142">
        <f t="shared" si="346"/>
        <v>1</v>
      </c>
      <c r="AB1921" s="166">
        <f t="shared" si="347"/>
        <v>0.24197072451914337</v>
      </c>
      <c r="AC1921" s="166">
        <f t="shared" si="348"/>
        <v>0.84134474606854304</v>
      </c>
      <c r="AD1921" s="142">
        <f t="shared" si="349"/>
        <v>0.24197072451914337</v>
      </c>
      <c r="AE1921" s="142">
        <f t="shared" si="354"/>
        <v>0.24197072451914337</v>
      </c>
      <c r="AF1921" s="142" t="str">
        <f t="shared" si="350"/>
        <v/>
      </c>
      <c r="AG1921" s="167">
        <f t="shared" si="351"/>
        <v>0</v>
      </c>
      <c r="AH1921" s="167" t="str">
        <f t="shared" si="352"/>
        <v/>
      </c>
      <c r="AI1921" s="167" t="str">
        <f t="shared" si="353"/>
        <v/>
      </c>
      <c r="AJ1921" s="167"/>
      <c r="AK1921" s="167"/>
      <c r="AL1921" s="167"/>
      <c r="AN1921" s="146"/>
      <c r="AO1921" s="158">
        <f t="shared" si="342"/>
        <v>8.0768473303060944</v>
      </c>
      <c r="AP1921" s="159">
        <f t="shared" si="343"/>
        <v>0.32586641380373771</v>
      </c>
      <c r="AQ1921" s="160">
        <f t="shared" si="344"/>
        <v>5.5543381229872235E-4</v>
      </c>
      <c r="AR1921" s="161" t="str">
        <f t="shared" si="345"/>
        <v/>
      </c>
      <c r="AS1921" s="161" t="str">
        <f t="shared" si="341"/>
        <v/>
      </c>
    </row>
    <row r="1922" spans="26:45" ht="20.100000000000001" customHeight="1" x14ac:dyDescent="0.25">
      <c r="Z1922" s="146">
        <v>1251</v>
      </c>
      <c r="AA1922" s="142">
        <f t="shared" si="346"/>
        <v>1.0040000000000004</v>
      </c>
      <c r="AB1922" s="166">
        <f t="shared" si="347"/>
        <v>0.2410028467779344</v>
      </c>
      <c r="AC1922" s="166">
        <f t="shared" si="348"/>
        <v>0.8423106932059814</v>
      </c>
      <c r="AD1922" s="142">
        <f t="shared" si="349"/>
        <v>0.2410028467779344</v>
      </c>
      <c r="AE1922" s="142">
        <f t="shared" si="354"/>
        <v>0.2410028467779344</v>
      </c>
      <c r="AF1922" s="142" t="str">
        <f t="shared" si="350"/>
        <v/>
      </c>
      <c r="AG1922" s="167">
        <f t="shared" si="351"/>
        <v>0</v>
      </c>
      <c r="AH1922" s="167" t="str">
        <f t="shared" si="352"/>
        <v/>
      </c>
      <c r="AI1922" s="167" t="str">
        <f t="shared" si="353"/>
        <v/>
      </c>
      <c r="AJ1922" s="167"/>
      <c r="AK1922" s="167"/>
      <c r="AL1922" s="167"/>
      <c r="AN1922" s="146"/>
      <c r="AO1922" s="158">
        <f t="shared" si="342"/>
        <v>8.0832423004805243</v>
      </c>
      <c r="AP1922" s="159">
        <f t="shared" si="343"/>
        <v>0.32531097999143899</v>
      </c>
      <c r="AQ1922" s="160">
        <f t="shared" si="344"/>
        <v>5.5475679782041043E-4</v>
      </c>
      <c r="AR1922" s="161" t="str">
        <f t="shared" si="345"/>
        <v/>
      </c>
      <c r="AS1922" s="161" t="str">
        <f t="shared" si="341"/>
        <v/>
      </c>
    </row>
    <row r="1923" spans="26:45" ht="20.100000000000001" customHeight="1" x14ac:dyDescent="0.25">
      <c r="Z1923" s="146">
        <v>1252</v>
      </c>
      <c r="AA1923" s="142">
        <f t="shared" si="346"/>
        <v>1.008</v>
      </c>
      <c r="AB1923" s="166">
        <f t="shared" si="347"/>
        <v>0.2400349999363395</v>
      </c>
      <c r="AC1923" s="166">
        <f t="shared" si="348"/>
        <v>0.8432727688839714</v>
      </c>
      <c r="AD1923" s="142">
        <f t="shared" si="349"/>
        <v>0.2400349999363395</v>
      </c>
      <c r="AE1923" s="142">
        <f t="shared" si="354"/>
        <v>0.2400349999363395</v>
      </c>
      <c r="AF1923" s="142" t="str">
        <f t="shared" si="350"/>
        <v/>
      </c>
      <c r="AG1923" s="167">
        <f t="shared" si="351"/>
        <v>0</v>
      </c>
      <c r="AH1923" s="167" t="str">
        <f t="shared" si="352"/>
        <v/>
      </c>
      <c r="AI1923" s="167" t="str">
        <f t="shared" si="353"/>
        <v/>
      </c>
      <c r="AJ1923" s="167"/>
      <c r="AK1923" s="167"/>
      <c r="AL1923" s="167"/>
      <c r="AN1923" s="146"/>
      <c r="AO1923" s="158">
        <f t="shared" si="342"/>
        <v>8.0896372706549542</v>
      </c>
      <c r="AP1923" s="159">
        <f t="shared" si="343"/>
        <v>0.32475622319361858</v>
      </c>
      <c r="AQ1923" s="160">
        <f t="shared" si="344"/>
        <v>5.5407974223692369E-4</v>
      </c>
      <c r="AR1923" s="161" t="str">
        <f t="shared" si="345"/>
        <v/>
      </c>
      <c r="AS1923" s="161" t="str">
        <f t="shared" si="341"/>
        <v/>
      </c>
    </row>
    <row r="1924" spans="26:45" ht="20.100000000000001" customHeight="1" x14ac:dyDescent="0.25">
      <c r="Z1924" s="146">
        <v>1253</v>
      </c>
      <c r="AA1924" s="142">
        <f t="shared" si="346"/>
        <v>1.0120000000000005</v>
      </c>
      <c r="AB1924" s="166">
        <f t="shared" si="347"/>
        <v>0.23906721477893106</v>
      </c>
      <c r="AC1924" s="166">
        <f t="shared" si="348"/>
        <v>0.84423097328772334</v>
      </c>
      <c r="AD1924" s="142">
        <f t="shared" si="349"/>
        <v>0.23906721477893106</v>
      </c>
      <c r="AE1924" s="142">
        <f t="shared" si="354"/>
        <v>0.23906721477893106</v>
      </c>
      <c r="AF1924" s="142" t="str">
        <f t="shared" si="350"/>
        <v/>
      </c>
      <c r="AG1924" s="167">
        <f t="shared" si="351"/>
        <v>0</v>
      </c>
      <c r="AH1924" s="167" t="str">
        <f t="shared" si="352"/>
        <v/>
      </c>
      <c r="AI1924" s="167" t="str">
        <f t="shared" si="353"/>
        <v/>
      </c>
      <c r="AJ1924" s="167"/>
      <c r="AK1924" s="167"/>
      <c r="AL1924" s="167"/>
      <c r="AN1924" s="146"/>
      <c r="AO1924" s="158">
        <f t="shared" si="342"/>
        <v>8.0960322408293841</v>
      </c>
      <c r="AP1924" s="159">
        <f t="shared" si="343"/>
        <v>0.32420214345138165</v>
      </c>
      <c r="AQ1924" s="160">
        <f t="shared" si="344"/>
        <v>5.5340264908149139E-4</v>
      </c>
      <c r="AR1924" s="161" t="str">
        <f t="shared" si="345"/>
        <v/>
      </c>
      <c r="AS1924" s="161" t="str">
        <f t="shared" si="341"/>
        <v/>
      </c>
    </row>
    <row r="1925" spans="26:45" ht="20.100000000000001" customHeight="1" x14ac:dyDescent="0.25">
      <c r="Z1925" s="146">
        <v>1254</v>
      </c>
      <c r="AA1925" s="142">
        <f t="shared" si="346"/>
        <v>1.016</v>
      </c>
      <c r="AB1925" s="166">
        <f t="shared" si="347"/>
        <v>0.23809952196345438</v>
      </c>
      <c r="AC1925" s="166">
        <f t="shared" si="348"/>
        <v>0.84518530672533121</v>
      </c>
      <c r="AD1925" s="142">
        <f t="shared" si="349"/>
        <v>0.23809952196345438</v>
      </c>
      <c r="AE1925" s="142">
        <f t="shared" si="354"/>
        <v>0.23809952196345438</v>
      </c>
      <c r="AF1925" s="142" t="str">
        <f t="shared" si="350"/>
        <v/>
      </c>
      <c r="AG1925" s="167">
        <f t="shared" si="351"/>
        <v>0</v>
      </c>
      <c r="AH1925" s="167" t="str">
        <f t="shared" si="352"/>
        <v/>
      </c>
      <c r="AI1925" s="167" t="str">
        <f t="shared" si="353"/>
        <v/>
      </c>
      <c r="AJ1925" s="167"/>
      <c r="AK1925" s="167"/>
      <c r="AL1925" s="167"/>
      <c r="AN1925" s="146"/>
      <c r="AO1925" s="158">
        <f t="shared" si="342"/>
        <v>8.102427211003814</v>
      </c>
      <c r="AP1925" s="159">
        <f t="shared" si="343"/>
        <v>0.32364874080230016</v>
      </c>
      <c r="AQ1925" s="160">
        <f t="shared" si="344"/>
        <v>5.5272552187363155E-4</v>
      </c>
      <c r="AR1925" s="161" t="str">
        <f t="shared" si="345"/>
        <v/>
      </c>
      <c r="AS1925" s="161" t="str">
        <f t="shared" si="341"/>
        <v/>
      </c>
    </row>
    <row r="1926" spans="26:45" ht="20.100000000000001" customHeight="1" x14ac:dyDescent="0.25">
      <c r="Z1926" s="146">
        <v>1255</v>
      </c>
      <c r="AA1926" s="142">
        <f t="shared" si="346"/>
        <v>1.0200000000000005</v>
      </c>
      <c r="AB1926" s="166">
        <f t="shared" si="347"/>
        <v>0.23713195201937948</v>
      </c>
      <c r="AC1926" s="166">
        <f t="shared" si="348"/>
        <v>0.84613576962726522</v>
      </c>
      <c r="AD1926" s="142">
        <f t="shared" si="349"/>
        <v>0.23713195201937948</v>
      </c>
      <c r="AE1926" s="142">
        <f t="shared" si="354"/>
        <v>0.23713195201937948</v>
      </c>
      <c r="AF1926" s="142" t="str">
        <f t="shared" si="350"/>
        <v/>
      </c>
      <c r="AG1926" s="167">
        <f t="shared" si="351"/>
        <v>0</v>
      </c>
      <c r="AH1926" s="167" t="str">
        <f t="shared" si="352"/>
        <v/>
      </c>
      <c r="AI1926" s="167" t="str">
        <f t="shared" si="353"/>
        <v/>
      </c>
      <c r="AJ1926" s="167"/>
      <c r="AK1926" s="167"/>
      <c r="AL1926" s="167"/>
      <c r="AN1926" s="146"/>
      <c r="AO1926" s="158">
        <f t="shared" si="342"/>
        <v>8.1088221811782439</v>
      </c>
      <c r="AP1926" s="159">
        <f t="shared" si="343"/>
        <v>0.32309601528042653</v>
      </c>
      <c r="AQ1926" s="160">
        <f t="shared" si="344"/>
        <v>5.5204836412231506E-4</v>
      </c>
      <c r="AR1926" s="161" t="str">
        <f t="shared" si="345"/>
        <v/>
      </c>
      <c r="AS1926" s="161" t="str">
        <f t="shared" si="341"/>
        <v/>
      </c>
    </row>
    <row r="1927" spans="26:45" ht="20.100000000000001" customHeight="1" x14ac:dyDescent="0.25">
      <c r="Z1927" s="146">
        <v>1256</v>
      </c>
      <c r="AA1927" s="142">
        <f t="shared" si="346"/>
        <v>1.024</v>
      </c>
      <c r="AB1927" s="166">
        <f t="shared" si="347"/>
        <v>0.23616453534647172</v>
      </c>
      <c r="AC1927" s="166">
        <f t="shared" si="348"/>
        <v>0.84708236254585367</v>
      </c>
      <c r="AD1927" s="142">
        <f t="shared" si="349"/>
        <v>0.23616453534647172</v>
      </c>
      <c r="AE1927" s="142">
        <f t="shared" si="354"/>
        <v>0.23616453534647172</v>
      </c>
      <c r="AF1927" s="142" t="str">
        <f t="shared" si="350"/>
        <v/>
      </c>
      <c r="AG1927" s="167">
        <f t="shared" si="351"/>
        <v>0</v>
      </c>
      <c r="AH1927" s="167" t="str">
        <f t="shared" si="352"/>
        <v/>
      </c>
      <c r="AI1927" s="167" t="str">
        <f t="shared" si="353"/>
        <v/>
      </c>
      <c r="AJ1927" s="167"/>
      <c r="AK1927" s="167"/>
      <c r="AL1927" s="167"/>
      <c r="AN1927" s="146"/>
      <c r="AO1927" s="158">
        <f t="shared" si="342"/>
        <v>8.1152171513526739</v>
      </c>
      <c r="AP1927" s="159">
        <f t="shared" si="343"/>
        <v>0.32254396691630421</v>
      </c>
      <c r="AQ1927" s="160">
        <f t="shared" si="344"/>
        <v>5.5137117932341217E-4</v>
      </c>
      <c r="AR1927" s="161" t="str">
        <f t="shared" si="345"/>
        <v/>
      </c>
      <c r="AS1927" s="161" t="str">
        <f t="shared" si="341"/>
        <v/>
      </c>
    </row>
    <row r="1928" spans="26:45" ht="20.100000000000001" customHeight="1" x14ac:dyDescent="0.25">
      <c r="Z1928" s="146">
        <v>1257</v>
      </c>
      <c r="AA1928" s="142">
        <f t="shared" si="346"/>
        <v>1.0280000000000005</v>
      </c>
      <c r="AB1928" s="166">
        <f t="shared" si="347"/>
        <v>0.23519730221337587</v>
      </c>
      <c r="AC1928" s="166">
        <f t="shared" si="348"/>
        <v>0.8480250861547628</v>
      </c>
      <c r="AD1928" s="142">
        <f t="shared" si="349"/>
        <v>0.23519730221337587</v>
      </c>
      <c r="AE1928" s="142">
        <f t="shared" si="354"/>
        <v>0.23519730221337587</v>
      </c>
      <c r="AF1928" s="142" t="str">
        <f t="shared" si="350"/>
        <v/>
      </c>
      <c r="AG1928" s="167">
        <f t="shared" si="351"/>
        <v>0</v>
      </c>
      <c r="AH1928" s="167" t="str">
        <f t="shared" si="352"/>
        <v/>
      </c>
      <c r="AI1928" s="167" t="str">
        <f t="shared" si="353"/>
        <v/>
      </c>
      <c r="AJ1928" s="167"/>
      <c r="AK1928" s="167"/>
      <c r="AL1928" s="167"/>
      <c r="AN1928" s="146"/>
      <c r="AO1928" s="158">
        <f t="shared" si="342"/>
        <v>8.1216121215271038</v>
      </c>
      <c r="AP1928" s="159">
        <f t="shared" si="343"/>
        <v>0.3219925957369808</v>
      </c>
      <c r="AQ1928" s="160">
        <f t="shared" si="344"/>
        <v>5.5069397096024764E-4</v>
      </c>
      <c r="AR1928" s="161" t="str">
        <f t="shared" si="345"/>
        <v/>
      </c>
      <c r="AS1928" s="161" t="str">
        <f t="shared" si="341"/>
        <v/>
      </c>
    </row>
    <row r="1929" spans="26:45" ht="20.100000000000001" customHeight="1" x14ac:dyDescent="0.25">
      <c r="Z1929" s="146">
        <v>1258</v>
      </c>
      <c r="AA1929" s="142">
        <f t="shared" si="346"/>
        <v>1.032</v>
      </c>
      <c r="AB1929" s="166">
        <f t="shared" si="347"/>
        <v>0.23423028275621952</v>
      </c>
      <c r="AC1929" s="166">
        <f t="shared" si="348"/>
        <v>0.84896394124846786</v>
      </c>
      <c r="AD1929" s="142">
        <f t="shared" si="349"/>
        <v>0.23423028275621952</v>
      </c>
      <c r="AE1929" s="142">
        <f t="shared" si="354"/>
        <v>0.23423028275621952</v>
      </c>
      <c r="AF1929" s="142" t="str">
        <f t="shared" si="350"/>
        <v/>
      </c>
      <c r="AG1929" s="167">
        <f t="shared" si="351"/>
        <v>0</v>
      </c>
      <c r="AH1929" s="167" t="str">
        <f t="shared" si="352"/>
        <v/>
      </c>
      <c r="AI1929" s="167" t="str">
        <f t="shared" si="353"/>
        <v/>
      </c>
      <c r="AJ1929" s="167"/>
      <c r="AK1929" s="167"/>
      <c r="AL1929" s="167"/>
      <c r="AN1929" s="146"/>
      <c r="AO1929" s="158">
        <f t="shared" si="342"/>
        <v>8.1280070917015337</v>
      </c>
      <c r="AP1929" s="159">
        <f t="shared" si="343"/>
        <v>0.32144190176602055</v>
      </c>
      <c r="AQ1929" s="160">
        <f t="shared" si="344"/>
        <v>5.5001674250393373E-4</v>
      </c>
      <c r="AR1929" s="161" t="str">
        <f t="shared" si="345"/>
        <v/>
      </c>
      <c r="AS1929" s="161" t="str">
        <f t="shared" si="341"/>
        <v/>
      </c>
    </row>
    <row r="1930" spans="26:45" ht="20.100000000000001" customHeight="1" x14ac:dyDescent="0.25">
      <c r="Z1930" s="146">
        <v>1259</v>
      </c>
      <c r="AA1930" s="142">
        <f t="shared" si="346"/>
        <v>1.0360000000000005</v>
      </c>
      <c r="AB1930" s="166">
        <f t="shared" si="347"/>
        <v>0.23326350697722908</v>
      </c>
      <c r="AC1930" s="166">
        <f t="shared" si="348"/>
        <v>0.84989892874172268</v>
      </c>
      <c r="AD1930" s="142">
        <f t="shared" si="349"/>
        <v>0.23326350697722908</v>
      </c>
      <c r="AE1930" s="142">
        <f t="shared" si="354"/>
        <v>0.23326350697722908</v>
      </c>
      <c r="AF1930" s="142" t="str">
        <f t="shared" si="350"/>
        <v/>
      </c>
      <c r="AG1930" s="167">
        <f t="shared" si="351"/>
        <v>0</v>
      </c>
      <c r="AH1930" s="167" t="str">
        <f t="shared" si="352"/>
        <v/>
      </c>
      <c r="AI1930" s="167" t="str">
        <f t="shared" si="353"/>
        <v/>
      </c>
      <c r="AJ1930" s="167"/>
      <c r="AK1930" s="167"/>
      <c r="AL1930" s="167"/>
      <c r="AN1930" s="146"/>
      <c r="AO1930" s="158">
        <f t="shared" si="342"/>
        <v>8.1344020618759636</v>
      </c>
      <c r="AP1930" s="159">
        <f t="shared" si="343"/>
        <v>0.32089188502351662</v>
      </c>
      <c r="AQ1930" s="160">
        <f t="shared" si="344"/>
        <v>5.4933949741375887E-4</v>
      </c>
      <c r="AR1930" s="161" t="str">
        <f t="shared" si="345"/>
        <v/>
      </c>
      <c r="AS1930" s="161" t="str">
        <f t="shared" si="341"/>
        <v/>
      </c>
    </row>
    <row r="1931" spans="26:45" ht="20.100000000000001" customHeight="1" x14ac:dyDescent="0.25">
      <c r="Z1931" s="146">
        <v>1260</v>
      </c>
      <c r="AA1931" s="142">
        <f t="shared" si="346"/>
        <v>1.04</v>
      </c>
      <c r="AB1931" s="166">
        <f t="shared" si="347"/>
        <v>0.2322970047433662</v>
      </c>
      <c r="AC1931" s="166">
        <f t="shared" si="348"/>
        <v>0.85083004966901865</v>
      </c>
      <c r="AD1931" s="142">
        <f t="shared" si="349"/>
        <v>0.2322970047433662</v>
      </c>
      <c r="AE1931" s="142" t="str">
        <f t="shared" si="354"/>
        <v/>
      </c>
      <c r="AF1931" s="142" t="str">
        <f t="shared" si="350"/>
        <v/>
      </c>
      <c r="AG1931" s="167">
        <f t="shared" si="351"/>
        <v>0</v>
      </c>
      <c r="AH1931" s="167" t="str">
        <f t="shared" si="352"/>
        <v/>
      </c>
      <c r="AI1931" s="167" t="str">
        <f t="shared" si="353"/>
        <v/>
      </c>
      <c r="AJ1931" s="167"/>
      <c r="AK1931" s="167"/>
      <c r="AL1931" s="167"/>
      <c r="AN1931" s="146"/>
      <c r="AO1931" s="158">
        <f t="shared" si="342"/>
        <v>8.1407970320503935</v>
      </c>
      <c r="AP1931" s="159">
        <f t="shared" si="343"/>
        <v>0.32034254552610286</v>
      </c>
      <c r="AQ1931" s="160">
        <f t="shared" si="344"/>
        <v>5.4866223913602186E-4</v>
      </c>
      <c r="AR1931" s="161" t="str">
        <f t="shared" si="345"/>
        <v/>
      </c>
      <c r="AS1931" s="161" t="str">
        <f t="shared" si="341"/>
        <v/>
      </c>
    </row>
    <row r="1932" spans="26:45" ht="20.100000000000001" customHeight="1" x14ac:dyDescent="0.25">
      <c r="Z1932" s="146">
        <v>1261</v>
      </c>
      <c r="AA1932" s="142">
        <f t="shared" si="346"/>
        <v>1.0440000000000005</v>
      </c>
      <c r="AB1932" s="166">
        <f t="shared" si="347"/>
        <v>0.2313308057849767</v>
      </c>
      <c r="AC1932" s="166">
        <f t="shared" si="348"/>
        <v>0.85175730518404302</v>
      </c>
      <c r="AD1932" s="142">
        <f t="shared" si="349"/>
        <v>0.2313308057849767</v>
      </c>
      <c r="AE1932" s="142" t="str">
        <f t="shared" si="354"/>
        <v/>
      </c>
      <c r="AF1932" s="142" t="str">
        <f t="shared" si="350"/>
        <v/>
      </c>
      <c r="AG1932" s="167">
        <f t="shared" si="351"/>
        <v>0</v>
      </c>
      <c r="AH1932" s="167" t="str">
        <f t="shared" si="352"/>
        <v/>
      </c>
      <c r="AI1932" s="167" t="str">
        <f t="shared" si="353"/>
        <v/>
      </c>
      <c r="AJ1932" s="167"/>
      <c r="AK1932" s="167"/>
      <c r="AL1932" s="167"/>
      <c r="AN1932" s="146"/>
      <c r="AO1932" s="158">
        <f t="shared" si="342"/>
        <v>8.1471920022248234</v>
      </c>
      <c r="AP1932" s="159">
        <f t="shared" si="343"/>
        <v>0.31979388328696684</v>
      </c>
      <c r="AQ1932" s="160">
        <f t="shared" si="344"/>
        <v>5.4798497110553068E-4</v>
      </c>
      <c r="AR1932" s="161" t="str">
        <f t="shared" si="345"/>
        <v/>
      </c>
      <c r="AS1932" s="161" t="str">
        <f t="shared" si="341"/>
        <v/>
      </c>
    </row>
    <row r="1933" spans="26:45" ht="20.100000000000001" customHeight="1" x14ac:dyDescent="0.25">
      <c r="Z1933" s="146">
        <v>1262</v>
      </c>
      <c r="AA1933" s="142">
        <f t="shared" si="346"/>
        <v>1.048</v>
      </c>
      <c r="AB1933" s="166">
        <f t="shared" si="347"/>
        <v>0.23036493969445943</v>
      </c>
      <c r="AC1933" s="166">
        <f t="shared" si="348"/>
        <v>0.85268069655912848</v>
      </c>
      <c r="AD1933" s="142">
        <f t="shared" si="349"/>
        <v>0.23036493969445943</v>
      </c>
      <c r="AE1933" s="142" t="str">
        <f t="shared" si="354"/>
        <v/>
      </c>
      <c r="AF1933" s="142" t="str">
        <f t="shared" si="350"/>
        <v/>
      </c>
      <c r="AG1933" s="167">
        <f t="shared" si="351"/>
        <v>0</v>
      </c>
      <c r="AH1933" s="167" t="str">
        <f t="shared" si="352"/>
        <v/>
      </c>
      <c r="AI1933" s="167" t="str">
        <f t="shared" si="353"/>
        <v/>
      </c>
      <c r="AJ1933" s="167"/>
      <c r="AK1933" s="167"/>
      <c r="AL1933" s="167"/>
      <c r="AN1933" s="146"/>
      <c r="AO1933" s="158">
        <f t="shared" si="342"/>
        <v>8.1535869723992533</v>
      </c>
      <c r="AP1933" s="159">
        <f t="shared" si="343"/>
        <v>0.31924589831586131</v>
      </c>
      <c r="AQ1933" s="160">
        <f t="shared" si="344"/>
        <v>5.4730769674371516E-4</v>
      </c>
      <c r="AR1933" s="161" t="str">
        <f t="shared" si="345"/>
        <v/>
      </c>
      <c r="AS1933" s="161" t="str">
        <f t="shared" si="341"/>
        <v/>
      </c>
    </row>
    <row r="1934" spans="26:45" ht="20.100000000000001" customHeight="1" x14ac:dyDescent="0.25">
      <c r="Z1934" s="146">
        <v>1263</v>
      </c>
      <c r="AA1934" s="142">
        <f t="shared" si="346"/>
        <v>1.0520000000000005</v>
      </c>
      <c r="AB1934" s="166">
        <f t="shared" si="347"/>
        <v>0.22939943592494871</v>
      </c>
      <c r="AC1934" s="166">
        <f t="shared" si="348"/>
        <v>0.85360022518469969</v>
      </c>
      <c r="AD1934" s="142">
        <f t="shared" si="349"/>
        <v>0.22939943592494871</v>
      </c>
      <c r="AE1934" s="142" t="str">
        <f t="shared" si="354"/>
        <v/>
      </c>
      <c r="AF1934" s="142" t="str">
        <f t="shared" si="350"/>
        <v/>
      </c>
      <c r="AG1934" s="167">
        <f t="shared" si="351"/>
        <v>0</v>
      </c>
      <c r="AH1934" s="167" t="str">
        <f t="shared" si="352"/>
        <v/>
      </c>
      <c r="AI1934" s="167" t="str">
        <f t="shared" si="353"/>
        <v/>
      </c>
      <c r="AJ1934" s="167"/>
      <c r="AK1934" s="167"/>
      <c r="AL1934" s="167"/>
      <c r="AN1934" s="146"/>
      <c r="AO1934" s="158">
        <f t="shared" si="342"/>
        <v>8.1599819425736833</v>
      </c>
      <c r="AP1934" s="159">
        <f t="shared" si="343"/>
        <v>0.31869859061911759</v>
      </c>
      <c r="AQ1934" s="160">
        <f t="shared" si="344"/>
        <v>5.4663041946123592E-4</v>
      </c>
      <c r="AR1934" s="161" t="str">
        <f t="shared" si="345"/>
        <v/>
      </c>
      <c r="AS1934" s="161" t="str">
        <f t="shared" si="341"/>
        <v/>
      </c>
    </row>
    <row r="1935" spans="26:45" ht="20.100000000000001" customHeight="1" x14ac:dyDescent="0.25">
      <c r="Z1935" s="146">
        <v>1264</v>
      </c>
      <c r="AA1935" s="142">
        <f t="shared" si="346"/>
        <v>1.056</v>
      </c>
      <c r="AB1935" s="166">
        <f t="shared" si="347"/>
        <v>0.22843432378901604</v>
      </c>
      <c r="AC1935" s="166">
        <f t="shared" si="348"/>
        <v>0.85451589256871241</v>
      </c>
      <c r="AD1935" s="142">
        <f t="shared" si="349"/>
        <v>0.22843432378901604</v>
      </c>
      <c r="AE1935" s="142" t="str">
        <f t="shared" si="354"/>
        <v/>
      </c>
      <c r="AF1935" s="142" t="str">
        <f t="shared" si="350"/>
        <v/>
      </c>
      <c r="AG1935" s="167">
        <f t="shared" si="351"/>
        <v>0</v>
      </c>
      <c r="AH1935" s="167" t="str">
        <f t="shared" si="352"/>
        <v/>
      </c>
      <c r="AI1935" s="167" t="str">
        <f t="shared" si="353"/>
        <v/>
      </c>
      <c r="AJ1935" s="167"/>
      <c r="AK1935" s="167"/>
      <c r="AL1935" s="167"/>
      <c r="AN1935" s="146"/>
      <c r="AO1935" s="158">
        <f t="shared" si="342"/>
        <v>8.1663769127481132</v>
      </c>
      <c r="AP1935" s="159">
        <f t="shared" si="343"/>
        <v>0.31815196019965636</v>
      </c>
      <c r="AQ1935" s="160">
        <f t="shared" si="344"/>
        <v>5.4595314265570849E-4</v>
      </c>
      <c r="AR1935" s="161" t="str">
        <f t="shared" si="345"/>
        <v/>
      </c>
      <c r="AS1935" s="161" t="str">
        <f t="shared" si="341"/>
        <v/>
      </c>
    </row>
    <row r="1936" spans="26:45" ht="20.100000000000001" customHeight="1" x14ac:dyDescent="0.25">
      <c r="Z1936" s="146">
        <v>1265</v>
      </c>
      <c r="AA1936" s="142">
        <f t="shared" si="346"/>
        <v>1.0600000000000005</v>
      </c>
      <c r="AB1936" s="166">
        <f t="shared" si="347"/>
        <v>0.22746963245738577</v>
      </c>
      <c r="AC1936" s="166">
        <f t="shared" si="348"/>
        <v>0.8554277003360905</v>
      </c>
      <c r="AD1936" s="142">
        <f t="shared" si="349"/>
        <v>0.22746963245738577</v>
      </c>
      <c r="AE1936" s="142" t="str">
        <f t="shared" si="354"/>
        <v/>
      </c>
      <c r="AF1936" s="142" t="str">
        <f t="shared" si="350"/>
        <v/>
      </c>
      <c r="AG1936" s="167">
        <f t="shared" si="351"/>
        <v>0</v>
      </c>
      <c r="AH1936" s="167" t="str">
        <f t="shared" si="352"/>
        <v/>
      </c>
      <c r="AI1936" s="167" t="str">
        <f t="shared" si="353"/>
        <v/>
      </c>
      <c r="AJ1936" s="167"/>
      <c r="AK1936" s="167"/>
      <c r="AL1936" s="167"/>
      <c r="AN1936" s="146"/>
      <c r="AO1936" s="158">
        <f t="shared" si="342"/>
        <v>8.1727718829225431</v>
      </c>
      <c r="AP1936" s="159">
        <f t="shared" si="343"/>
        <v>0.31760600705700065</v>
      </c>
      <c r="AQ1936" s="160">
        <f t="shared" si="344"/>
        <v>5.4527586971264697E-4</v>
      </c>
      <c r="AR1936" s="161" t="str">
        <f t="shared" si="345"/>
        <v/>
      </c>
      <c r="AS1936" s="161" t="str">
        <f t="shared" si="341"/>
        <v/>
      </c>
    </row>
    <row r="1937" spans="26:45" ht="20.100000000000001" customHeight="1" x14ac:dyDescent="0.25">
      <c r="Z1937" s="146">
        <v>1266</v>
      </c>
      <c r="AA1937" s="142">
        <f t="shared" si="346"/>
        <v>1.0640000000000001</v>
      </c>
      <c r="AB1937" s="166">
        <f t="shared" si="347"/>
        <v>0.22650539095767053</v>
      </c>
      <c r="AC1937" s="166">
        <f t="shared" si="348"/>
        <v>0.85633565022815383</v>
      </c>
      <c r="AD1937" s="142">
        <f t="shared" si="349"/>
        <v>0.22650539095767053</v>
      </c>
      <c r="AE1937" s="142" t="str">
        <f t="shared" si="354"/>
        <v/>
      </c>
      <c r="AF1937" s="142" t="str">
        <f t="shared" si="350"/>
        <v/>
      </c>
      <c r="AG1937" s="167">
        <f t="shared" si="351"/>
        <v>0</v>
      </c>
      <c r="AH1937" s="167" t="str">
        <f t="shared" si="352"/>
        <v/>
      </c>
      <c r="AI1937" s="167" t="str">
        <f t="shared" si="353"/>
        <v/>
      </c>
      <c r="AJ1937" s="167"/>
      <c r="AK1937" s="167"/>
      <c r="AL1937" s="167"/>
      <c r="AN1937" s="146"/>
      <c r="AO1937" s="158">
        <f t="shared" si="342"/>
        <v>8.179166853096973</v>
      </c>
      <c r="AP1937" s="159">
        <f t="shared" si="343"/>
        <v>0.317060731187288</v>
      </c>
      <c r="AQ1937" s="160">
        <f t="shared" si="344"/>
        <v>5.44598604005464E-4</v>
      </c>
      <c r="AR1937" s="161" t="str">
        <f t="shared" si="345"/>
        <v/>
      </c>
      <c r="AS1937" s="161" t="str">
        <f t="shared" si="341"/>
        <v/>
      </c>
    </row>
    <row r="1938" spans="26:45" ht="20.100000000000001" customHeight="1" x14ac:dyDescent="0.25">
      <c r="Z1938" s="146">
        <v>1267</v>
      </c>
      <c r="AA1938" s="142">
        <f t="shared" si="346"/>
        <v>1.0680000000000005</v>
      </c>
      <c r="AB1938" s="166">
        <f t="shared" si="347"/>
        <v>0.22554162817311998</v>
      </c>
      <c r="AC1938" s="166">
        <f t="shared" si="348"/>
        <v>0.85723974410204518</v>
      </c>
      <c r="AD1938" s="142">
        <f t="shared" si="349"/>
        <v>0.22554162817311998</v>
      </c>
      <c r="AE1938" s="142" t="str">
        <f t="shared" si="354"/>
        <v/>
      </c>
      <c r="AF1938" s="142" t="str">
        <f t="shared" si="350"/>
        <v/>
      </c>
      <c r="AG1938" s="167">
        <f t="shared" si="351"/>
        <v>0</v>
      </c>
      <c r="AH1938" s="167" t="str">
        <f t="shared" si="352"/>
        <v/>
      </c>
      <c r="AI1938" s="167" t="str">
        <f t="shared" si="353"/>
        <v/>
      </c>
      <c r="AJ1938" s="167"/>
      <c r="AK1938" s="167"/>
      <c r="AL1938" s="167"/>
      <c r="AN1938" s="146"/>
      <c r="AO1938" s="158">
        <f t="shared" si="342"/>
        <v>8.1855618232714029</v>
      </c>
      <c r="AP1938" s="159">
        <f t="shared" si="343"/>
        <v>0.31651613258328254</v>
      </c>
      <c r="AQ1938" s="160">
        <f t="shared" si="344"/>
        <v>5.4392134889508226E-4</v>
      </c>
      <c r="AR1938" s="161" t="str">
        <f t="shared" si="345"/>
        <v/>
      </c>
      <c r="AS1938" s="161" t="str">
        <f t="shared" ref="AS1938:AS2001" si="355">IF($AP1938&lt;(1-$AN$670),$AQ1938,"")</f>
        <v/>
      </c>
    </row>
    <row r="1939" spans="26:45" ht="20.100000000000001" customHeight="1" x14ac:dyDescent="0.25">
      <c r="Z1939" s="146">
        <v>1268</v>
      </c>
      <c r="AA1939" s="142">
        <f t="shared" si="346"/>
        <v>1.0720000000000001</v>
      </c>
      <c r="AB1939" s="166">
        <f t="shared" si="347"/>
        <v>0.22457837284138993</v>
      </c>
      <c r="AC1939" s="166">
        <f t="shared" si="348"/>
        <v>0.85813998393014912</v>
      </c>
      <c r="AD1939" s="142">
        <f t="shared" si="349"/>
        <v>0.22457837284138993</v>
      </c>
      <c r="AE1939" s="142" t="str">
        <f t="shared" si="354"/>
        <v/>
      </c>
      <c r="AF1939" s="142" t="str">
        <f t="shared" si="350"/>
        <v/>
      </c>
      <c r="AG1939" s="167">
        <f t="shared" si="351"/>
        <v>0</v>
      </c>
      <c r="AH1939" s="167" t="str">
        <f t="shared" si="352"/>
        <v/>
      </c>
      <c r="AI1939" s="167" t="str">
        <f t="shared" si="353"/>
        <v/>
      </c>
      <c r="AJ1939" s="167"/>
      <c r="AK1939" s="167"/>
      <c r="AL1939" s="167"/>
      <c r="AN1939" s="146"/>
      <c r="AO1939" s="158">
        <f t="shared" ref="AO1939:AO2002" si="356">AO1938+$AR$655</f>
        <v>8.1919567934458328</v>
      </c>
      <c r="AP1939" s="159">
        <f t="shared" ref="AP1939:AP2002" si="357">_xlfn.CHISQ.DIST.RT(AO1939,7)</f>
        <v>0.31597221123438746</v>
      </c>
      <c r="AQ1939" s="160">
        <f t="shared" ref="AQ1939:AQ2002" si="358">AP1939-AP1940</f>
        <v>5.4324410773143317E-4</v>
      </c>
      <c r="AR1939" s="161" t="str">
        <f t="shared" ref="AR1939:AR2002" si="359">IF(AP1939&lt;(1-$AN$662),AQ1939,"")</f>
        <v/>
      </c>
      <c r="AS1939" s="161" t="str">
        <f t="shared" si="355"/>
        <v/>
      </c>
    </row>
    <row r="1940" spans="26:45" ht="20.100000000000001" customHeight="1" x14ac:dyDescent="0.25">
      <c r="Z1940" s="146">
        <v>1269</v>
      </c>
      <c r="AA1940" s="142">
        <f t="shared" si="346"/>
        <v>1.0760000000000005</v>
      </c>
      <c r="AB1940" s="166">
        <f t="shared" si="347"/>
        <v>0.22361565355332497</v>
      </c>
      <c r="AC1940" s="166">
        <f t="shared" si="348"/>
        <v>0.85903637179950787</v>
      </c>
      <c r="AD1940" s="142">
        <f t="shared" si="349"/>
        <v>0.22361565355332497</v>
      </c>
      <c r="AE1940" s="142" t="str">
        <f t="shared" si="354"/>
        <v/>
      </c>
      <c r="AF1940" s="142" t="str">
        <f t="shared" si="350"/>
        <v/>
      </c>
      <c r="AG1940" s="167">
        <f t="shared" si="351"/>
        <v>0</v>
      </c>
      <c r="AH1940" s="167" t="str">
        <f t="shared" si="352"/>
        <v/>
      </c>
      <c r="AI1940" s="167" t="str">
        <f t="shared" si="353"/>
        <v/>
      </c>
      <c r="AJ1940" s="167"/>
      <c r="AK1940" s="167"/>
      <c r="AL1940" s="167"/>
      <c r="AN1940" s="146"/>
      <c r="AO1940" s="158">
        <f t="shared" si="356"/>
        <v>8.1983517636202627</v>
      </c>
      <c r="AP1940" s="159">
        <f t="shared" si="357"/>
        <v>0.31542896712665602</v>
      </c>
      <c r="AQ1940" s="160">
        <f t="shared" si="358"/>
        <v>5.4256688385118101E-4</v>
      </c>
      <c r="AR1940" s="161" t="str">
        <f t="shared" si="359"/>
        <v/>
      </c>
      <c r="AS1940" s="161" t="str">
        <f t="shared" si="355"/>
        <v/>
      </c>
    </row>
    <row r="1941" spans="26:45" ht="20.100000000000001" customHeight="1" x14ac:dyDescent="0.25">
      <c r="Z1941" s="146">
        <v>1270</v>
      </c>
      <c r="AA1941" s="142">
        <f t="shared" si="346"/>
        <v>1.08</v>
      </c>
      <c r="AB1941" s="166">
        <f t="shared" si="347"/>
        <v>0.22265349875176113</v>
      </c>
      <c r="AC1941" s="166">
        <f t="shared" si="348"/>
        <v>0.85992890991123094</v>
      </c>
      <c r="AD1941" s="142">
        <f t="shared" si="349"/>
        <v>0.22265349875176113</v>
      </c>
      <c r="AE1941" s="142" t="str">
        <f t="shared" si="354"/>
        <v/>
      </c>
      <c r="AF1941" s="142" t="str">
        <f t="shared" si="350"/>
        <v/>
      </c>
      <c r="AG1941" s="167">
        <f t="shared" si="351"/>
        <v>0</v>
      </c>
      <c r="AH1941" s="167" t="str">
        <f t="shared" si="352"/>
        <v/>
      </c>
      <c r="AI1941" s="167" t="str">
        <f t="shared" si="353"/>
        <v/>
      </c>
      <c r="AJ1941" s="167"/>
      <c r="AK1941" s="167"/>
      <c r="AL1941" s="167"/>
      <c r="AN1941" s="146"/>
      <c r="AO1941" s="158">
        <f t="shared" si="356"/>
        <v>8.2047467337946927</v>
      </c>
      <c r="AP1941" s="159">
        <f t="shared" si="357"/>
        <v>0.31488640024280484</v>
      </c>
      <c r="AQ1941" s="160">
        <f t="shared" si="358"/>
        <v>5.4188968057888864E-4</v>
      </c>
      <c r="AR1941" s="161" t="str">
        <f t="shared" si="359"/>
        <v/>
      </c>
      <c r="AS1941" s="161" t="str">
        <f t="shared" si="355"/>
        <v/>
      </c>
    </row>
    <row r="1942" spans="26:45" ht="20.100000000000001" customHeight="1" x14ac:dyDescent="0.25">
      <c r="Z1942" s="146">
        <v>1271</v>
      </c>
      <c r="AA1942" s="142">
        <f t="shared" si="346"/>
        <v>1.0840000000000005</v>
      </c>
      <c r="AB1942" s="166">
        <f t="shared" si="347"/>
        <v>0.22169193673034224</v>
      </c>
      <c r="AC1942" s="166">
        <f t="shared" si="348"/>
        <v>0.8608176005799022</v>
      </c>
      <c r="AD1942" s="142">
        <f t="shared" si="349"/>
        <v>0.22169193673034224</v>
      </c>
      <c r="AE1942" s="142" t="str">
        <f t="shared" si="354"/>
        <v/>
      </c>
      <c r="AF1942" s="142" t="str">
        <f t="shared" si="350"/>
        <v/>
      </c>
      <c r="AG1942" s="167">
        <f t="shared" si="351"/>
        <v>0</v>
      </c>
      <c r="AH1942" s="167" t="str">
        <f t="shared" si="352"/>
        <v/>
      </c>
      <c r="AI1942" s="167" t="str">
        <f t="shared" si="353"/>
        <v/>
      </c>
      <c r="AJ1942" s="167"/>
      <c r="AK1942" s="167"/>
      <c r="AL1942" s="167"/>
      <c r="AN1942" s="146"/>
      <c r="AO1942" s="158">
        <f t="shared" si="356"/>
        <v>8.2111417039691226</v>
      </c>
      <c r="AP1942" s="159">
        <f t="shared" si="357"/>
        <v>0.31434451056222595</v>
      </c>
      <c r="AQ1942" s="160">
        <f t="shared" si="358"/>
        <v>5.4121250122801667E-4</v>
      </c>
      <c r="AR1942" s="161" t="str">
        <f t="shared" si="359"/>
        <v/>
      </c>
      <c r="AS1942" s="161" t="str">
        <f t="shared" si="355"/>
        <v/>
      </c>
    </row>
    <row r="1943" spans="26:45" ht="20.100000000000001" customHeight="1" x14ac:dyDescent="0.25">
      <c r="Z1943" s="146">
        <v>1272</v>
      </c>
      <c r="AA1943" s="142">
        <f t="shared" si="346"/>
        <v>1.0880000000000001</v>
      </c>
      <c r="AB1943" s="166">
        <f t="shared" si="347"/>
        <v>0.22073099563235687</v>
      </c>
      <c r="AC1943" s="166">
        <f t="shared" si="348"/>
        <v>0.86170244623297843</v>
      </c>
      <c r="AD1943" s="142">
        <f t="shared" si="349"/>
        <v>0.22073099563235687</v>
      </c>
      <c r="AE1943" s="142" t="str">
        <f t="shared" si="354"/>
        <v/>
      </c>
      <c r="AF1943" s="142" t="str">
        <f t="shared" si="350"/>
        <v/>
      </c>
      <c r="AG1943" s="167">
        <f t="shared" si="351"/>
        <v>0</v>
      </c>
      <c r="AH1943" s="167" t="str">
        <f t="shared" si="352"/>
        <v/>
      </c>
      <c r="AI1943" s="167" t="str">
        <f t="shared" si="353"/>
        <v/>
      </c>
      <c r="AJ1943" s="167"/>
      <c r="AK1943" s="167"/>
      <c r="AL1943" s="167"/>
      <c r="AN1943" s="146"/>
      <c r="AO1943" s="158">
        <f t="shared" si="356"/>
        <v>8.2175366741435525</v>
      </c>
      <c r="AP1943" s="159">
        <f t="shared" si="357"/>
        <v>0.31380329806099794</v>
      </c>
      <c r="AQ1943" s="160">
        <f t="shared" si="358"/>
        <v>5.4053534909981327E-4</v>
      </c>
      <c r="AR1943" s="161" t="str">
        <f t="shared" si="359"/>
        <v/>
      </c>
      <c r="AS1943" s="161" t="str">
        <f t="shared" si="355"/>
        <v/>
      </c>
    </row>
    <row r="1944" spans="26:45" ht="20.100000000000001" customHeight="1" x14ac:dyDescent="0.25">
      <c r="Z1944" s="146">
        <v>1273</v>
      </c>
      <c r="AA1944" s="142">
        <f t="shared" si="346"/>
        <v>1.0920000000000005</v>
      </c>
      <c r="AB1944" s="166">
        <f t="shared" si="347"/>
        <v>0.21977070344958852</v>
      </c>
      <c r="AC1944" s="166">
        <f t="shared" si="348"/>
        <v>0.86258344941018805</v>
      </c>
      <c r="AD1944" s="142">
        <f t="shared" si="349"/>
        <v>0.21977070344958852</v>
      </c>
      <c r="AE1944" s="142" t="str">
        <f t="shared" si="354"/>
        <v/>
      </c>
      <c r="AF1944" s="142" t="str">
        <f t="shared" si="350"/>
        <v/>
      </c>
      <c r="AG1944" s="167">
        <f t="shared" si="351"/>
        <v>0</v>
      </c>
      <c r="AH1944" s="167" t="str">
        <f t="shared" si="352"/>
        <v/>
      </c>
      <c r="AI1944" s="167" t="str">
        <f t="shared" si="353"/>
        <v/>
      </c>
      <c r="AJ1944" s="167"/>
      <c r="AK1944" s="167"/>
      <c r="AL1944" s="167"/>
      <c r="AN1944" s="146"/>
      <c r="AO1944" s="158">
        <f t="shared" si="356"/>
        <v>8.2239316443179824</v>
      </c>
      <c r="AP1944" s="159">
        <f t="shared" si="357"/>
        <v>0.31326276271189812</v>
      </c>
      <c r="AQ1944" s="160">
        <f t="shared" si="358"/>
        <v>5.3985822748192636E-4</v>
      </c>
      <c r="AR1944" s="161" t="str">
        <f t="shared" si="359"/>
        <v/>
      </c>
      <c r="AS1944" s="161" t="str">
        <f t="shared" si="355"/>
        <v/>
      </c>
    </row>
    <row r="1945" spans="26:45" ht="20.100000000000001" customHeight="1" x14ac:dyDescent="0.25">
      <c r="Z1945" s="146">
        <v>1274</v>
      </c>
      <c r="AA1945" s="142">
        <f t="shared" si="346"/>
        <v>1.0960000000000001</v>
      </c>
      <c r="AB1945" s="166">
        <f t="shared" si="347"/>
        <v>0.21881108802118646</v>
      </c>
      <c r="AC1945" s="166">
        <f t="shared" si="348"/>
        <v>0.86346061276292108</v>
      </c>
      <c r="AD1945" s="142">
        <f t="shared" si="349"/>
        <v>0.21881108802118646</v>
      </c>
      <c r="AE1945" s="142" t="str">
        <f t="shared" si="354"/>
        <v/>
      </c>
      <c r="AF1945" s="142" t="str">
        <f t="shared" si="350"/>
        <v/>
      </c>
      <c r="AG1945" s="167">
        <f t="shared" si="351"/>
        <v>0</v>
      </c>
      <c r="AH1945" s="167" t="str">
        <f t="shared" si="352"/>
        <v/>
      </c>
      <c r="AI1945" s="167" t="str">
        <f t="shared" si="353"/>
        <v/>
      </c>
      <c r="AJ1945" s="167"/>
      <c r="AK1945" s="167"/>
      <c r="AL1945" s="167"/>
      <c r="AN1945" s="146"/>
      <c r="AO1945" s="158">
        <f t="shared" si="356"/>
        <v>8.2303266144924123</v>
      </c>
      <c r="AP1945" s="159">
        <f t="shared" si="357"/>
        <v>0.3127229044844162</v>
      </c>
      <c r="AQ1945" s="160">
        <f t="shared" si="358"/>
        <v>5.3918113965234493E-4</v>
      </c>
      <c r="AR1945" s="161" t="str">
        <f t="shared" si="359"/>
        <v/>
      </c>
      <c r="AS1945" s="161" t="str">
        <f t="shared" si="355"/>
        <v/>
      </c>
    </row>
    <row r="1946" spans="26:45" ht="20.100000000000001" customHeight="1" x14ac:dyDescent="0.25">
      <c r="Z1946" s="146">
        <v>1275</v>
      </c>
      <c r="AA1946" s="142">
        <f t="shared" si="346"/>
        <v>1.1000000000000005</v>
      </c>
      <c r="AB1946" s="166">
        <f t="shared" si="347"/>
        <v>0.21785217703255041</v>
      </c>
      <c r="AC1946" s="166">
        <f t="shared" si="348"/>
        <v>0.86433393905361744</v>
      </c>
      <c r="AD1946" s="142">
        <f t="shared" si="349"/>
        <v>0.21785217703255041</v>
      </c>
      <c r="AE1946" s="142" t="str">
        <f t="shared" si="354"/>
        <v/>
      </c>
      <c r="AF1946" s="142" t="str">
        <f t="shared" si="350"/>
        <v/>
      </c>
      <c r="AG1946" s="167">
        <f t="shared" si="351"/>
        <v>0</v>
      </c>
      <c r="AH1946" s="167" t="str">
        <f t="shared" si="352"/>
        <v/>
      </c>
      <c r="AI1946" s="167" t="str">
        <f t="shared" si="353"/>
        <v/>
      </c>
      <c r="AJ1946" s="167"/>
      <c r="AK1946" s="167"/>
      <c r="AL1946" s="167"/>
      <c r="AN1946" s="146"/>
      <c r="AO1946" s="158">
        <f t="shared" si="356"/>
        <v>8.2367215846668422</v>
      </c>
      <c r="AP1946" s="159">
        <f t="shared" si="357"/>
        <v>0.31218372334476385</v>
      </c>
      <c r="AQ1946" s="160">
        <f t="shared" si="358"/>
        <v>5.3850408887556878E-4</v>
      </c>
      <c r="AR1946" s="161" t="str">
        <f t="shared" si="359"/>
        <v/>
      </c>
      <c r="AS1946" s="161" t="str">
        <f t="shared" si="355"/>
        <v/>
      </c>
    </row>
    <row r="1947" spans="26:45" ht="20.100000000000001" customHeight="1" x14ac:dyDescent="0.25">
      <c r="Z1947" s="146">
        <v>1276</v>
      </c>
      <c r="AA1947" s="142">
        <f t="shared" si="346"/>
        <v>1.1040000000000001</v>
      </c>
      <c r="AB1947" s="166">
        <f t="shared" si="347"/>
        <v>0.21689399801423551</v>
      </c>
      <c r="AC1947" s="166">
        <f t="shared" si="348"/>
        <v>0.86520343115514886</v>
      </c>
      <c r="AD1947" s="142">
        <f t="shared" si="349"/>
        <v>0.21689399801423551</v>
      </c>
      <c r="AE1947" s="142" t="str">
        <f t="shared" si="354"/>
        <v/>
      </c>
      <c r="AF1947" s="142" t="str">
        <f t="shared" si="350"/>
        <v/>
      </c>
      <c r="AG1947" s="167">
        <f t="shared" si="351"/>
        <v>0</v>
      </c>
      <c r="AH1947" s="167" t="str">
        <f t="shared" si="352"/>
        <v/>
      </c>
      <c r="AI1947" s="167" t="str">
        <f t="shared" si="353"/>
        <v/>
      </c>
      <c r="AJ1947" s="167"/>
      <c r="AK1947" s="167"/>
      <c r="AL1947" s="167"/>
      <c r="AN1947" s="146"/>
      <c r="AO1947" s="158">
        <f t="shared" si="356"/>
        <v>8.2431165548412721</v>
      </c>
      <c r="AP1947" s="159">
        <f t="shared" si="357"/>
        <v>0.31164521925588828</v>
      </c>
      <c r="AQ1947" s="160">
        <f t="shared" si="358"/>
        <v>5.3782707840449584E-4</v>
      </c>
      <c r="AR1947" s="161" t="str">
        <f t="shared" si="359"/>
        <v/>
      </c>
      <c r="AS1947" s="161" t="str">
        <f t="shared" si="355"/>
        <v/>
      </c>
    </row>
    <row r="1948" spans="26:45" ht="20.100000000000001" customHeight="1" x14ac:dyDescent="0.25">
      <c r="Z1948" s="146">
        <v>1277</v>
      </c>
      <c r="AA1948" s="142">
        <f t="shared" si="346"/>
        <v>1.1080000000000005</v>
      </c>
      <c r="AB1948" s="166">
        <f t="shared" si="347"/>
        <v>0.21593657834087099</v>
      </c>
      <c r="AC1948" s="166">
        <f t="shared" si="348"/>
        <v>0.86606909205019833</v>
      </c>
      <c r="AD1948" s="142">
        <f t="shared" si="349"/>
        <v>0.21593657834087099</v>
      </c>
      <c r="AE1948" s="142" t="str">
        <f t="shared" si="354"/>
        <v/>
      </c>
      <c r="AF1948" s="142" t="str">
        <f t="shared" si="350"/>
        <v/>
      </c>
      <c r="AG1948" s="167">
        <f t="shared" si="351"/>
        <v>0</v>
      </c>
      <c r="AH1948" s="167" t="str">
        <f t="shared" si="352"/>
        <v/>
      </c>
      <c r="AI1948" s="167" t="str">
        <f t="shared" si="353"/>
        <v/>
      </c>
      <c r="AJ1948" s="167"/>
      <c r="AK1948" s="167"/>
      <c r="AL1948" s="167"/>
      <c r="AN1948" s="146"/>
      <c r="AO1948" s="158">
        <f t="shared" si="356"/>
        <v>8.2495115250157021</v>
      </c>
      <c r="AP1948" s="159">
        <f t="shared" si="357"/>
        <v>0.31110739217748379</v>
      </c>
      <c r="AQ1948" s="160">
        <f t="shared" si="358"/>
        <v>5.3715011148008918E-4</v>
      </c>
      <c r="AR1948" s="161" t="str">
        <f t="shared" si="359"/>
        <v/>
      </c>
      <c r="AS1948" s="161" t="str">
        <f t="shared" si="355"/>
        <v/>
      </c>
    </row>
    <row r="1949" spans="26:45" ht="20.100000000000001" customHeight="1" x14ac:dyDescent="0.25">
      <c r="Z1949" s="146">
        <v>1278</v>
      </c>
      <c r="AA1949" s="142">
        <f t="shared" si="346"/>
        <v>1.1120000000000001</v>
      </c>
      <c r="AB1949" s="166">
        <f t="shared" si="347"/>
        <v>0.21497994523009986</v>
      </c>
      <c r="AC1949" s="166">
        <f t="shared" si="348"/>
        <v>0.86693092483063294</v>
      </c>
      <c r="AD1949" s="142">
        <f t="shared" si="349"/>
        <v>0.21497994523009986</v>
      </c>
      <c r="AE1949" s="142" t="str">
        <f t="shared" si="354"/>
        <v/>
      </c>
      <c r="AF1949" s="142" t="str">
        <f t="shared" si="350"/>
        <v/>
      </c>
      <c r="AG1949" s="167">
        <f t="shared" si="351"/>
        <v>0</v>
      </c>
      <c r="AH1949" s="167" t="str">
        <f t="shared" si="352"/>
        <v/>
      </c>
      <c r="AI1949" s="167" t="str">
        <f t="shared" si="353"/>
        <v/>
      </c>
      <c r="AJ1949" s="167"/>
      <c r="AK1949" s="167"/>
      <c r="AL1949" s="167"/>
      <c r="AN1949" s="146"/>
      <c r="AO1949" s="158">
        <f t="shared" si="356"/>
        <v>8.255906495190132</v>
      </c>
      <c r="AP1949" s="159">
        <f t="shared" si="357"/>
        <v>0.3105702420660037</v>
      </c>
      <c r="AQ1949" s="160">
        <f t="shared" si="358"/>
        <v>5.3647319133121041E-4</v>
      </c>
      <c r="AR1949" s="161" t="str">
        <f t="shared" si="359"/>
        <v/>
      </c>
      <c r="AS1949" s="161" t="str">
        <f t="shared" si="355"/>
        <v/>
      </c>
    </row>
    <row r="1950" spans="26:45" ht="20.100000000000001" customHeight="1" x14ac:dyDescent="0.25">
      <c r="Z1950" s="146">
        <v>1279</v>
      </c>
      <c r="AA1950" s="142">
        <f t="shared" si="346"/>
        <v>1.1160000000000005</v>
      </c>
      <c r="AB1950" s="166">
        <f t="shared" si="347"/>
        <v>0.21402412574153201</v>
      </c>
      <c r="AC1950" s="166">
        <f t="shared" si="348"/>
        <v>0.86778893269687574</v>
      </c>
      <c r="AD1950" s="142">
        <f t="shared" si="349"/>
        <v>0.21402412574153201</v>
      </c>
      <c r="AE1950" s="142" t="str">
        <f t="shared" si="354"/>
        <v/>
      </c>
      <c r="AF1950" s="142" t="str">
        <f t="shared" si="350"/>
        <v/>
      </c>
      <c r="AG1950" s="167">
        <f t="shared" si="351"/>
        <v>0</v>
      </c>
      <c r="AH1950" s="167" t="str">
        <f t="shared" si="352"/>
        <v/>
      </c>
      <c r="AI1950" s="167" t="str">
        <f t="shared" si="353"/>
        <v/>
      </c>
      <c r="AJ1950" s="167"/>
      <c r="AK1950" s="167"/>
      <c r="AL1950" s="167"/>
      <c r="AN1950" s="146"/>
      <c r="AO1950" s="158">
        <f t="shared" si="356"/>
        <v>8.2623014653645619</v>
      </c>
      <c r="AP1950" s="159">
        <f t="shared" si="357"/>
        <v>0.31003376887467249</v>
      </c>
      <c r="AQ1950" s="160">
        <f t="shared" si="358"/>
        <v>5.3579632117517484E-4</v>
      </c>
      <c r="AR1950" s="161" t="str">
        <f t="shared" si="359"/>
        <v/>
      </c>
      <c r="AS1950" s="161" t="str">
        <f t="shared" si="355"/>
        <v/>
      </c>
    </row>
    <row r="1951" spans="26:45" ht="20.100000000000001" customHeight="1" x14ac:dyDescent="0.25">
      <c r="Z1951" s="146">
        <v>1280</v>
      </c>
      <c r="AA1951" s="142">
        <f t="shared" ref="AA1951:AA2014" si="360">AA$665+(Z1951*AA$668)</f>
        <v>1.1200000000000001</v>
      </c>
      <c r="AB1951" s="166">
        <f t="shared" ref="AB1951:AB2014" si="361">_xlfn.NORM.DIST(AA1951,AA$662,AA$663,0)</f>
        <v>0.21306914677571784</v>
      </c>
      <c r="AC1951" s="166">
        <f t="shared" ref="AC1951:AC2014" si="362">_xlfn.NORM.DIST(AA1951,AA$662,AA$663,1)</f>
        <v>0.86864311895726931</v>
      </c>
      <c r="AD1951" s="142">
        <f t="shared" ref="AD1951:AD2014" si="363">IF(OR(AC1951&lt;CN$43,AC1951&gt;CN$44),AB1951,"")</f>
        <v>0.21306914677571784</v>
      </c>
      <c r="AE1951" s="142" t="str">
        <f t="shared" si="354"/>
        <v/>
      </c>
      <c r="AF1951" s="142" t="str">
        <f t="shared" ref="AF1951:AF2014" si="364">IF(AB1951=MAX(AB$671:AB$2671),AB1951,"")</f>
        <v/>
      </c>
      <c r="AG1951" s="167">
        <f t="shared" ref="AG1951:AG2014" si="365">_xlfn.NORM.DIST(Z1951,AE$663,AE$664,0)</f>
        <v>0</v>
      </c>
      <c r="AH1951" s="167" t="str">
        <f t="shared" ref="AH1951:AH2014" si="366">IF(AG1951=MAX(AG$671:AG$2671),AB1951,"")</f>
        <v/>
      </c>
      <c r="AI1951" s="167" t="str">
        <f t="shared" ref="AI1951:AI2014" si="367">IF(AH1951=MIN(AH$671:AH$2671),AH1951,"")</f>
        <v/>
      </c>
      <c r="AJ1951" s="167"/>
      <c r="AK1951" s="167"/>
      <c r="AL1951" s="167"/>
      <c r="AN1951" s="146"/>
      <c r="AO1951" s="158">
        <f t="shared" si="356"/>
        <v>8.2686964355389918</v>
      </c>
      <c r="AP1951" s="159">
        <f t="shared" si="357"/>
        <v>0.30949797255349731</v>
      </c>
      <c r="AQ1951" s="160">
        <f t="shared" si="358"/>
        <v>5.3511950421769594E-4</v>
      </c>
      <c r="AR1951" s="161" t="str">
        <f t="shared" si="359"/>
        <v/>
      </c>
      <c r="AS1951" s="161" t="str">
        <f t="shared" si="355"/>
        <v/>
      </c>
    </row>
    <row r="1952" spans="26:45" ht="20.100000000000001" customHeight="1" x14ac:dyDescent="0.25">
      <c r="Z1952" s="146">
        <v>1281</v>
      </c>
      <c r="AA1952" s="142">
        <f t="shared" si="360"/>
        <v>1.1239999999999997</v>
      </c>
      <c r="AB1952" s="166">
        <f t="shared" si="361"/>
        <v>0.21211503507313653</v>
      </c>
      <c r="AC1952" s="166">
        <f t="shared" si="362"/>
        <v>0.86949348702743945</v>
      </c>
      <c r="AD1952" s="142">
        <f t="shared" si="363"/>
        <v>0.21211503507313653</v>
      </c>
      <c r="AE1952" s="142" t="str">
        <f t="shared" ref="AE1952:AE2015" si="368">IF(AND(AC1952&gt;$AE$667,AC1952&lt;$AE$668),AB1952,"")</f>
        <v/>
      </c>
      <c r="AF1952" s="142" t="str">
        <f t="shared" si="364"/>
        <v/>
      </c>
      <c r="AG1952" s="167">
        <f t="shared" si="365"/>
        <v>0</v>
      </c>
      <c r="AH1952" s="167" t="str">
        <f t="shared" si="366"/>
        <v/>
      </c>
      <c r="AI1952" s="167" t="str">
        <f t="shared" si="367"/>
        <v/>
      </c>
      <c r="AJ1952" s="167"/>
      <c r="AK1952" s="167"/>
      <c r="AL1952" s="167"/>
      <c r="AN1952" s="146"/>
      <c r="AO1952" s="158">
        <f t="shared" si="356"/>
        <v>8.2750914057134217</v>
      </c>
      <c r="AP1952" s="159">
        <f t="shared" si="357"/>
        <v>0.30896285304927962</v>
      </c>
      <c r="AQ1952" s="160">
        <f t="shared" si="358"/>
        <v>5.3444274365149758E-4</v>
      </c>
      <c r="AR1952" s="161" t="str">
        <f t="shared" si="359"/>
        <v/>
      </c>
      <c r="AS1952" s="161" t="str">
        <f t="shared" si="355"/>
        <v/>
      </c>
    </row>
    <row r="1953" spans="26:45" ht="20.100000000000001" customHeight="1" x14ac:dyDescent="0.25">
      <c r="Z1953" s="146">
        <v>1282</v>
      </c>
      <c r="AA1953" s="142">
        <f t="shared" si="360"/>
        <v>1.1280000000000001</v>
      </c>
      <c r="AB1953" s="166">
        <f t="shared" si="361"/>
        <v>0.21116181721320312</v>
      </c>
      <c r="AC1953" s="166">
        <f t="shared" si="362"/>
        <v>0.87034004042965185</v>
      </c>
      <c r="AD1953" s="142">
        <f t="shared" si="363"/>
        <v>0.21116181721320312</v>
      </c>
      <c r="AE1953" s="142" t="str">
        <f t="shared" si="368"/>
        <v/>
      </c>
      <c r="AF1953" s="142" t="str">
        <f t="shared" si="364"/>
        <v/>
      </c>
      <c r="AG1953" s="167">
        <f t="shared" si="365"/>
        <v>0</v>
      </c>
      <c r="AH1953" s="167" t="str">
        <f t="shared" si="366"/>
        <v/>
      </c>
      <c r="AI1953" s="167" t="str">
        <f t="shared" si="367"/>
        <v/>
      </c>
      <c r="AJ1953" s="167"/>
      <c r="AK1953" s="167"/>
      <c r="AL1953" s="167"/>
      <c r="AN1953" s="146"/>
      <c r="AO1953" s="158">
        <f t="shared" si="356"/>
        <v>8.2814863758878516</v>
      </c>
      <c r="AP1953" s="159">
        <f t="shared" si="357"/>
        <v>0.30842841030562812</v>
      </c>
      <c r="AQ1953" s="160">
        <f t="shared" si="358"/>
        <v>5.3376604265875649E-4</v>
      </c>
      <c r="AR1953" s="161" t="str">
        <f t="shared" si="359"/>
        <v/>
      </c>
      <c r="AS1953" s="161" t="str">
        <f t="shared" si="355"/>
        <v/>
      </c>
    </row>
    <row r="1954" spans="26:45" ht="20.100000000000001" customHeight="1" x14ac:dyDescent="0.25">
      <c r="Z1954" s="146">
        <v>1283</v>
      </c>
      <c r="AA1954" s="142">
        <f t="shared" si="360"/>
        <v>1.1319999999999997</v>
      </c>
      <c r="AB1954" s="166">
        <f t="shared" si="361"/>
        <v>0.21020951961329321</v>
      </c>
      <c r="AC1954" s="166">
        <f t="shared" si="362"/>
        <v>0.87118278279216566</v>
      </c>
      <c r="AD1954" s="142">
        <f t="shared" si="363"/>
        <v>0.21020951961329321</v>
      </c>
      <c r="AE1954" s="142" t="str">
        <f t="shared" si="368"/>
        <v/>
      </c>
      <c r="AF1954" s="142" t="str">
        <f t="shared" si="364"/>
        <v/>
      </c>
      <c r="AG1954" s="167">
        <f t="shared" si="365"/>
        <v>0</v>
      </c>
      <c r="AH1954" s="167" t="str">
        <f t="shared" si="366"/>
        <v/>
      </c>
      <c r="AI1954" s="167" t="str">
        <f t="shared" si="367"/>
        <v/>
      </c>
      <c r="AJ1954" s="167"/>
      <c r="AK1954" s="167"/>
      <c r="AL1954" s="167"/>
      <c r="AN1954" s="146"/>
      <c r="AO1954" s="158">
        <f t="shared" si="356"/>
        <v>8.2878813460622816</v>
      </c>
      <c r="AP1954" s="159">
        <f t="shared" si="357"/>
        <v>0.30789464426296936</v>
      </c>
      <c r="AQ1954" s="160">
        <f t="shared" si="358"/>
        <v>5.3308940440838226E-4</v>
      </c>
      <c r="AR1954" s="161" t="str">
        <f t="shared" si="359"/>
        <v/>
      </c>
      <c r="AS1954" s="161" t="str">
        <f t="shared" si="355"/>
        <v/>
      </c>
    </row>
    <row r="1955" spans="26:45" ht="20.100000000000001" customHeight="1" x14ac:dyDescent="0.25">
      <c r="Z1955" s="146">
        <v>1284</v>
      </c>
      <c r="AA1955" s="142">
        <f t="shared" si="360"/>
        <v>1.1360000000000001</v>
      </c>
      <c r="AB1955" s="166">
        <f t="shared" si="361"/>
        <v>0.20925816852778276</v>
      </c>
      <c r="AC1955" s="166">
        <f t="shared" si="362"/>
        <v>0.87202171784858462</v>
      </c>
      <c r="AD1955" s="142">
        <f t="shared" si="363"/>
        <v>0.20925816852778276</v>
      </c>
      <c r="AE1955" s="142" t="str">
        <f t="shared" si="368"/>
        <v/>
      </c>
      <c r="AF1955" s="142" t="str">
        <f t="shared" si="364"/>
        <v/>
      </c>
      <c r="AG1955" s="167">
        <f t="shared" si="365"/>
        <v>0</v>
      </c>
      <c r="AH1955" s="167" t="str">
        <f t="shared" si="366"/>
        <v/>
      </c>
      <c r="AI1955" s="167" t="str">
        <f t="shared" si="367"/>
        <v/>
      </c>
      <c r="AJ1955" s="167"/>
      <c r="AK1955" s="167"/>
      <c r="AL1955" s="167"/>
      <c r="AN1955" s="146"/>
      <c r="AO1955" s="158">
        <f t="shared" si="356"/>
        <v>8.2942763162367115</v>
      </c>
      <c r="AP1955" s="159">
        <f t="shared" si="357"/>
        <v>0.30736155485856098</v>
      </c>
      <c r="AQ1955" s="160">
        <f t="shared" si="358"/>
        <v>5.3241283205918144E-4</v>
      </c>
      <c r="AR1955" s="161" t="str">
        <f t="shared" si="359"/>
        <v/>
      </c>
      <c r="AS1955" s="161" t="str">
        <f t="shared" si="355"/>
        <v/>
      </c>
    </row>
    <row r="1956" spans="26:45" ht="20.100000000000001" customHeight="1" x14ac:dyDescent="0.25">
      <c r="Z1956" s="146">
        <v>1285</v>
      </c>
      <c r="AA1956" s="142">
        <f t="shared" si="360"/>
        <v>1.1399999999999997</v>
      </c>
      <c r="AB1956" s="166">
        <f t="shared" si="361"/>
        <v>0.20830779004710845</v>
      </c>
      <c r="AC1956" s="166">
        <f t="shared" si="362"/>
        <v>0.87285684943720176</v>
      </c>
      <c r="AD1956" s="142">
        <f t="shared" si="363"/>
        <v>0.20830779004710845</v>
      </c>
      <c r="AE1956" s="142" t="str">
        <f t="shared" si="368"/>
        <v/>
      </c>
      <c r="AF1956" s="142" t="str">
        <f t="shared" si="364"/>
        <v/>
      </c>
      <c r="AG1956" s="167">
        <f t="shared" si="365"/>
        <v>0</v>
      </c>
      <c r="AH1956" s="167" t="str">
        <f t="shared" si="366"/>
        <v/>
      </c>
      <c r="AI1956" s="167" t="str">
        <f t="shared" si="367"/>
        <v/>
      </c>
      <c r="AJ1956" s="167"/>
      <c r="AK1956" s="167"/>
      <c r="AL1956" s="167"/>
      <c r="AN1956" s="146"/>
      <c r="AO1956" s="158">
        <f t="shared" si="356"/>
        <v>8.3006712864111414</v>
      </c>
      <c r="AP1956" s="159">
        <f t="shared" si="357"/>
        <v>0.3068291420265018</v>
      </c>
      <c r="AQ1956" s="160">
        <f t="shared" si="358"/>
        <v>5.3173632875685994E-4</v>
      </c>
      <c r="AR1956" s="161" t="str">
        <f t="shared" si="359"/>
        <v/>
      </c>
      <c r="AS1956" s="161" t="str">
        <f t="shared" si="355"/>
        <v/>
      </c>
    </row>
    <row r="1957" spans="26:45" ht="20.100000000000001" customHeight="1" x14ac:dyDescent="0.25">
      <c r="Z1957" s="146">
        <v>1286</v>
      </c>
      <c r="AA1957" s="142">
        <f t="shared" si="360"/>
        <v>1.1440000000000001</v>
      </c>
      <c r="AB1957" s="166">
        <f t="shared" si="361"/>
        <v>0.20735841009684183</v>
      </c>
      <c r="AC1957" s="166">
        <f t="shared" si="362"/>
        <v>0.87368818150034278</v>
      </c>
      <c r="AD1957" s="142">
        <f t="shared" si="363"/>
        <v>0.20735841009684183</v>
      </c>
      <c r="AE1957" s="142" t="str">
        <f t="shared" si="368"/>
        <v/>
      </c>
      <c r="AF1957" s="142" t="str">
        <f t="shared" si="364"/>
        <v/>
      </c>
      <c r="AG1957" s="167">
        <f t="shared" si="365"/>
        <v>0</v>
      </c>
      <c r="AH1957" s="167" t="str">
        <f t="shared" si="366"/>
        <v/>
      </c>
      <c r="AI1957" s="167" t="str">
        <f t="shared" si="367"/>
        <v/>
      </c>
      <c r="AJ1957" s="167"/>
      <c r="AK1957" s="167"/>
      <c r="AL1957" s="167"/>
      <c r="AN1957" s="146"/>
      <c r="AO1957" s="158">
        <f t="shared" si="356"/>
        <v>8.3070662565855713</v>
      </c>
      <c r="AP1957" s="159">
        <f t="shared" si="357"/>
        <v>0.30629740569774494</v>
      </c>
      <c r="AQ1957" s="160">
        <f t="shared" si="358"/>
        <v>5.3105989763591044E-4</v>
      </c>
      <c r="AR1957" s="161" t="str">
        <f t="shared" si="359"/>
        <v/>
      </c>
      <c r="AS1957" s="161" t="str">
        <f t="shared" si="355"/>
        <v/>
      </c>
    </row>
    <row r="1958" spans="26:45" ht="20.100000000000001" customHeight="1" x14ac:dyDescent="0.25">
      <c r="Z1958" s="146">
        <v>1287</v>
      </c>
      <c r="AA1958" s="142">
        <f t="shared" si="360"/>
        <v>1.1479999999999997</v>
      </c>
      <c r="AB1958" s="166">
        <f t="shared" si="361"/>
        <v>0.20641005443678451</v>
      </c>
      <c r="AC1958" s="166">
        <f t="shared" si="362"/>
        <v>0.8745157180837041</v>
      </c>
      <c r="AD1958" s="142">
        <f t="shared" si="363"/>
        <v>0.20641005443678451</v>
      </c>
      <c r="AE1958" s="142" t="str">
        <f t="shared" si="368"/>
        <v/>
      </c>
      <c r="AF1958" s="142" t="str">
        <f t="shared" si="364"/>
        <v/>
      </c>
      <c r="AG1958" s="167">
        <f t="shared" si="365"/>
        <v>0</v>
      </c>
      <c r="AH1958" s="167" t="str">
        <f t="shared" si="366"/>
        <v/>
      </c>
      <c r="AI1958" s="167" t="str">
        <f t="shared" si="367"/>
        <v/>
      </c>
      <c r="AJ1958" s="167"/>
      <c r="AK1958" s="167"/>
      <c r="AL1958" s="167"/>
      <c r="AN1958" s="146"/>
      <c r="AO1958" s="158">
        <f t="shared" si="356"/>
        <v>8.3134612267600012</v>
      </c>
      <c r="AP1958" s="159">
        <f t="shared" si="357"/>
        <v>0.30576634580010903</v>
      </c>
      <c r="AQ1958" s="160">
        <f t="shared" si="358"/>
        <v>5.3038354181877967E-4</v>
      </c>
      <c r="AR1958" s="161" t="str">
        <f t="shared" si="359"/>
        <v/>
      </c>
      <c r="AS1958" s="161" t="str">
        <f t="shared" si="355"/>
        <v/>
      </c>
    </row>
    <row r="1959" spans="26:45" ht="20.100000000000001" customHeight="1" x14ac:dyDescent="0.25">
      <c r="Z1959" s="146">
        <v>1288</v>
      </c>
      <c r="AA1959" s="142">
        <f t="shared" si="360"/>
        <v>1.1520000000000001</v>
      </c>
      <c r="AB1959" s="166">
        <f t="shared" si="361"/>
        <v>0.20546274866007688</v>
      </c>
      <c r="AC1959" s="166">
        <f t="shared" si="362"/>
        <v>0.87533946333568891</v>
      </c>
      <c r="AD1959" s="142">
        <f t="shared" si="363"/>
        <v>0.20546274866007688</v>
      </c>
      <c r="AE1959" s="142" t="str">
        <f t="shared" si="368"/>
        <v/>
      </c>
      <c r="AF1959" s="142" t="str">
        <f t="shared" si="364"/>
        <v/>
      </c>
      <c r="AG1959" s="167">
        <f t="shared" si="365"/>
        <v>0</v>
      </c>
      <c r="AH1959" s="167" t="str">
        <f t="shared" si="366"/>
        <v/>
      </c>
      <c r="AI1959" s="167" t="str">
        <f t="shared" si="367"/>
        <v/>
      </c>
      <c r="AJ1959" s="167"/>
      <c r="AK1959" s="167"/>
      <c r="AL1959" s="167"/>
      <c r="AN1959" s="146"/>
      <c r="AO1959" s="158">
        <f t="shared" si="356"/>
        <v>8.3198561969344311</v>
      </c>
      <c r="AP1959" s="159">
        <f t="shared" si="357"/>
        <v>0.30523596225829025</v>
      </c>
      <c r="AQ1959" s="160">
        <f t="shared" si="358"/>
        <v>5.2970726441697868E-4</v>
      </c>
      <c r="AR1959" s="161" t="str">
        <f t="shared" si="359"/>
        <v/>
      </c>
      <c r="AS1959" s="161" t="str">
        <f t="shared" si="355"/>
        <v/>
      </c>
    </row>
    <row r="1960" spans="26:45" ht="20.100000000000001" customHeight="1" x14ac:dyDescent="0.25">
      <c r="Z1960" s="146">
        <v>1289</v>
      </c>
      <c r="AA1960" s="142">
        <f t="shared" si="360"/>
        <v>1.1559999999999997</v>
      </c>
      <c r="AB1960" s="166">
        <f t="shared" si="361"/>
        <v>0.20451651819232805</v>
      </c>
      <c r="AC1960" s="166">
        <f t="shared" si="362"/>
        <v>0.87615942150673753</v>
      </c>
      <c r="AD1960" s="142">
        <f t="shared" si="363"/>
        <v>0.20451651819232805</v>
      </c>
      <c r="AE1960" s="142" t="str">
        <f t="shared" si="368"/>
        <v/>
      </c>
      <c r="AF1960" s="142" t="str">
        <f t="shared" si="364"/>
        <v/>
      </c>
      <c r="AG1960" s="167">
        <f t="shared" si="365"/>
        <v>0</v>
      </c>
      <c r="AH1960" s="167" t="str">
        <f t="shared" si="366"/>
        <v/>
      </c>
      <c r="AI1960" s="167" t="str">
        <f t="shared" si="367"/>
        <v/>
      </c>
      <c r="AJ1960" s="167"/>
      <c r="AK1960" s="167"/>
      <c r="AL1960" s="167"/>
      <c r="AN1960" s="146"/>
      <c r="AO1960" s="158">
        <f t="shared" si="356"/>
        <v>8.326251167108861</v>
      </c>
      <c r="AP1960" s="159">
        <f t="shared" si="357"/>
        <v>0.30470625499387327</v>
      </c>
      <c r="AQ1960" s="160">
        <f t="shared" si="358"/>
        <v>5.2903106852908444E-4</v>
      </c>
      <c r="AR1960" s="161" t="str">
        <f t="shared" si="359"/>
        <v/>
      </c>
      <c r="AS1960" s="161" t="str">
        <f t="shared" si="355"/>
        <v/>
      </c>
    </row>
    <row r="1961" spans="26:45" ht="20.100000000000001" customHeight="1" x14ac:dyDescent="0.25">
      <c r="Z1961" s="146">
        <v>1290</v>
      </c>
      <c r="AA1961" s="142">
        <f t="shared" si="360"/>
        <v>1.1600000000000001</v>
      </c>
      <c r="AB1961" s="166">
        <f t="shared" si="361"/>
        <v>0.20357138829075938</v>
      </c>
      <c r="AC1961" s="166">
        <f t="shared" si="362"/>
        <v>0.87697559694865668</v>
      </c>
      <c r="AD1961" s="142">
        <f t="shared" si="363"/>
        <v>0.20357138829075938</v>
      </c>
      <c r="AE1961" s="142" t="str">
        <f t="shared" si="368"/>
        <v/>
      </c>
      <c r="AF1961" s="142" t="str">
        <f t="shared" si="364"/>
        <v/>
      </c>
      <c r="AG1961" s="167">
        <f t="shared" si="365"/>
        <v>0</v>
      </c>
      <c r="AH1961" s="167" t="str">
        <f t="shared" si="366"/>
        <v/>
      </c>
      <c r="AI1961" s="167" t="str">
        <f t="shared" si="367"/>
        <v/>
      </c>
      <c r="AJ1961" s="167"/>
      <c r="AK1961" s="167"/>
      <c r="AL1961" s="167"/>
      <c r="AN1961" s="146"/>
      <c r="AO1961" s="158">
        <f t="shared" si="356"/>
        <v>8.332646137283291</v>
      </c>
      <c r="AP1961" s="159">
        <f t="shared" si="357"/>
        <v>0.30417722392534419</v>
      </c>
      <c r="AQ1961" s="160">
        <f t="shared" si="358"/>
        <v>5.2835495724329329E-4</v>
      </c>
      <c r="AR1961" s="161" t="str">
        <f t="shared" si="359"/>
        <v/>
      </c>
      <c r="AS1961" s="161" t="str">
        <f t="shared" si="355"/>
        <v/>
      </c>
    </row>
    <row r="1962" spans="26:45" ht="20.100000000000001" customHeight="1" x14ac:dyDescent="0.25">
      <c r="Z1962" s="146">
        <v>1291</v>
      </c>
      <c r="AA1962" s="142">
        <f t="shared" si="360"/>
        <v>1.1639999999999997</v>
      </c>
      <c r="AB1962" s="166">
        <f t="shared" si="361"/>
        <v>0.20262738404336914</v>
      </c>
      <c r="AC1962" s="166">
        <f t="shared" si="362"/>
        <v>0.87778799411394337</v>
      </c>
      <c r="AD1962" s="142">
        <f t="shared" si="363"/>
        <v>0.20262738404336914</v>
      </c>
      <c r="AE1962" s="142" t="str">
        <f t="shared" si="368"/>
        <v/>
      </c>
      <c r="AF1962" s="142" t="str">
        <f t="shared" si="364"/>
        <v/>
      </c>
      <c r="AG1962" s="167">
        <f t="shared" si="365"/>
        <v>0</v>
      </c>
      <c r="AH1962" s="167" t="str">
        <f t="shared" si="366"/>
        <v/>
      </c>
      <c r="AI1962" s="167" t="str">
        <f t="shared" si="367"/>
        <v/>
      </c>
      <c r="AJ1962" s="167"/>
      <c r="AK1962" s="167"/>
      <c r="AL1962" s="167"/>
      <c r="AN1962" s="146"/>
      <c r="AO1962" s="158">
        <f t="shared" si="356"/>
        <v>8.3390411074577209</v>
      </c>
      <c r="AP1962" s="159">
        <f t="shared" si="357"/>
        <v>0.30364886896810089</v>
      </c>
      <c r="AQ1962" s="160">
        <f t="shared" si="358"/>
        <v>5.2767893363458995E-4</v>
      </c>
      <c r="AR1962" s="161" t="str">
        <f t="shared" si="359"/>
        <v/>
      </c>
      <c r="AS1962" s="161" t="str">
        <f t="shared" si="355"/>
        <v/>
      </c>
    </row>
    <row r="1963" spans="26:45" ht="20.100000000000001" customHeight="1" x14ac:dyDescent="0.25">
      <c r="Z1963" s="146">
        <v>1292</v>
      </c>
      <c r="AA1963" s="142">
        <f t="shared" si="360"/>
        <v>1.1680000000000001</v>
      </c>
      <c r="AB1963" s="166">
        <f t="shared" si="361"/>
        <v>0.20168453036811068</v>
      </c>
      <c r="AC1963" s="166">
        <f t="shared" si="362"/>
        <v>0.87859661755510743</v>
      </c>
      <c r="AD1963" s="142">
        <f t="shared" si="363"/>
        <v>0.20168453036811068</v>
      </c>
      <c r="AE1963" s="142" t="str">
        <f t="shared" si="368"/>
        <v/>
      </c>
      <c r="AF1963" s="142" t="str">
        <f t="shared" si="364"/>
        <v/>
      </c>
      <c r="AG1963" s="167">
        <f t="shared" si="365"/>
        <v>0</v>
      </c>
      <c r="AH1963" s="167" t="str">
        <f t="shared" si="366"/>
        <v/>
      </c>
      <c r="AI1963" s="167" t="str">
        <f t="shared" si="367"/>
        <v/>
      </c>
      <c r="AJ1963" s="167"/>
      <c r="AK1963" s="167"/>
      <c r="AL1963" s="167"/>
      <c r="AN1963" s="146"/>
      <c r="AO1963" s="158">
        <f t="shared" si="356"/>
        <v>8.3454360776321508</v>
      </c>
      <c r="AP1963" s="159">
        <f t="shared" si="357"/>
        <v>0.3031211900344663</v>
      </c>
      <c r="AQ1963" s="160">
        <f t="shared" si="358"/>
        <v>5.2700300076841122E-4</v>
      </c>
      <c r="AR1963" s="161" t="str">
        <f t="shared" si="359"/>
        <v/>
      </c>
      <c r="AS1963" s="161" t="str">
        <f t="shared" si="355"/>
        <v/>
      </c>
    </row>
    <row r="1964" spans="26:45" ht="20.100000000000001" customHeight="1" x14ac:dyDescent="0.25">
      <c r="Z1964" s="146">
        <v>1293</v>
      </c>
      <c r="AA1964" s="142">
        <f t="shared" si="360"/>
        <v>1.1719999999999997</v>
      </c>
      <c r="AB1964" s="166">
        <f t="shared" si="361"/>
        <v>0.20074285201209183</v>
      </c>
      <c r="AC1964" s="166">
        <f t="shared" si="362"/>
        <v>0.87940147192398821</v>
      </c>
      <c r="AD1964" s="142">
        <f t="shared" si="363"/>
        <v>0.20074285201209183</v>
      </c>
      <c r="AE1964" s="142" t="str">
        <f t="shared" si="368"/>
        <v/>
      </c>
      <c r="AF1964" s="142" t="str">
        <f t="shared" si="364"/>
        <v/>
      </c>
      <c r="AG1964" s="167">
        <f t="shared" si="365"/>
        <v>0</v>
      </c>
      <c r="AH1964" s="167" t="str">
        <f t="shared" si="366"/>
        <v/>
      </c>
      <c r="AI1964" s="167" t="str">
        <f t="shared" si="367"/>
        <v/>
      </c>
      <c r="AJ1964" s="167"/>
      <c r="AK1964" s="167"/>
      <c r="AL1964" s="167"/>
      <c r="AN1964" s="146"/>
      <c r="AO1964" s="158">
        <f t="shared" si="356"/>
        <v>8.3518310478065807</v>
      </c>
      <c r="AP1964" s="159">
        <f t="shared" si="357"/>
        <v>0.30259418703369789</v>
      </c>
      <c r="AQ1964" s="160">
        <f t="shared" si="358"/>
        <v>5.2632716169626059E-4</v>
      </c>
      <c r="AR1964" s="161" t="str">
        <f t="shared" si="359"/>
        <v/>
      </c>
      <c r="AS1964" s="161" t="str">
        <f t="shared" si="355"/>
        <v/>
      </c>
    </row>
    <row r="1965" spans="26:45" ht="20.100000000000001" customHeight="1" x14ac:dyDescent="0.25">
      <c r="Z1965" s="146">
        <v>1294</v>
      </c>
      <c r="AA1965" s="142">
        <f t="shared" si="360"/>
        <v>1.1760000000000002</v>
      </c>
      <c r="AB1965" s="166">
        <f t="shared" si="361"/>
        <v>0.19980237355078795</v>
      </c>
      <c r="AC1965" s="166">
        <f t="shared" si="362"/>
        <v>0.88020256197107138</v>
      </c>
      <c r="AD1965" s="142">
        <f t="shared" si="363"/>
        <v>0.19980237355078795</v>
      </c>
      <c r="AE1965" s="142" t="str">
        <f t="shared" si="368"/>
        <v/>
      </c>
      <c r="AF1965" s="142" t="str">
        <f t="shared" si="364"/>
        <v/>
      </c>
      <c r="AG1965" s="167">
        <f t="shared" si="365"/>
        <v>0</v>
      </c>
      <c r="AH1965" s="167" t="str">
        <f t="shared" si="366"/>
        <v/>
      </c>
      <c r="AI1965" s="167" t="str">
        <f t="shared" si="367"/>
        <v/>
      </c>
      <c r="AJ1965" s="167"/>
      <c r="AK1965" s="167"/>
      <c r="AL1965" s="167"/>
      <c r="AN1965" s="146"/>
      <c r="AO1965" s="158">
        <f t="shared" si="356"/>
        <v>8.3582260179810106</v>
      </c>
      <c r="AP1965" s="159">
        <f t="shared" si="357"/>
        <v>0.30206785987200163</v>
      </c>
      <c r="AQ1965" s="160">
        <f t="shared" si="358"/>
        <v>5.2565141946020466E-4</v>
      </c>
      <c r="AR1965" s="161" t="str">
        <f t="shared" si="359"/>
        <v/>
      </c>
      <c r="AS1965" s="161" t="str">
        <f t="shared" si="355"/>
        <v/>
      </c>
    </row>
    <row r="1966" spans="26:45" ht="20.100000000000001" customHeight="1" x14ac:dyDescent="0.25">
      <c r="Z1966" s="146">
        <v>1295</v>
      </c>
      <c r="AA1966" s="142">
        <f t="shared" si="360"/>
        <v>1.1799999999999997</v>
      </c>
      <c r="AB1966" s="166">
        <f t="shared" si="361"/>
        <v>0.19886311938727594</v>
      </c>
      <c r="AC1966" s="166">
        <f t="shared" si="362"/>
        <v>0.88099989254479927</v>
      </c>
      <c r="AD1966" s="142">
        <f t="shared" si="363"/>
        <v>0.19886311938727594</v>
      </c>
      <c r="AE1966" s="142" t="str">
        <f t="shared" si="368"/>
        <v/>
      </c>
      <c r="AF1966" s="142" t="str">
        <f t="shared" si="364"/>
        <v/>
      </c>
      <c r="AG1966" s="167">
        <f t="shared" si="365"/>
        <v>0</v>
      </c>
      <c r="AH1966" s="167" t="str">
        <f t="shared" si="366"/>
        <v/>
      </c>
      <c r="AI1966" s="167" t="str">
        <f t="shared" si="367"/>
        <v/>
      </c>
      <c r="AJ1966" s="167"/>
      <c r="AK1966" s="167"/>
      <c r="AL1966" s="167"/>
      <c r="AN1966" s="146"/>
      <c r="AO1966" s="158">
        <f t="shared" si="356"/>
        <v>8.3646209881554405</v>
      </c>
      <c r="AP1966" s="159">
        <f t="shared" si="357"/>
        <v>0.30154220845254143</v>
      </c>
      <c r="AQ1966" s="160">
        <f t="shared" si="358"/>
        <v>5.2497577708843224E-4</v>
      </c>
      <c r="AR1966" s="161" t="str">
        <f t="shared" si="359"/>
        <v/>
      </c>
      <c r="AS1966" s="161" t="str">
        <f t="shared" si="355"/>
        <v/>
      </c>
    </row>
    <row r="1967" spans="26:45" ht="20.100000000000001" customHeight="1" x14ac:dyDescent="0.25">
      <c r="Z1967" s="146">
        <v>1296</v>
      </c>
      <c r="AA1967" s="142">
        <f t="shared" si="360"/>
        <v>1.1840000000000002</v>
      </c>
      <c r="AB1967" s="166">
        <f t="shared" si="361"/>
        <v>0.19792511375148211</v>
      </c>
      <c r="AC1967" s="166">
        <f t="shared" si="362"/>
        <v>0.88179346859088092</v>
      </c>
      <c r="AD1967" s="142">
        <f t="shared" si="363"/>
        <v>0.19792511375148211</v>
      </c>
      <c r="AE1967" s="142" t="str">
        <f t="shared" si="368"/>
        <v/>
      </c>
      <c r="AF1967" s="142" t="str">
        <f t="shared" si="364"/>
        <v/>
      </c>
      <c r="AG1967" s="167">
        <f t="shared" si="365"/>
        <v>0</v>
      </c>
      <c r="AH1967" s="167" t="str">
        <f t="shared" si="366"/>
        <v/>
      </c>
      <c r="AI1967" s="167" t="str">
        <f t="shared" si="367"/>
        <v/>
      </c>
      <c r="AJ1967" s="167"/>
      <c r="AK1967" s="167"/>
      <c r="AL1967" s="167"/>
      <c r="AN1967" s="146"/>
      <c r="AO1967" s="158">
        <f t="shared" si="356"/>
        <v>8.3710159583298704</v>
      </c>
      <c r="AP1967" s="159">
        <f t="shared" si="357"/>
        <v>0.30101723267545299</v>
      </c>
      <c r="AQ1967" s="160">
        <f t="shared" si="358"/>
        <v>5.2430023760058342E-4</v>
      </c>
      <c r="AR1967" s="161" t="str">
        <f t="shared" si="359"/>
        <v/>
      </c>
      <c r="AS1967" s="161" t="str">
        <f t="shared" si="355"/>
        <v/>
      </c>
    </row>
    <row r="1968" spans="26:45" ht="20.100000000000001" customHeight="1" x14ac:dyDescent="0.25">
      <c r="Z1968" s="146">
        <v>1297</v>
      </c>
      <c r="AA1968" s="142">
        <f t="shared" si="360"/>
        <v>1.1879999999999997</v>
      </c>
      <c r="AB1968" s="166">
        <f t="shared" si="361"/>
        <v>0.19698838069945057</v>
      </c>
      <c r="AC1968" s="166">
        <f t="shared" si="362"/>
        <v>0.88258329515159728</v>
      </c>
      <c r="AD1968" s="142">
        <f t="shared" si="363"/>
        <v>0.19698838069945057</v>
      </c>
      <c r="AE1968" s="142" t="str">
        <f t="shared" si="368"/>
        <v/>
      </c>
      <c r="AF1968" s="142" t="str">
        <f t="shared" si="364"/>
        <v/>
      </c>
      <c r="AG1968" s="167">
        <f t="shared" si="365"/>
        <v>0</v>
      </c>
      <c r="AH1968" s="167" t="str">
        <f t="shared" si="366"/>
        <v/>
      </c>
      <c r="AI1968" s="167" t="str">
        <f t="shared" si="367"/>
        <v/>
      </c>
      <c r="AJ1968" s="167"/>
      <c r="AK1968" s="167"/>
      <c r="AL1968" s="167"/>
      <c r="AN1968" s="146"/>
      <c r="AO1968" s="158">
        <f t="shared" si="356"/>
        <v>8.3774109285043004</v>
      </c>
      <c r="AP1968" s="159">
        <f t="shared" si="357"/>
        <v>0.30049293243785241</v>
      </c>
      <c r="AQ1968" s="160">
        <f t="shared" si="358"/>
        <v>5.2362480400097722E-4</v>
      </c>
      <c r="AR1968" s="161" t="str">
        <f t="shared" si="359"/>
        <v/>
      </c>
      <c r="AS1968" s="161" t="str">
        <f t="shared" si="355"/>
        <v/>
      </c>
    </row>
    <row r="1969" spans="26:45" ht="20.100000000000001" customHeight="1" x14ac:dyDescent="0.25">
      <c r="Z1969" s="146">
        <v>1298</v>
      </c>
      <c r="AA1969" s="142">
        <f t="shared" si="360"/>
        <v>1.1920000000000002</v>
      </c>
      <c r="AB1969" s="166">
        <f t="shared" si="361"/>
        <v>0.19605294411262605</v>
      </c>
      <c r="AC1969" s="166">
        <f t="shared" si="362"/>
        <v>0.88336937736510468</v>
      </c>
      <c r="AD1969" s="142">
        <f t="shared" si="363"/>
        <v>0.19605294411262605</v>
      </c>
      <c r="AE1969" s="142" t="str">
        <f t="shared" si="368"/>
        <v/>
      </c>
      <c r="AF1969" s="142" t="str">
        <f t="shared" si="364"/>
        <v/>
      </c>
      <c r="AG1969" s="167">
        <f t="shared" si="365"/>
        <v>0</v>
      </c>
      <c r="AH1969" s="167" t="str">
        <f t="shared" si="366"/>
        <v/>
      </c>
      <c r="AI1969" s="167" t="str">
        <f t="shared" si="367"/>
        <v/>
      </c>
      <c r="AJ1969" s="167"/>
      <c r="AK1969" s="167"/>
      <c r="AL1969" s="167"/>
      <c r="AN1969" s="146"/>
      <c r="AO1969" s="158">
        <f t="shared" si="356"/>
        <v>8.3838058986787303</v>
      </c>
      <c r="AP1969" s="159">
        <f t="shared" si="357"/>
        <v>0.29996930763385143</v>
      </c>
      <c r="AQ1969" s="160">
        <f t="shared" si="358"/>
        <v>5.2294947928654967E-4</v>
      </c>
      <c r="AR1969" s="161" t="str">
        <f t="shared" si="359"/>
        <v/>
      </c>
      <c r="AS1969" s="161" t="str">
        <f t="shared" si="355"/>
        <v/>
      </c>
    </row>
    <row r="1970" spans="26:45" ht="20.100000000000001" customHeight="1" x14ac:dyDescent="0.25">
      <c r="Z1970" s="146">
        <v>1299</v>
      </c>
      <c r="AA1970" s="142">
        <f t="shared" si="360"/>
        <v>1.1959999999999997</v>
      </c>
      <c r="AB1970" s="166">
        <f t="shared" si="361"/>
        <v>0.19511882769715705</v>
      </c>
      <c r="AC1970" s="166">
        <f t="shared" si="362"/>
        <v>0.88415172046473456</v>
      </c>
      <c r="AD1970" s="142">
        <f t="shared" si="363"/>
        <v>0.19511882769715705</v>
      </c>
      <c r="AE1970" s="142" t="str">
        <f t="shared" si="368"/>
        <v/>
      </c>
      <c r="AF1970" s="142" t="str">
        <f t="shared" si="364"/>
        <v/>
      </c>
      <c r="AG1970" s="167">
        <f t="shared" si="365"/>
        <v>0</v>
      </c>
      <c r="AH1970" s="167" t="str">
        <f t="shared" si="366"/>
        <v/>
      </c>
      <c r="AI1970" s="167" t="str">
        <f t="shared" si="367"/>
        <v/>
      </c>
      <c r="AJ1970" s="167"/>
      <c r="AK1970" s="167"/>
      <c r="AL1970" s="167"/>
      <c r="AN1970" s="146"/>
      <c r="AO1970" s="158">
        <f t="shared" si="356"/>
        <v>8.3902008688531602</v>
      </c>
      <c r="AP1970" s="159">
        <f t="shared" si="357"/>
        <v>0.29944635815456488</v>
      </c>
      <c r="AQ1970" s="160">
        <f t="shared" si="358"/>
        <v>5.2227426643874919E-4</v>
      </c>
      <c r="AR1970" s="161" t="str">
        <f t="shared" si="359"/>
        <v/>
      </c>
      <c r="AS1970" s="161" t="str">
        <f t="shared" si="355"/>
        <v/>
      </c>
    </row>
    <row r="1971" spans="26:45" ht="20.100000000000001" customHeight="1" x14ac:dyDescent="0.25">
      <c r="Z1971" s="146">
        <v>1300</v>
      </c>
      <c r="AA1971" s="142">
        <f t="shared" si="360"/>
        <v>1.2000000000000002</v>
      </c>
      <c r="AB1971" s="166">
        <f t="shared" si="361"/>
        <v>0.19418605498321292</v>
      </c>
      <c r="AC1971" s="166">
        <f t="shared" si="362"/>
        <v>0.88493032977829178</v>
      </c>
      <c r="AD1971" s="142">
        <f t="shared" si="363"/>
        <v>0.19418605498321292</v>
      </c>
      <c r="AE1971" s="142" t="str">
        <f t="shared" si="368"/>
        <v/>
      </c>
      <c r="AF1971" s="142" t="str">
        <f t="shared" si="364"/>
        <v/>
      </c>
      <c r="AG1971" s="167">
        <f t="shared" si="365"/>
        <v>0</v>
      </c>
      <c r="AH1971" s="167" t="str">
        <f t="shared" si="366"/>
        <v/>
      </c>
      <c r="AI1971" s="167" t="str">
        <f t="shared" si="367"/>
        <v/>
      </c>
      <c r="AJ1971" s="167"/>
      <c r="AK1971" s="167"/>
      <c r="AL1971" s="167"/>
      <c r="AN1971" s="146"/>
      <c r="AO1971" s="158">
        <f t="shared" si="356"/>
        <v>8.3965958390275901</v>
      </c>
      <c r="AP1971" s="159">
        <f t="shared" si="357"/>
        <v>0.29892408388812614</v>
      </c>
      <c r="AQ1971" s="160">
        <f t="shared" si="358"/>
        <v>5.2159916843125265E-4</v>
      </c>
      <c r="AR1971" s="161" t="str">
        <f t="shared" si="359"/>
        <v/>
      </c>
      <c r="AS1971" s="161" t="str">
        <f t="shared" si="355"/>
        <v/>
      </c>
    </row>
    <row r="1972" spans="26:45" ht="20.100000000000001" customHeight="1" x14ac:dyDescent="0.25">
      <c r="Z1972" s="146">
        <v>1301</v>
      </c>
      <c r="AA1972" s="142">
        <f t="shared" si="360"/>
        <v>1.2039999999999997</v>
      </c>
      <c r="AB1972" s="166">
        <f t="shared" si="361"/>
        <v>0.19325464932432182</v>
      </c>
      <c r="AC1972" s="166">
        <f t="shared" si="362"/>
        <v>0.8857052107273482</v>
      </c>
      <c r="AD1972" s="142">
        <f t="shared" si="363"/>
        <v>0.19325464932432182</v>
      </c>
      <c r="AE1972" s="142" t="str">
        <f t="shared" si="368"/>
        <v/>
      </c>
      <c r="AF1972" s="142" t="str">
        <f t="shared" si="364"/>
        <v/>
      </c>
      <c r="AG1972" s="167">
        <f t="shared" si="365"/>
        <v>0</v>
      </c>
      <c r="AH1972" s="167" t="str">
        <f t="shared" si="366"/>
        <v/>
      </c>
      <c r="AI1972" s="167" t="str">
        <f t="shared" si="367"/>
        <v/>
      </c>
      <c r="AJ1972" s="167"/>
      <c r="AK1972" s="167"/>
      <c r="AL1972" s="167"/>
      <c r="AN1972" s="146"/>
      <c r="AO1972" s="158">
        <f t="shared" si="356"/>
        <v>8.40299080920202</v>
      </c>
      <c r="AP1972" s="159">
        <f t="shared" si="357"/>
        <v>0.29840248471969488</v>
      </c>
      <c r="AQ1972" s="160">
        <f t="shared" si="358"/>
        <v>5.209241882228044E-4</v>
      </c>
      <c r="AR1972" s="161" t="str">
        <f t="shared" si="359"/>
        <v/>
      </c>
      <c r="AS1972" s="161" t="str">
        <f t="shared" si="355"/>
        <v/>
      </c>
    </row>
    <row r="1973" spans="26:45" ht="20.100000000000001" customHeight="1" x14ac:dyDescent="0.25">
      <c r="Z1973" s="146">
        <v>1302</v>
      </c>
      <c r="AA1973" s="142">
        <f t="shared" si="360"/>
        <v>1.2080000000000002</v>
      </c>
      <c r="AB1973" s="166">
        <f t="shared" si="361"/>
        <v>0.19232463389672244</v>
      </c>
      <c r="AC1973" s="166">
        <f t="shared" si="362"/>
        <v>0.88647636882653602</v>
      </c>
      <c r="AD1973" s="142">
        <f t="shared" si="363"/>
        <v>0.19232463389672244</v>
      </c>
      <c r="AE1973" s="142" t="str">
        <f t="shared" si="368"/>
        <v/>
      </c>
      <c r="AF1973" s="142" t="str">
        <f t="shared" si="364"/>
        <v/>
      </c>
      <c r="AG1973" s="167">
        <f t="shared" si="365"/>
        <v>0</v>
      </c>
      <c r="AH1973" s="167" t="str">
        <f t="shared" si="366"/>
        <v/>
      </c>
      <c r="AI1973" s="167" t="str">
        <f t="shared" si="367"/>
        <v/>
      </c>
      <c r="AJ1973" s="167"/>
      <c r="AK1973" s="167"/>
      <c r="AL1973" s="167"/>
      <c r="AN1973" s="146"/>
      <c r="AO1973" s="158">
        <f t="shared" si="356"/>
        <v>8.4093857793764499</v>
      </c>
      <c r="AP1973" s="159">
        <f t="shared" si="357"/>
        <v>0.29788156053147208</v>
      </c>
      <c r="AQ1973" s="160">
        <f t="shared" si="358"/>
        <v>5.2024932876332253E-4</v>
      </c>
      <c r="AR1973" s="161" t="str">
        <f t="shared" si="359"/>
        <v/>
      </c>
      <c r="AS1973" s="161" t="str">
        <f t="shared" si="355"/>
        <v/>
      </c>
    </row>
    <row r="1974" spans="26:45" ht="20.100000000000001" customHeight="1" x14ac:dyDescent="0.25">
      <c r="Z1974" s="146">
        <v>1303</v>
      </c>
      <c r="AA1974" s="142">
        <f t="shared" si="360"/>
        <v>1.2119999999999997</v>
      </c>
      <c r="AB1974" s="166">
        <f t="shared" si="361"/>
        <v>0.19139603169873612</v>
      </c>
      <c r="AC1974" s="166">
        <f t="shared" si="362"/>
        <v>0.88724380968283612</v>
      </c>
      <c r="AD1974" s="142">
        <f t="shared" si="363"/>
        <v>0.19139603169873612</v>
      </c>
      <c r="AE1974" s="142" t="str">
        <f t="shared" si="368"/>
        <v/>
      </c>
      <c r="AF1974" s="142" t="str">
        <f t="shared" si="364"/>
        <v/>
      </c>
      <c r="AG1974" s="167">
        <f t="shared" si="365"/>
        <v>0</v>
      </c>
      <c r="AH1974" s="167" t="str">
        <f t="shared" si="366"/>
        <v/>
      </c>
      <c r="AI1974" s="167" t="str">
        <f t="shared" si="367"/>
        <v/>
      </c>
      <c r="AJ1974" s="167"/>
      <c r="AK1974" s="167"/>
      <c r="AL1974" s="167"/>
      <c r="AN1974" s="146"/>
      <c r="AO1974" s="158">
        <f t="shared" si="356"/>
        <v>8.4157807495508798</v>
      </c>
      <c r="AP1974" s="159">
        <f t="shared" si="357"/>
        <v>0.29736131120270876</v>
      </c>
      <c r="AQ1974" s="160">
        <f t="shared" si="358"/>
        <v>5.1957459299051267E-4</v>
      </c>
      <c r="AR1974" s="161" t="str">
        <f t="shared" si="359"/>
        <v/>
      </c>
      <c r="AS1974" s="161" t="str">
        <f t="shared" si="355"/>
        <v/>
      </c>
    </row>
    <row r="1975" spans="26:45" ht="20.100000000000001" customHeight="1" x14ac:dyDescent="0.25">
      <c r="Z1975" s="146">
        <v>1304</v>
      </c>
      <c r="AA1975" s="142">
        <f t="shared" si="360"/>
        <v>1.2160000000000002</v>
      </c>
      <c r="AB1975" s="166">
        <f t="shared" si="361"/>
        <v>0.19046886555015335</v>
      </c>
      <c r="AC1975" s="166">
        <f t="shared" si="362"/>
        <v>0.8880075389948664</v>
      </c>
      <c r="AD1975" s="142">
        <f t="shared" si="363"/>
        <v>0.19046886555015335</v>
      </c>
      <c r="AE1975" s="142" t="str">
        <f t="shared" si="368"/>
        <v/>
      </c>
      <c r="AF1975" s="142" t="str">
        <f t="shared" si="364"/>
        <v/>
      </c>
      <c r="AG1975" s="167">
        <f t="shared" si="365"/>
        <v>0</v>
      </c>
      <c r="AH1975" s="167" t="str">
        <f t="shared" si="366"/>
        <v/>
      </c>
      <c r="AI1975" s="167" t="str">
        <f t="shared" si="367"/>
        <v/>
      </c>
      <c r="AJ1975" s="167"/>
      <c r="AK1975" s="167"/>
      <c r="AL1975" s="167"/>
      <c r="AN1975" s="146"/>
      <c r="AO1975" s="158">
        <f t="shared" si="356"/>
        <v>8.4221757197253098</v>
      </c>
      <c r="AP1975" s="159">
        <f t="shared" si="357"/>
        <v>0.29684173660971824</v>
      </c>
      <c r="AQ1975" s="160">
        <f t="shared" si="358"/>
        <v>5.1889998383020108E-4</v>
      </c>
      <c r="AR1975" s="161" t="str">
        <f t="shared" si="359"/>
        <v/>
      </c>
      <c r="AS1975" s="161" t="str">
        <f t="shared" si="355"/>
        <v/>
      </c>
    </row>
    <row r="1976" spans="26:45" ht="20.100000000000001" customHeight="1" x14ac:dyDescent="0.25">
      <c r="Z1976" s="146">
        <v>1305</v>
      </c>
      <c r="AA1976" s="142">
        <f t="shared" si="360"/>
        <v>1.2199999999999998</v>
      </c>
      <c r="AB1976" s="166">
        <f t="shared" si="361"/>
        <v>0.1895431580916403</v>
      </c>
      <c r="AC1976" s="166">
        <f t="shared" si="362"/>
        <v>0.88876756255216538</v>
      </c>
      <c r="AD1976" s="142">
        <f t="shared" si="363"/>
        <v>0.1895431580916403</v>
      </c>
      <c r="AE1976" s="142" t="str">
        <f t="shared" si="368"/>
        <v/>
      </c>
      <c r="AF1976" s="142" t="str">
        <f t="shared" si="364"/>
        <v/>
      </c>
      <c r="AG1976" s="167">
        <f t="shared" si="365"/>
        <v>0</v>
      </c>
      <c r="AH1976" s="167" t="str">
        <f t="shared" si="366"/>
        <v/>
      </c>
      <c r="AI1976" s="167" t="str">
        <f t="shared" si="367"/>
        <v/>
      </c>
      <c r="AJ1976" s="167"/>
      <c r="AK1976" s="167"/>
      <c r="AL1976" s="167"/>
      <c r="AN1976" s="146"/>
      <c r="AO1976" s="158">
        <f t="shared" si="356"/>
        <v>8.4285706898997397</v>
      </c>
      <c r="AP1976" s="159">
        <f t="shared" si="357"/>
        <v>0.29632283662588804</v>
      </c>
      <c r="AQ1976" s="160">
        <f t="shared" si="358"/>
        <v>5.182255041972228E-4</v>
      </c>
      <c r="AR1976" s="161" t="str">
        <f t="shared" si="359"/>
        <v/>
      </c>
      <c r="AS1976" s="161" t="str">
        <f t="shared" si="355"/>
        <v/>
      </c>
    </row>
    <row r="1977" spans="26:45" ht="20.100000000000001" customHeight="1" x14ac:dyDescent="0.25">
      <c r="Z1977" s="146">
        <v>1306</v>
      </c>
      <c r="AA1977" s="142">
        <f t="shared" si="360"/>
        <v>1.2240000000000002</v>
      </c>
      <c r="AB1977" s="166">
        <f t="shared" si="361"/>
        <v>0.18861893178415948</v>
      </c>
      <c r="AC1977" s="166">
        <f t="shared" si="362"/>
        <v>0.88952388623447554</v>
      </c>
      <c r="AD1977" s="142">
        <f t="shared" si="363"/>
        <v>0.18861893178415948</v>
      </c>
      <c r="AE1977" s="142" t="str">
        <f t="shared" si="368"/>
        <v/>
      </c>
      <c r="AF1977" s="142" t="str">
        <f t="shared" si="364"/>
        <v/>
      </c>
      <c r="AG1977" s="167">
        <f t="shared" si="365"/>
        <v>0</v>
      </c>
      <c r="AH1977" s="167" t="str">
        <f t="shared" si="366"/>
        <v/>
      </c>
      <c r="AI1977" s="167" t="str">
        <f t="shared" si="367"/>
        <v/>
      </c>
      <c r="AJ1977" s="167"/>
      <c r="AK1977" s="167"/>
      <c r="AL1977" s="167"/>
      <c r="AN1977" s="146"/>
      <c r="AO1977" s="158">
        <f t="shared" si="356"/>
        <v>8.4349656600741696</v>
      </c>
      <c r="AP1977" s="159">
        <f t="shared" si="357"/>
        <v>0.29580461112169082</v>
      </c>
      <c r="AQ1977" s="160">
        <f t="shared" si="358"/>
        <v>5.1755115699525511E-4</v>
      </c>
      <c r="AR1977" s="161" t="str">
        <f t="shared" si="359"/>
        <v/>
      </c>
      <c r="AS1977" s="161" t="str">
        <f t="shared" si="355"/>
        <v/>
      </c>
    </row>
    <row r="1978" spans="26:45" ht="20.100000000000001" customHeight="1" x14ac:dyDescent="0.25">
      <c r="Z1978" s="146">
        <v>1307</v>
      </c>
      <c r="AA1978" s="142">
        <f t="shared" si="360"/>
        <v>1.2279999999999998</v>
      </c>
      <c r="AB1978" s="166">
        <f t="shared" si="361"/>
        <v>0.18769620890841079</v>
      </c>
      <c r="AC1978" s="166">
        <f t="shared" si="362"/>
        <v>0.89027651601102231</v>
      </c>
      <c r="AD1978" s="142">
        <f t="shared" si="363"/>
        <v>0.18769620890841079</v>
      </c>
      <c r="AE1978" s="142" t="str">
        <f t="shared" si="368"/>
        <v/>
      </c>
      <c r="AF1978" s="142" t="str">
        <f t="shared" si="364"/>
        <v/>
      </c>
      <c r="AG1978" s="167">
        <f t="shared" si="365"/>
        <v>0</v>
      </c>
      <c r="AH1978" s="167" t="str">
        <f t="shared" si="366"/>
        <v/>
      </c>
      <c r="AI1978" s="167" t="str">
        <f t="shared" si="367"/>
        <v/>
      </c>
      <c r="AJ1978" s="167"/>
      <c r="AK1978" s="167"/>
      <c r="AL1978" s="167"/>
      <c r="AN1978" s="146"/>
      <c r="AO1978" s="158">
        <f t="shared" si="356"/>
        <v>8.4413606302485995</v>
      </c>
      <c r="AP1978" s="159">
        <f t="shared" si="357"/>
        <v>0.29528705996469556</v>
      </c>
      <c r="AQ1978" s="160">
        <f t="shared" si="358"/>
        <v>5.1687694511631799E-4</v>
      </c>
      <c r="AR1978" s="161" t="str">
        <f t="shared" si="359"/>
        <v/>
      </c>
      <c r="AS1978" s="161" t="str">
        <f t="shared" si="355"/>
        <v/>
      </c>
    </row>
    <row r="1979" spans="26:45" ht="20.100000000000001" customHeight="1" x14ac:dyDescent="0.25">
      <c r="Z1979" s="146">
        <v>1308</v>
      </c>
      <c r="AA1979" s="142">
        <f t="shared" si="360"/>
        <v>1.2320000000000002</v>
      </c>
      <c r="AB1979" s="166">
        <f t="shared" si="361"/>
        <v>0.18677501156428639</v>
      </c>
      <c r="AC1979" s="166">
        <f t="shared" si="362"/>
        <v>0.89102545793979304</v>
      </c>
      <c r="AD1979" s="142">
        <f t="shared" si="363"/>
        <v>0.18677501156428639</v>
      </c>
      <c r="AE1979" s="142" t="str">
        <f t="shared" si="368"/>
        <v/>
      </c>
      <c r="AF1979" s="142" t="str">
        <f t="shared" si="364"/>
        <v/>
      </c>
      <c r="AG1979" s="167">
        <f t="shared" si="365"/>
        <v>0</v>
      </c>
      <c r="AH1979" s="167" t="str">
        <f t="shared" si="366"/>
        <v/>
      </c>
      <c r="AI1979" s="167" t="str">
        <f t="shared" si="367"/>
        <v/>
      </c>
      <c r="AJ1979" s="167"/>
      <c r="AK1979" s="167"/>
      <c r="AL1979" s="167"/>
      <c r="AN1979" s="146"/>
      <c r="AO1979" s="158">
        <f t="shared" si="356"/>
        <v>8.4477556004230294</v>
      </c>
      <c r="AP1979" s="159">
        <f t="shared" si="357"/>
        <v>0.29477018301957925</v>
      </c>
      <c r="AQ1979" s="160">
        <f t="shared" si="358"/>
        <v>5.1620287144116261E-4</v>
      </c>
      <c r="AR1979" s="161" t="str">
        <f t="shared" si="359"/>
        <v/>
      </c>
      <c r="AS1979" s="161" t="str">
        <f t="shared" si="355"/>
        <v/>
      </c>
    </row>
    <row r="1980" spans="26:45" ht="20.100000000000001" customHeight="1" x14ac:dyDescent="0.25">
      <c r="Z1980" s="146">
        <v>1309</v>
      </c>
      <c r="AA1980" s="142">
        <f t="shared" si="360"/>
        <v>1.2359999999999998</v>
      </c>
      <c r="AB1980" s="166">
        <f t="shared" si="361"/>
        <v>0.18585536167034583</v>
      </c>
      <c r="AC1980" s="166">
        <f t="shared" si="362"/>
        <v>0.89177071816681164</v>
      </c>
      <c r="AD1980" s="142">
        <f t="shared" si="363"/>
        <v>0.18585536167034583</v>
      </c>
      <c r="AE1980" s="142" t="str">
        <f t="shared" si="368"/>
        <v/>
      </c>
      <c r="AF1980" s="142" t="str">
        <f t="shared" si="364"/>
        <v/>
      </c>
      <c r="AG1980" s="167">
        <f t="shared" si="365"/>
        <v>0</v>
      </c>
      <c r="AH1980" s="167" t="str">
        <f t="shared" si="366"/>
        <v/>
      </c>
      <c r="AI1980" s="167" t="str">
        <f t="shared" si="367"/>
        <v/>
      </c>
      <c r="AJ1980" s="167"/>
      <c r="AK1980" s="167"/>
      <c r="AL1980" s="167"/>
      <c r="AN1980" s="146"/>
      <c r="AO1980" s="158">
        <f t="shared" si="356"/>
        <v>8.4541505705974593</v>
      </c>
      <c r="AP1980" s="159">
        <f t="shared" si="357"/>
        <v>0.29425398014813808</v>
      </c>
      <c r="AQ1980" s="160">
        <f t="shared" si="358"/>
        <v>5.1552893883949347E-4</v>
      </c>
      <c r="AR1980" s="161" t="str">
        <f t="shared" si="359"/>
        <v/>
      </c>
      <c r="AS1980" s="161" t="str">
        <f t="shared" si="355"/>
        <v/>
      </c>
    </row>
    <row r="1981" spans="26:45" ht="20.100000000000001" customHeight="1" x14ac:dyDescent="0.25">
      <c r="Z1981" s="146">
        <v>1310</v>
      </c>
      <c r="AA1981" s="142">
        <f t="shared" si="360"/>
        <v>1.2400000000000002</v>
      </c>
      <c r="AB1981" s="166">
        <f t="shared" si="361"/>
        <v>0.18493728096330525</v>
      </c>
      <c r="AC1981" s="166">
        <f t="shared" si="362"/>
        <v>0.89251230292541317</v>
      </c>
      <c r="AD1981" s="142">
        <f t="shared" si="363"/>
        <v>0.18493728096330525</v>
      </c>
      <c r="AE1981" s="142" t="str">
        <f t="shared" si="368"/>
        <v/>
      </c>
      <c r="AF1981" s="142" t="str">
        <f t="shared" si="364"/>
        <v/>
      </c>
      <c r="AG1981" s="167">
        <f t="shared" si="365"/>
        <v>0</v>
      </c>
      <c r="AH1981" s="167" t="str">
        <f t="shared" si="366"/>
        <v/>
      </c>
      <c r="AI1981" s="167" t="str">
        <f t="shared" si="367"/>
        <v/>
      </c>
      <c r="AJ1981" s="167"/>
      <c r="AK1981" s="167"/>
      <c r="AL1981" s="167"/>
      <c r="AN1981" s="146"/>
      <c r="AO1981" s="158">
        <f t="shared" si="356"/>
        <v>8.4605455407718893</v>
      </c>
      <c r="AP1981" s="159">
        <f t="shared" si="357"/>
        <v>0.29373845120929859</v>
      </c>
      <c r="AQ1981" s="160">
        <f t="shared" si="358"/>
        <v>5.1485515016957972E-4</v>
      </c>
      <c r="AR1981" s="161" t="str">
        <f t="shared" si="359"/>
        <v/>
      </c>
      <c r="AS1981" s="161" t="str">
        <f t="shared" si="355"/>
        <v/>
      </c>
    </row>
    <row r="1982" spans="26:45" ht="20.100000000000001" customHeight="1" x14ac:dyDescent="0.25">
      <c r="Z1982" s="146">
        <v>1311</v>
      </c>
      <c r="AA1982" s="142">
        <f t="shared" si="360"/>
        <v>1.2439999999999998</v>
      </c>
      <c r="AB1982" s="166">
        <f t="shared" si="361"/>
        <v>0.1840207909975464</v>
      </c>
      <c r="AC1982" s="166">
        <f t="shared" si="362"/>
        <v>0.89325021853551456</v>
      </c>
      <c r="AD1982" s="142">
        <f t="shared" si="363"/>
        <v>0.1840207909975464</v>
      </c>
      <c r="AE1982" s="142" t="str">
        <f t="shared" si="368"/>
        <v/>
      </c>
      <c r="AF1982" s="142" t="str">
        <f t="shared" si="364"/>
        <v/>
      </c>
      <c r="AG1982" s="167">
        <f t="shared" si="365"/>
        <v>0</v>
      </c>
      <c r="AH1982" s="167" t="str">
        <f t="shared" si="366"/>
        <v/>
      </c>
      <c r="AI1982" s="167" t="str">
        <f t="shared" si="367"/>
        <v/>
      </c>
      <c r="AJ1982" s="167"/>
      <c r="AK1982" s="167"/>
      <c r="AL1982" s="167"/>
      <c r="AN1982" s="146"/>
      <c r="AO1982" s="158">
        <f t="shared" si="356"/>
        <v>8.4669405109463192</v>
      </c>
      <c r="AP1982" s="159">
        <f t="shared" si="357"/>
        <v>0.29322359605912901</v>
      </c>
      <c r="AQ1982" s="160">
        <f t="shared" si="358"/>
        <v>5.1418150827853282E-4</v>
      </c>
      <c r="AR1982" s="161" t="str">
        <f t="shared" si="359"/>
        <v/>
      </c>
      <c r="AS1982" s="161" t="str">
        <f t="shared" si="355"/>
        <v/>
      </c>
    </row>
    <row r="1983" spans="26:45" ht="20.100000000000001" customHeight="1" x14ac:dyDescent="0.25">
      <c r="Z1983" s="146">
        <v>1312</v>
      </c>
      <c r="AA1983" s="142">
        <f t="shared" si="360"/>
        <v>1.2480000000000002</v>
      </c>
      <c r="AB1983" s="166">
        <f t="shared" si="361"/>
        <v>0.18310591314463986</v>
      </c>
      <c r="AC1983" s="166">
        <f t="shared" si="362"/>
        <v>0.89398447140288551</v>
      </c>
      <c r="AD1983" s="142">
        <f t="shared" si="363"/>
        <v>0.18310591314463986</v>
      </c>
      <c r="AE1983" s="142" t="str">
        <f t="shared" si="368"/>
        <v/>
      </c>
      <c r="AF1983" s="142" t="str">
        <f t="shared" si="364"/>
        <v/>
      </c>
      <c r="AG1983" s="167">
        <f t="shared" si="365"/>
        <v>0</v>
      </c>
      <c r="AH1983" s="167" t="str">
        <f t="shared" si="366"/>
        <v/>
      </c>
      <c r="AI1983" s="167" t="str">
        <f t="shared" si="367"/>
        <v/>
      </c>
      <c r="AJ1983" s="167"/>
      <c r="AK1983" s="167"/>
      <c r="AL1983" s="167"/>
      <c r="AN1983" s="146"/>
      <c r="AO1983" s="158">
        <f t="shared" si="356"/>
        <v>8.4733354811207491</v>
      </c>
      <c r="AP1983" s="159">
        <f t="shared" si="357"/>
        <v>0.29270941455085048</v>
      </c>
      <c r="AQ1983" s="160">
        <f t="shared" si="358"/>
        <v>5.1350801600175133E-4</v>
      </c>
      <c r="AR1983" s="161" t="str">
        <f t="shared" si="359"/>
        <v/>
      </c>
      <c r="AS1983" s="161" t="str">
        <f t="shared" si="355"/>
        <v/>
      </c>
    </row>
    <row r="1984" spans="26:45" ht="20.100000000000001" customHeight="1" x14ac:dyDescent="0.25">
      <c r="Z1984" s="146">
        <v>1313</v>
      </c>
      <c r="AA1984" s="142">
        <f t="shared" si="360"/>
        <v>1.2519999999999998</v>
      </c>
      <c r="AB1984" s="166">
        <f t="shared" si="361"/>
        <v>0.18219266859288816</v>
      </c>
      <c r="AC1984" s="166">
        <f t="shared" si="362"/>
        <v>0.89471506801841472</v>
      </c>
      <c r="AD1984" s="142">
        <f t="shared" si="363"/>
        <v>0.18219266859288816</v>
      </c>
      <c r="AE1984" s="142" t="str">
        <f t="shared" si="368"/>
        <v/>
      </c>
      <c r="AF1984" s="142" t="str">
        <f t="shared" si="364"/>
        <v/>
      </c>
      <c r="AG1984" s="167">
        <f t="shared" si="365"/>
        <v>0</v>
      </c>
      <c r="AH1984" s="167" t="str">
        <f t="shared" si="366"/>
        <v/>
      </c>
      <c r="AI1984" s="167" t="str">
        <f t="shared" si="367"/>
        <v/>
      </c>
      <c r="AJ1984" s="167"/>
      <c r="AK1984" s="167"/>
      <c r="AL1984" s="167"/>
      <c r="AN1984" s="146"/>
      <c r="AO1984" s="158">
        <f t="shared" si="356"/>
        <v>8.479730451295179</v>
      </c>
      <c r="AP1984" s="159">
        <f t="shared" si="357"/>
        <v>0.29219590653484873</v>
      </c>
      <c r="AQ1984" s="160">
        <f t="shared" si="358"/>
        <v>5.1283467616453082E-4</v>
      </c>
      <c r="AR1984" s="161" t="str">
        <f t="shared" si="359"/>
        <v/>
      </c>
      <c r="AS1984" s="161" t="str">
        <f t="shared" si="355"/>
        <v/>
      </c>
    </row>
    <row r="1985" spans="26:45" ht="20.100000000000001" customHeight="1" x14ac:dyDescent="0.25">
      <c r="Z1985" s="146">
        <v>1314</v>
      </c>
      <c r="AA1985" s="142">
        <f t="shared" si="360"/>
        <v>1.2560000000000002</v>
      </c>
      <c r="AB1985" s="166">
        <f t="shared" si="361"/>
        <v>0.18128107834688265</v>
      </c>
      <c r="AC1985" s="166">
        <f t="shared" si="362"/>
        <v>0.89544201495737774</v>
      </c>
      <c r="AD1985" s="142">
        <f t="shared" si="363"/>
        <v>0.18128107834688265</v>
      </c>
      <c r="AE1985" s="142" t="str">
        <f t="shared" si="368"/>
        <v/>
      </c>
      <c r="AF1985" s="142" t="str">
        <f t="shared" si="364"/>
        <v/>
      </c>
      <c r="AG1985" s="167">
        <f t="shared" si="365"/>
        <v>0</v>
      </c>
      <c r="AH1985" s="167" t="str">
        <f t="shared" si="366"/>
        <v/>
      </c>
      <c r="AI1985" s="167" t="str">
        <f t="shared" si="367"/>
        <v/>
      </c>
      <c r="AJ1985" s="167"/>
      <c r="AK1985" s="167"/>
      <c r="AL1985" s="167"/>
      <c r="AN1985" s="146"/>
      <c r="AO1985" s="158">
        <f t="shared" si="356"/>
        <v>8.4861254214696089</v>
      </c>
      <c r="AP1985" s="159">
        <f t="shared" si="357"/>
        <v>0.2916830718586842</v>
      </c>
      <c r="AQ1985" s="160">
        <f t="shared" si="358"/>
        <v>5.1216149157989888E-4</v>
      </c>
      <c r="AR1985" s="161" t="str">
        <f t="shared" si="359"/>
        <v/>
      </c>
      <c r="AS1985" s="161" t="str">
        <f t="shared" si="355"/>
        <v/>
      </c>
    </row>
    <row r="1986" spans="26:45" ht="20.100000000000001" customHeight="1" x14ac:dyDescent="0.25">
      <c r="Z1986" s="146">
        <v>1315</v>
      </c>
      <c r="AA1986" s="142">
        <f t="shared" si="360"/>
        <v>1.2599999999999998</v>
      </c>
      <c r="AB1986" s="166">
        <f t="shared" si="361"/>
        <v>0.18037116322708038</v>
      </c>
      <c r="AC1986" s="166">
        <f t="shared" si="362"/>
        <v>0.89616531887869966</v>
      </c>
      <c r="AD1986" s="142">
        <f t="shared" si="363"/>
        <v>0.18037116322708038</v>
      </c>
      <c r="AE1986" s="142" t="str">
        <f t="shared" si="368"/>
        <v/>
      </c>
      <c r="AF1986" s="142" t="str">
        <f t="shared" si="364"/>
        <v/>
      </c>
      <c r="AG1986" s="167">
        <f t="shared" si="365"/>
        <v>0</v>
      </c>
      <c r="AH1986" s="167" t="str">
        <f t="shared" si="366"/>
        <v/>
      </c>
      <c r="AI1986" s="167" t="str">
        <f t="shared" si="367"/>
        <v/>
      </c>
      <c r="AJ1986" s="167"/>
      <c r="AK1986" s="167"/>
      <c r="AL1986" s="167"/>
      <c r="AN1986" s="146"/>
      <c r="AO1986" s="158">
        <f t="shared" si="356"/>
        <v>8.4925203916440388</v>
      </c>
      <c r="AP1986" s="159">
        <f t="shared" si="357"/>
        <v>0.2911709103671043</v>
      </c>
      <c r="AQ1986" s="160">
        <f t="shared" si="358"/>
        <v>5.1148846504978085E-4</v>
      </c>
      <c r="AR1986" s="161" t="str">
        <f t="shared" si="359"/>
        <v/>
      </c>
      <c r="AS1986" s="161" t="str">
        <f t="shared" si="355"/>
        <v/>
      </c>
    </row>
    <row r="1987" spans="26:45" ht="20.100000000000001" customHeight="1" x14ac:dyDescent="0.25">
      <c r="Z1987" s="146">
        <v>1316</v>
      </c>
      <c r="AA1987" s="142">
        <f t="shared" si="360"/>
        <v>1.2640000000000002</v>
      </c>
      <c r="AB1987" s="166">
        <f t="shared" si="361"/>
        <v>0.17946294386939476</v>
      </c>
      <c r="AC1987" s="166">
        <f t="shared" si="362"/>
        <v>0.89688498652421877</v>
      </c>
      <c r="AD1987" s="142">
        <f t="shared" si="363"/>
        <v>0.17946294386939476</v>
      </c>
      <c r="AE1987" s="142" t="str">
        <f t="shared" si="368"/>
        <v/>
      </c>
      <c r="AF1987" s="142" t="str">
        <f t="shared" si="364"/>
        <v/>
      </c>
      <c r="AG1987" s="167">
        <f t="shared" si="365"/>
        <v>0</v>
      </c>
      <c r="AH1987" s="167" t="str">
        <f t="shared" si="366"/>
        <v/>
      </c>
      <c r="AI1987" s="167" t="str">
        <f t="shared" si="367"/>
        <v/>
      </c>
      <c r="AJ1987" s="167"/>
      <c r="AK1987" s="167"/>
      <c r="AL1987" s="167"/>
      <c r="AN1987" s="146"/>
      <c r="AO1987" s="158">
        <f t="shared" si="356"/>
        <v>8.4989153618184687</v>
      </c>
      <c r="AP1987" s="159">
        <f t="shared" si="357"/>
        <v>0.29065942190205452</v>
      </c>
      <c r="AQ1987" s="160">
        <f t="shared" si="358"/>
        <v>5.1081559936622112E-4</v>
      </c>
      <c r="AR1987" s="161" t="str">
        <f t="shared" si="359"/>
        <v/>
      </c>
      <c r="AS1987" s="161" t="str">
        <f t="shared" si="355"/>
        <v/>
      </c>
    </row>
    <row r="1988" spans="26:45" ht="20.100000000000001" customHeight="1" x14ac:dyDescent="0.25">
      <c r="Z1988" s="146">
        <v>1317</v>
      </c>
      <c r="AA1988" s="142">
        <f t="shared" si="360"/>
        <v>1.2679999999999998</v>
      </c>
      <c r="AB1988" s="166">
        <f t="shared" si="361"/>
        <v>0.178556440724806</v>
      </c>
      <c r="AC1988" s="166">
        <f t="shared" si="362"/>
        <v>0.89760102471794712</v>
      </c>
      <c r="AD1988" s="142">
        <f t="shared" si="363"/>
        <v>0.178556440724806</v>
      </c>
      <c r="AE1988" s="142" t="str">
        <f t="shared" si="368"/>
        <v/>
      </c>
      <c r="AF1988" s="142" t="str">
        <f t="shared" si="364"/>
        <v/>
      </c>
      <c r="AG1988" s="167">
        <f t="shared" si="365"/>
        <v>0</v>
      </c>
      <c r="AH1988" s="167" t="str">
        <f t="shared" si="366"/>
        <v/>
      </c>
      <c r="AI1988" s="167" t="str">
        <f t="shared" si="367"/>
        <v/>
      </c>
      <c r="AJ1988" s="167"/>
      <c r="AK1988" s="167"/>
      <c r="AL1988" s="167"/>
      <c r="AN1988" s="146"/>
      <c r="AO1988" s="158">
        <f t="shared" si="356"/>
        <v>8.5053103319928987</v>
      </c>
      <c r="AP1988" s="159">
        <f t="shared" si="357"/>
        <v>0.29014860630268829</v>
      </c>
      <c r="AQ1988" s="160">
        <f t="shared" si="358"/>
        <v>5.1014289730888507E-4</v>
      </c>
      <c r="AR1988" s="161" t="str">
        <f t="shared" si="359"/>
        <v/>
      </c>
      <c r="AS1988" s="161" t="str">
        <f t="shared" si="355"/>
        <v/>
      </c>
    </row>
    <row r="1989" spans="26:45" ht="20.100000000000001" customHeight="1" x14ac:dyDescent="0.25">
      <c r="Z1989" s="146">
        <v>1318</v>
      </c>
      <c r="AA1989" s="142">
        <f t="shared" si="360"/>
        <v>1.2720000000000002</v>
      </c>
      <c r="AB1989" s="166">
        <f t="shared" si="361"/>
        <v>0.1776516740589851</v>
      </c>
      <c r="AC1989" s="166">
        <f t="shared" si="362"/>
        <v>0.89831344036533045</v>
      </c>
      <c r="AD1989" s="142">
        <f t="shared" si="363"/>
        <v>0.1776516740589851</v>
      </c>
      <c r="AE1989" s="142" t="str">
        <f t="shared" si="368"/>
        <v/>
      </c>
      <c r="AF1989" s="142" t="str">
        <f t="shared" si="364"/>
        <v/>
      </c>
      <c r="AG1989" s="167">
        <f t="shared" si="365"/>
        <v>0</v>
      </c>
      <c r="AH1989" s="167" t="str">
        <f t="shared" si="366"/>
        <v/>
      </c>
      <c r="AI1989" s="167" t="str">
        <f t="shared" si="367"/>
        <v/>
      </c>
      <c r="AJ1989" s="167"/>
      <c r="AK1989" s="167"/>
      <c r="AL1989" s="167"/>
      <c r="AN1989" s="146"/>
      <c r="AO1989" s="158">
        <f t="shared" si="356"/>
        <v>8.5117053021673286</v>
      </c>
      <c r="AP1989" s="159">
        <f t="shared" si="357"/>
        <v>0.28963846340537941</v>
      </c>
      <c r="AQ1989" s="160">
        <f t="shared" si="358"/>
        <v>5.094703616460583E-4</v>
      </c>
      <c r="AR1989" s="161" t="str">
        <f t="shared" si="359"/>
        <v/>
      </c>
      <c r="AS1989" s="161" t="str">
        <f t="shared" si="355"/>
        <v/>
      </c>
    </row>
    <row r="1990" spans="26:45" ht="20.100000000000001" customHeight="1" x14ac:dyDescent="0.25">
      <c r="Z1990" s="146">
        <v>1319</v>
      </c>
      <c r="AA1990" s="142">
        <f t="shared" si="360"/>
        <v>1.2759999999999998</v>
      </c>
      <c r="AB1990" s="166">
        <f t="shared" si="361"/>
        <v>0.17674866395193792</v>
      </c>
      <c r="AC1990" s="166">
        <f t="shared" si="362"/>
        <v>0.89902224045250567</v>
      </c>
      <c r="AD1990" s="142">
        <f t="shared" si="363"/>
        <v>0.17674866395193792</v>
      </c>
      <c r="AE1990" s="142" t="str">
        <f t="shared" si="368"/>
        <v/>
      </c>
      <c r="AF1990" s="142" t="str">
        <f t="shared" si="364"/>
        <v/>
      </c>
      <c r="AG1990" s="167">
        <f t="shared" si="365"/>
        <v>0</v>
      </c>
      <c r="AH1990" s="167" t="str">
        <f t="shared" si="366"/>
        <v/>
      </c>
      <c r="AI1990" s="167" t="str">
        <f t="shared" si="367"/>
        <v/>
      </c>
      <c r="AJ1990" s="167"/>
      <c r="AK1990" s="167"/>
      <c r="AL1990" s="167"/>
      <c r="AN1990" s="146"/>
      <c r="AO1990" s="158">
        <f t="shared" si="356"/>
        <v>8.5181002723417585</v>
      </c>
      <c r="AP1990" s="159">
        <f t="shared" si="357"/>
        <v>0.28912899304373335</v>
      </c>
      <c r="AQ1990" s="160">
        <f t="shared" si="358"/>
        <v>5.0879799513603441E-4</v>
      </c>
      <c r="AR1990" s="161" t="str">
        <f t="shared" si="359"/>
        <v/>
      </c>
      <c r="AS1990" s="161" t="str">
        <f t="shared" si="355"/>
        <v/>
      </c>
    </row>
    <row r="1991" spans="26:45" ht="20.100000000000001" customHeight="1" x14ac:dyDescent="0.25">
      <c r="Z1991" s="146">
        <v>1320</v>
      </c>
      <c r="AA1991" s="142">
        <f t="shared" si="360"/>
        <v>1.2800000000000002</v>
      </c>
      <c r="AB1991" s="166">
        <f t="shared" si="361"/>
        <v>0.17584743029766231</v>
      </c>
      <c r="AC1991" s="166">
        <f t="shared" si="362"/>
        <v>0.89972743204555794</v>
      </c>
      <c r="AD1991" s="142">
        <f t="shared" si="363"/>
        <v>0.17584743029766231</v>
      </c>
      <c r="AE1991" s="142" t="str">
        <f t="shared" si="368"/>
        <v/>
      </c>
      <c r="AF1991" s="142" t="str">
        <f t="shared" si="364"/>
        <v/>
      </c>
      <c r="AG1991" s="167">
        <f t="shared" si="365"/>
        <v>0</v>
      </c>
      <c r="AH1991" s="167" t="str">
        <f t="shared" si="366"/>
        <v/>
      </c>
      <c r="AI1991" s="167" t="str">
        <f t="shared" si="367"/>
        <v/>
      </c>
      <c r="AJ1991" s="167"/>
      <c r="AK1991" s="167"/>
      <c r="AL1991" s="167"/>
      <c r="AN1991" s="146"/>
      <c r="AO1991" s="158">
        <f t="shared" si="356"/>
        <v>8.5244952425161884</v>
      </c>
      <c r="AP1991" s="159">
        <f t="shared" si="357"/>
        <v>0.28862019504859732</v>
      </c>
      <c r="AQ1991" s="160">
        <f t="shared" si="358"/>
        <v>5.0812580052633782E-4</v>
      </c>
      <c r="AR1991" s="161" t="str">
        <f t="shared" si="359"/>
        <v/>
      </c>
      <c r="AS1991" s="161" t="str">
        <f t="shared" si="355"/>
        <v/>
      </c>
    </row>
    <row r="1992" spans="26:45" ht="20.100000000000001" customHeight="1" x14ac:dyDescent="0.25">
      <c r="Z1992" s="146">
        <v>1321</v>
      </c>
      <c r="AA1992" s="142">
        <f t="shared" si="360"/>
        <v>1.2839999999999998</v>
      </c>
      <c r="AB1992" s="166">
        <f t="shared" si="361"/>
        <v>0.1749479928038255</v>
      </c>
      <c r="AC1992" s="166">
        <f t="shared" si="362"/>
        <v>0.90042902228977573</v>
      </c>
      <c r="AD1992" s="142">
        <f t="shared" si="363"/>
        <v>0.1749479928038255</v>
      </c>
      <c r="AE1992" s="142" t="str">
        <f t="shared" si="368"/>
        <v/>
      </c>
      <c r="AF1992" s="142" t="str">
        <f t="shared" si="364"/>
        <v/>
      </c>
      <c r="AG1992" s="167">
        <f t="shared" si="365"/>
        <v>0</v>
      </c>
      <c r="AH1992" s="167" t="str">
        <f t="shared" si="366"/>
        <v/>
      </c>
      <c r="AI1992" s="167" t="str">
        <f t="shared" si="367"/>
        <v/>
      </c>
      <c r="AJ1992" s="167"/>
      <c r="AK1992" s="167"/>
      <c r="AL1992" s="167"/>
      <c r="AN1992" s="146"/>
      <c r="AO1992" s="158">
        <f t="shared" si="356"/>
        <v>8.5308902126906183</v>
      </c>
      <c r="AP1992" s="159">
        <f t="shared" si="357"/>
        <v>0.28811206924807098</v>
      </c>
      <c r="AQ1992" s="160">
        <f t="shared" si="358"/>
        <v>5.074537805516699E-4</v>
      </c>
      <c r="AR1992" s="161" t="str">
        <f t="shared" si="359"/>
        <v/>
      </c>
      <c r="AS1992" s="161" t="str">
        <f t="shared" si="355"/>
        <v/>
      </c>
    </row>
    <row r="1993" spans="26:45" ht="20.100000000000001" customHeight="1" x14ac:dyDescent="0.25">
      <c r="Z1993" s="146">
        <v>1322</v>
      </c>
      <c r="AA1993" s="142">
        <f t="shared" si="360"/>
        <v>1.2880000000000003</v>
      </c>
      <c r="AB1993" s="166">
        <f t="shared" si="361"/>
        <v>0.17405037099145421</v>
      </c>
      <c r="AC1993" s="166">
        <f t="shared" si="362"/>
        <v>0.90112701840890552</v>
      </c>
      <c r="AD1993" s="142">
        <f t="shared" si="363"/>
        <v>0.17405037099145421</v>
      </c>
      <c r="AE1993" s="142" t="str">
        <f t="shared" si="368"/>
        <v/>
      </c>
      <c r="AF1993" s="142" t="str">
        <f t="shared" si="364"/>
        <v/>
      </c>
      <c r="AG1993" s="167">
        <f t="shared" si="365"/>
        <v>0</v>
      </c>
      <c r="AH1993" s="167" t="str">
        <f t="shared" si="366"/>
        <v/>
      </c>
      <c r="AI1993" s="167" t="str">
        <f t="shared" si="367"/>
        <v/>
      </c>
      <c r="AJ1993" s="167"/>
      <c r="AK1993" s="167"/>
      <c r="AL1993" s="167"/>
      <c r="AN1993" s="146"/>
      <c r="AO1993" s="158">
        <f t="shared" si="356"/>
        <v>8.5372851828650482</v>
      </c>
      <c r="AP1993" s="159">
        <f t="shared" si="357"/>
        <v>0.28760461546751931</v>
      </c>
      <c r="AQ1993" s="160">
        <f t="shared" si="358"/>
        <v>5.0678193793762816E-4</v>
      </c>
      <c r="AR1993" s="161" t="str">
        <f t="shared" si="359"/>
        <v/>
      </c>
      <c r="AS1993" s="161" t="str">
        <f t="shared" si="355"/>
        <v/>
      </c>
    </row>
    <row r="1994" spans="26:45" ht="20.100000000000001" customHeight="1" x14ac:dyDescent="0.25">
      <c r="Z1994" s="146">
        <v>1323</v>
      </c>
      <c r="AA1994" s="142">
        <f t="shared" si="360"/>
        <v>1.2919999999999998</v>
      </c>
      <c r="AB1994" s="166">
        <f t="shared" si="361"/>
        <v>0.17315458419464502</v>
      </c>
      <c r="AC1994" s="166">
        <f t="shared" si="362"/>
        <v>0.90182142770440321</v>
      </c>
      <c r="AD1994" s="142">
        <f t="shared" si="363"/>
        <v>0.17315458419464502</v>
      </c>
      <c r="AE1994" s="142" t="str">
        <f t="shared" si="368"/>
        <v/>
      </c>
      <c r="AF1994" s="142" t="str">
        <f t="shared" si="364"/>
        <v/>
      </c>
      <c r="AG1994" s="167">
        <f t="shared" si="365"/>
        <v>0</v>
      </c>
      <c r="AH1994" s="167" t="str">
        <f t="shared" si="366"/>
        <v/>
      </c>
      <c r="AI1994" s="167" t="str">
        <f t="shared" si="367"/>
        <v/>
      </c>
      <c r="AJ1994" s="167"/>
      <c r="AK1994" s="167"/>
      <c r="AL1994" s="167"/>
      <c r="AN1994" s="146"/>
      <c r="AO1994" s="158">
        <f t="shared" si="356"/>
        <v>8.5436801530394781</v>
      </c>
      <c r="AP1994" s="159">
        <f t="shared" si="357"/>
        <v>0.28709783352958168</v>
      </c>
      <c r="AQ1994" s="160">
        <f t="shared" si="358"/>
        <v>5.0611027539687603E-4</v>
      </c>
      <c r="AR1994" s="161" t="str">
        <f t="shared" si="359"/>
        <v/>
      </c>
      <c r="AS1994" s="161" t="str">
        <f t="shared" si="355"/>
        <v/>
      </c>
    </row>
    <row r="1995" spans="26:45" ht="20.100000000000001" customHeight="1" x14ac:dyDescent="0.25">
      <c r="Z1995" s="146">
        <v>1324</v>
      </c>
      <c r="AA1995" s="142">
        <f t="shared" si="360"/>
        <v>1.2960000000000003</v>
      </c>
      <c r="AB1995" s="166">
        <f t="shared" si="361"/>
        <v>0.17226065156028758</v>
      </c>
      <c r="AC1995" s="166">
        <f t="shared" si="362"/>
        <v>0.90251225755468756</v>
      </c>
      <c r="AD1995" s="142">
        <f t="shared" si="363"/>
        <v>0.17226065156028758</v>
      </c>
      <c r="AE1995" s="142" t="str">
        <f t="shared" si="368"/>
        <v/>
      </c>
      <c r="AF1995" s="142" t="str">
        <f t="shared" si="364"/>
        <v/>
      </c>
      <c r="AG1995" s="167">
        <f t="shared" si="365"/>
        <v>0</v>
      </c>
      <c r="AH1995" s="167" t="str">
        <f t="shared" si="366"/>
        <v/>
      </c>
      <c r="AI1995" s="167" t="str">
        <f t="shared" si="367"/>
        <v/>
      </c>
      <c r="AJ1995" s="167"/>
      <c r="AK1995" s="167"/>
      <c r="AL1995" s="167"/>
      <c r="AN1995" s="146"/>
      <c r="AO1995" s="158">
        <f t="shared" si="356"/>
        <v>8.5500751232139081</v>
      </c>
      <c r="AP1995" s="159">
        <f t="shared" si="357"/>
        <v>0.2865917232541848</v>
      </c>
      <c r="AQ1995" s="160">
        <f t="shared" si="358"/>
        <v>5.0543879563363925E-4</v>
      </c>
      <c r="AR1995" s="161" t="str">
        <f t="shared" si="359"/>
        <v/>
      </c>
      <c r="AS1995" s="161" t="str">
        <f t="shared" si="355"/>
        <v/>
      </c>
    </row>
    <row r="1996" spans="26:45" ht="20.100000000000001" customHeight="1" x14ac:dyDescent="0.25">
      <c r="Z1996" s="146">
        <v>1325</v>
      </c>
      <c r="AA1996" s="142">
        <f t="shared" si="360"/>
        <v>1.2999999999999998</v>
      </c>
      <c r="AB1996" s="166">
        <f t="shared" si="361"/>
        <v>0.17136859204780741</v>
      </c>
      <c r="AC1996" s="166">
        <f t="shared" si="362"/>
        <v>0.9031995154143897</v>
      </c>
      <c r="AD1996" s="142">
        <f t="shared" si="363"/>
        <v>0.17136859204780741</v>
      </c>
      <c r="AE1996" s="142" t="str">
        <f t="shared" si="368"/>
        <v/>
      </c>
      <c r="AF1996" s="142" t="str">
        <f t="shared" si="364"/>
        <v/>
      </c>
      <c r="AG1996" s="167">
        <f t="shared" si="365"/>
        <v>0</v>
      </c>
      <c r="AH1996" s="167" t="str">
        <f t="shared" si="366"/>
        <v/>
      </c>
      <c r="AI1996" s="167" t="str">
        <f t="shared" si="367"/>
        <v/>
      </c>
      <c r="AJ1996" s="167"/>
      <c r="AK1996" s="167"/>
      <c r="AL1996" s="167"/>
      <c r="AN1996" s="146"/>
      <c r="AO1996" s="158">
        <f t="shared" si="356"/>
        <v>8.556470093388338</v>
      </c>
      <c r="AP1996" s="159">
        <f t="shared" si="357"/>
        <v>0.28608628445855117</v>
      </c>
      <c r="AQ1996" s="160">
        <f t="shared" si="358"/>
        <v>5.0476750133859882E-4</v>
      </c>
      <c r="AR1996" s="161" t="str">
        <f t="shared" si="359"/>
        <v/>
      </c>
      <c r="AS1996" s="161" t="str">
        <f t="shared" si="355"/>
        <v/>
      </c>
    </row>
    <row r="1997" spans="26:45" ht="20.100000000000001" customHeight="1" x14ac:dyDescent="0.25">
      <c r="Z1997" s="146">
        <v>1326</v>
      </c>
      <c r="AA1997" s="142">
        <f t="shared" si="360"/>
        <v>1.3040000000000003</v>
      </c>
      <c r="AB1997" s="166">
        <f t="shared" si="361"/>
        <v>0.17047842442892194</v>
      </c>
      <c r="AC1997" s="166">
        <f t="shared" si="362"/>
        <v>0.90388320881360318</v>
      </c>
      <c r="AD1997" s="142">
        <f t="shared" si="363"/>
        <v>0.17047842442892194</v>
      </c>
      <c r="AE1997" s="142" t="str">
        <f t="shared" si="368"/>
        <v/>
      </c>
      <c r="AF1997" s="142" t="str">
        <f t="shared" si="364"/>
        <v/>
      </c>
      <c r="AG1997" s="167">
        <f t="shared" si="365"/>
        <v>0</v>
      </c>
      <c r="AH1997" s="167" t="str">
        <f t="shared" si="366"/>
        <v/>
      </c>
      <c r="AI1997" s="167" t="str">
        <f t="shared" si="367"/>
        <v/>
      </c>
      <c r="AJ1997" s="167"/>
      <c r="AK1997" s="167"/>
      <c r="AL1997" s="167"/>
      <c r="AN1997" s="146"/>
      <c r="AO1997" s="158">
        <f t="shared" si="356"/>
        <v>8.5628650635627679</v>
      </c>
      <c r="AP1997" s="159">
        <f t="shared" si="357"/>
        <v>0.28558151695721257</v>
      </c>
      <c r="AQ1997" s="160">
        <f t="shared" si="358"/>
        <v>5.040963951931654E-4</v>
      </c>
      <c r="AR1997" s="161" t="str">
        <f t="shared" si="359"/>
        <v/>
      </c>
      <c r="AS1997" s="161" t="str">
        <f t="shared" si="355"/>
        <v/>
      </c>
    </row>
    <row r="1998" spans="26:45" ht="20.100000000000001" customHeight="1" x14ac:dyDescent="0.25">
      <c r="Z1998" s="146">
        <v>1327</v>
      </c>
      <c r="AA1998" s="142">
        <f t="shared" si="360"/>
        <v>1.3079999999999998</v>
      </c>
      <c r="AB1998" s="166">
        <f t="shared" si="361"/>
        <v>0.16959016728741586</v>
      </c>
      <c r="AC1998" s="166">
        <f t="shared" si="362"/>
        <v>0.90456334535713256</v>
      </c>
      <c r="AD1998" s="142">
        <f t="shared" si="363"/>
        <v>0.16959016728741586</v>
      </c>
      <c r="AE1998" s="142" t="str">
        <f t="shared" si="368"/>
        <v/>
      </c>
      <c r="AF1998" s="142" t="str">
        <f t="shared" si="364"/>
        <v/>
      </c>
      <c r="AG1998" s="167">
        <f t="shared" si="365"/>
        <v>0</v>
      </c>
      <c r="AH1998" s="167" t="str">
        <f t="shared" si="366"/>
        <v/>
      </c>
      <c r="AI1998" s="167" t="str">
        <f t="shared" si="367"/>
        <v/>
      </c>
      <c r="AJ1998" s="167"/>
      <c r="AK1998" s="167"/>
      <c r="AL1998" s="167"/>
      <c r="AN1998" s="146"/>
      <c r="AO1998" s="158">
        <f t="shared" si="356"/>
        <v>8.5692600337371978</v>
      </c>
      <c r="AP1998" s="159">
        <f t="shared" si="357"/>
        <v>0.2850774205620194</v>
      </c>
      <c r="AQ1998" s="160">
        <f t="shared" si="358"/>
        <v>5.0342547986775843E-4</v>
      </c>
      <c r="AR1998" s="161" t="str">
        <f t="shared" si="359"/>
        <v/>
      </c>
      <c r="AS1998" s="161" t="str">
        <f t="shared" si="355"/>
        <v/>
      </c>
    </row>
    <row r="1999" spans="26:45" ht="20.100000000000001" customHeight="1" x14ac:dyDescent="0.25">
      <c r="Z1999" s="146">
        <v>1328</v>
      </c>
      <c r="AA1999" s="142">
        <f t="shared" si="360"/>
        <v>1.3120000000000003</v>
      </c>
      <c r="AB1999" s="166">
        <f t="shared" si="361"/>
        <v>0.16870383901892946</v>
      </c>
      <c r="AC1999" s="166">
        <f t="shared" si="362"/>
        <v>0.90523993272374159</v>
      </c>
      <c r="AD1999" s="142">
        <f t="shared" si="363"/>
        <v>0.16870383901892946</v>
      </c>
      <c r="AE1999" s="142" t="str">
        <f t="shared" si="368"/>
        <v/>
      </c>
      <c r="AF1999" s="142" t="str">
        <f t="shared" si="364"/>
        <v/>
      </c>
      <c r="AG1999" s="167">
        <f t="shared" si="365"/>
        <v>0</v>
      </c>
      <c r="AH1999" s="167" t="str">
        <f t="shared" si="366"/>
        <v/>
      </c>
      <c r="AI1999" s="167" t="str">
        <f t="shared" si="367"/>
        <v/>
      </c>
      <c r="AJ1999" s="167"/>
      <c r="AK1999" s="167"/>
      <c r="AL1999" s="167"/>
      <c r="AN1999" s="146"/>
      <c r="AO1999" s="158">
        <f t="shared" si="356"/>
        <v>8.5756550039116277</v>
      </c>
      <c r="AP1999" s="159">
        <f t="shared" si="357"/>
        <v>0.28457399508215164</v>
      </c>
      <c r="AQ1999" s="160">
        <f t="shared" si="358"/>
        <v>5.0275475802108449E-4</v>
      </c>
      <c r="AR1999" s="161" t="str">
        <f t="shared" si="359"/>
        <v/>
      </c>
      <c r="AS1999" s="161" t="str">
        <f t="shared" si="355"/>
        <v/>
      </c>
    </row>
    <row r="2000" spans="26:45" ht="20.100000000000001" customHeight="1" x14ac:dyDescent="0.25">
      <c r="Z2000" s="146">
        <v>1329</v>
      </c>
      <c r="AA2000" s="142">
        <f t="shared" si="360"/>
        <v>1.3159999999999998</v>
      </c>
      <c r="AB2000" s="166">
        <f t="shared" si="361"/>
        <v>0.16781945783076629</v>
      </c>
      <c r="AC2000" s="166">
        <f t="shared" si="362"/>
        <v>0.90591297866539944</v>
      </c>
      <c r="AD2000" s="142">
        <f t="shared" si="363"/>
        <v>0.16781945783076629</v>
      </c>
      <c r="AE2000" s="142" t="str">
        <f t="shared" si="368"/>
        <v/>
      </c>
      <c r="AF2000" s="142" t="str">
        <f t="shared" si="364"/>
        <v/>
      </c>
      <c r="AG2000" s="167">
        <f t="shared" si="365"/>
        <v>0</v>
      </c>
      <c r="AH2000" s="167" t="str">
        <f t="shared" si="366"/>
        <v/>
      </c>
      <c r="AI2000" s="167" t="str">
        <f t="shared" si="367"/>
        <v/>
      </c>
      <c r="AJ2000" s="167"/>
      <c r="AK2000" s="167"/>
      <c r="AL2000" s="167"/>
      <c r="AN2000" s="146"/>
      <c r="AO2000" s="158">
        <f t="shared" si="356"/>
        <v>8.5820499740860576</v>
      </c>
      <c r="AP2000" s="159">
        <f t="shared" si="357"/>
        <v>0.28407124032413056</v>
      </c>
      <c r="AQ2000" s="160">
        <f t="shared" si="358"/>
        <v>5.0208423230085897E-4</v>
      </c>
      <c r="AR2000" s="161" t="str">
        <f t="shared" si="359"/>
        <v/>
      </c>
      <c r="AS2000" s="161" t="str">
        <f t="shared" si="355"/>
        <v/>
      </c>
    </row>
    <row r="2001" spans="26:45" ht="20.100000000000001" customHeight="1" x14ac:dyDescent="0.25">
      <c r="Z2001" s="146">
        <v>1330</v>
      </c>
      <c r="AA2001" s="142">
        <f t="shared" si="360"/>
        <v>1.3200000000000003</v>
      </c>
      <c r="AB2001" s="166">
        <f t="shared" si="361"/>
        <v>0.16693704174171375</v>
      </c>
      <c r="AC2001" s="166">
        <f t="shared" si="362"/>
        <v>0.90658249100652832</v>
      </c>
      <c r="AD2001" s="142">
        <f t="shared" si="363"/>
        <v>0.16693704174171375</v>
      </c>
      <c r="AE2001" s="142" t="str">
        <f t="shared" si="368"/>
        <v/>
      </c>
      <c r="AF2001" s="142" t="str">
        <f t="shared" si="364"/>
        <v/>
      </c>
      <c r="AG2001" s="167">
        <f t="shared" si="365"/>
        <v>0</v>
      </c>
      <c r="AH2001" s="167" t="str">
        <f t="shared" si="366"/>
        <v/>
      </c>
      <c r="AI2001" s="167" t="str">
        <f t="shared" si="367"/>
        <v/>
      </c>
      <c r="AJ2001" s="167"/>
      <c r="AK2001" s="167"/>
      <c r="AL2001" s="167"/>
      <c r="AN2001" s="146"/>
      <c r="AO2001" s="158">
        <f t="shared" si="356"/>
        <v>8.5884449442604875</v>
      </c>
      <c r="AP2001" s="159">
        <f t="shared" si="357"/>
        <v>0.2835691560918297</v>
      </c>
      <c r="AQ2001" s="160">
        <f t="shared" si="358"/>
        <v>5.0141390534591546E-4</v>
      </c>
      <c r="AR2001" s="161" t="str">
        <f t="shared" si="359"/>
        <v/>
      </c>
      <c r="AS2001" s="161" t="str">
        <f t="shared" si="355"/>
        <v/>
      </c>
    </row>
    <row r="2002" spans="26:45" ht="20.100000000000001" customHeight="1" x14ac:dyDescent="0.25">
      <c r="Z2002" s="146">
        <v>1331</v>
      </c>
      <c r="AA2002" s="142">
        <f t="shared" si="360"/>
        <v>1.3239999999999998</v>
      </c>
      <c r="AB2002" s="166">
        <f t="shared" si="361"/>
        <v>0.16605660858188256</v>
      </c>
      <c r="AC2002" s="166">
        <f t="shared" si="362"/>
        <v>0.90724847764324723</v>
      </c>
      <c r="AD2002" s="142">
        <f t="shared" si="363"/>
        <v>0.16605660858188256</v>
      </c>
      <c r="AE2002" s="142" t="str">
        <f t="shared" si="368"/>
        <v/>
      </c>
      <c r="AF2002" s="142" t="str">
        <f t="shared" si="364"/>
        <v/>
      </c>
      <c r="AG2002" s="167">
        <f t="shared" si="365"/>
        <v>0</v>
      </c>
      <c r="AH2002" s="167" t="str">
        <f t="shared" si="366"/>
        <v/>
      </c>
      <c r="AI2002" s="167" t="str">
        <f t="shared" si="367"/>
        <v/>
      </c>
      <c r="AJ2002" s="167"/>
      <c r="AK2002" s="167"/>
      <c r="AL2002" s="167"/>
      <c r="AN2002" s="146"/>
      <c r="AO2002" s="158">
        <f t="shared" si="356"/>
        <v>8.5948399144349175</v>
      </c>
      <c r="AP2002" s="159">
        <f t="shared" si="357"/>
        <v>0.28306774218648378</v>
      </c>
      <c r="AQ2002" s="160">
        <f t="shared" si="358"/>
        <v>5.0074377978193141E-4</v>
      </c>
      <c r="AR2002" s="161" t="str">
        <f t="shared" si="359"/>
        <v/>
      </c>
      <c r="AS2002" s="161" t="str">
        <f t="shared" ref="AS2002:AS2065" si="369">IF($AP2002&lt;(1-$AN$670),$AQ2002,"")</f>
        <v/>
      </c>
    </row>
    <row r="2003" spans="26:45" ht="20.100000000000001" customHeight="1" x14ac:dyDescent="0.25">
      <c r="Z2003" s="146">
        <v>1332</v>
      </c>
      <c r="AA2003" s="142">
        <f t="shared" si="360"/>
        <v>1.3280000000000003</v>
      </c>
      <c r="AB2003" s="166">
        <f t="shared" si="361"/>
        <v>0.16517817599255935</v>
      </c>
      <c r="AC2003" s="166">
        <f t="shared" si="362"/>
        <v>0.90791094654261906</v>
      </c>
      <c r="AD2003" s="142">
        <f t="shared" si="363"/>
        <v>0.16517817599255935</v>
      </c>
      <c r="AE2003" s="142" t="str">
        <f t="shared" si="368"/>
        <v/>
      </c>
      <c r="AF2003" s="142" t="str">
        <f t="shared" si="364"/>
        <v/>
      </c>
      <c r="AG2003" s="167">
        <f t="shared" si="365"/>
        <v>0</v>
      </c>
      <c r="AH2003" s="167" t="str">
        <f t="shared" si="366"/>
        <v/>
      </c>
      <c r="AI2003" s="167" t="str">
        <f t="shared" si="367"/>
        <v/>
      </c>
      <c r="AJ2003" s="167"/>
      <c r="AK2003" s="167"/>
      <c r="AL2003" s="167"/>
      <c r="AN2003" s="146"/>
      <c r="AO2003" s="158">
        <f t="shared" ref="AO2003:AO2066" si="370">AO2002+$AR$655</f>
        <v>8.6012348846093474</v>
      </c>
      <c r="AP2003" s="159">
        <f t="shared" ref="AP2003:AP2066" si="371">_xlfn.CHISQ.DIST.RT(AO2003,7)</f>
        <v>0.28256699840670185</v>
      </c>
      <c r="AQ2003" s="160">
        <f t="shared" ref="AQ2003:AQ2066" si="372">AP2003-AP2004</f>
        <v>5.0007385822481432E-4</v>
      </c>
      <c r="AR2003" s="161" t="str">
        <f t="shared" ref="AR2003:AR2066" si="373">IF(AP2003&lt;(1-$AN$662),AQ2003,"")</f>
        <v/>
      </c>
      <c r="AS2003" s="161" t="str">
        <f t="shared" si="369"/>
        <v/>
      </c>
    </row>
    <row r="2004" spans="26:45" ht="20.100000000000001" customHeight="1" x14ac:dyDescent="0.25">
      <c r="Z2004" s="146">
        <v>1333</v>
      </c>
      <c r="AA2004" s="142">
        <f t="shared" si="360"/>
        <v>1.3319999999999999</v>
      </c>
      <c r="AB2004" s="166">
        <f t="shared" si="361"/>
        <v>0.16430176142607786</v>
      </c>
      <c r="AC2004" s="166">
        <f t="shared" si="362"/>
        <v>0.90856990574189322</v>
      </c>
      <c r="AD2004" s="142">
        <f t="shared" si="363"/>
        <v>0.16430176142607786</v>
      </c>
      <c r="AE2004" s="142" t="str">
        <f t="shared" si="368"/>
        <v/>
      </c>
      <c r="AF2004" s="142" t="str">
        <f t="shared" si="364"/>
        <v/>
      </c>
      <c r="AG2004" s="167">
        <f t="shared" si="365"/>
        <v>0</v>
      </c>
      <c r="AH2004" s="167" t="str">
        <f t="shared" si="366"/>
        <v/>
      </c>
      <c r="AI2004" s="167" t="str">
        <f t="shared" si="367"/>
        <v/>
      </c>
      <c r="AJ2004" s="167"/>
      <c r="AK2004" s="167"/>
      <c r="AL2004" s="167"/>
      <c r="AN2004" s="146"/>
      <c r="AO2004" s="158">
        <f t="shared" si="370"/>
        <v>8.6076298547837773</v>
      </c>
      <c r="AP2004" s="159">
        <f t="shared" si="371"/>
        <v>0.28206692454847704</v>
      </c>
      <c r="AQ2004" s="160">
        <f t="shared" si="372"/>
        <v>4.9940414328009108E-4</v>
      </c>
      <c r="AR2004" s="161" t="str">
        <f t="shared" si="373"/>
        <v/>
      </c>
      <c r="AS2004" s="161" t="str">
        <f t="shared" si="369"/>
        <v/>
      </c>
    </row>
    <row r="2005" spans="26:45" ht="20.100000000000001" customHeight="1" x14ac:dyDescent="0.25">
      <c r="Z2005" s="146">
        <v>1334</v>
      </c>
      <c r="AA2005" s="142">
        <f t="shared" si="360"/>
        <v>1.3360000000000003</v>
      </c>
      <c r="AB2005" s="166">
        <f t="shared" si="361"/>
        <v>0.16342738214570313</v>
      </c>
      <c r="AC2005" s="166">
        <f t="shared" si="362"/>
        <v>0.90922536334775095</v>
      </c>
      <c r="AD2005" s="142">
        <f t="shared" si="363"/>
        <v>0.16342738214570313</v>
      </c>
      <c r="AE2005" s="142" t="str">
        <f t="shared" si="368"/>
        <v/>
      </c>
      <c r="AF2005" s="142" t="str">
        <f t="shared" si="364"/>
        <v/>
      </c>
      <c r="AG2005" s="167">
        <f t="shared" si="365"/>
        <v>0</v>
      </c>
      <c r="AH2005" s="167" t="str">
        <f t="shared" si="366"/>
        <v/>
      </c>
      <c r="AI2005" s="167" t="str">
        <f t="shared" si="367"/>
        <v/>
      </c>
      <c r="AJ2005" s="167"/>
      <c r="AK2005" s="167"/>
      <c r="AL2005" s="167"/>
      <c r="AN2005" s="146"/>
      <c r="AO2005" s="158">
        <f t="shared" si="370"/>
        <v>8.6140248249582072</v>
      </c>
      <c r="AP2005" s="159">
        <f t="shared" si="371"/>
        <v>0.28156752040519695</v>
      </c>
      <c r="AQ2005" s="160">
        <f t="shared" si="372"/>
        <v>4.9873463754135372E-4</v>
      </c>
      <c r="AR2005" s="161" t="str">
        <f t="shared" si="373"/>
        <v/>
      </c>
      <c r="AS2005" s="161" t="str">
        <f t="shared" si="369"/>
        <v/>
      </c>
    </row>
    <row r="2006" spans="26:45" ht="20.100000000000001" customHeight="1" x14ac:dyDescent="0.25">
      <c r="Z2006" s="146">
        <v>1335</v>
      </c>
      <c r="AA2006" s="142">
        <f t="shared" si="360"/>
        <v>1.3399999999999999</v>
      </c>
      <c r="AB2006" s="166">
        <f t="shared" si="361"/>
        <v>0.16255505522553418</v>
      </c>
      <c r="AC2006" s="166">
        <f t="shared" si="362"/>
        <v>0.90987732753554751</v>
      </c>
      <c r="AD2006" s="142">
        <f t="shared" si="363"/>
        <v>0.16255505522553418</v>
      </c>
      <c r="AE2006" s="142" t="str">
        <f t="shared" si="368"/>
        <v/>
      </c>
      <c r="AF2006" s="142" t="str">
        <f t="shared" si="364"/>
        <v/>
      </c>
      <c r="AG2006" s="167">
        <f t="shared" si="365"/>
        <v>0</v>
      </c>
      <c r="AH2006" s="167" t="str">
        <f t="shared" si="366"/>
        <v/>
      </c>
      <c r="AI2006" s="167" t="str">
        <f t="shared" si="367"/>
        <v/>
      </c>
      <c r="AJ2006" s="167"/>
      <c r="AK2006" s="167"/>
      <c r="AL2006" s="167"/>
      <c r="AN2006" s="146"/>
      <c r="AO2006" s="158">
        <f t="shared" si="370"/>
        <v>8.6204197951326371</v>
      </c>
      <c r="AP2006" s="159">
        <f t="shared" si="371"/>
        <v>0.28106878576765559</v>
      </c>
      <c r="AQ2006" s="160">
        <f t="shared" si="372"/>
        <v>4.9806534359275734E-4</v>
      </c>
      <c r="AR2006" s="161" t="str">
        <f t="shared" si="373"/>
        <v/>
      </c>
      <c r="AS2006" s="161" t="str">
        <f t="shared" si="369"/>
        <v/>
      </c>
    </row>
    <row r="2007" spans="26:45" ht="20.100000000000001" customHeight="1" x14ac:dyDescent="0.25">
      <c r="Z2007" s="146">
        <v>1336</v>
      </c>
      <c r="AA2007" s="142">
        <f t="shared" si="360"/>
        <v>1.3440000000000003</v>
      </c>
      <c r="AB2007" s="166">
        <f t="shared" si="361"/>
        <v>0.1616847975504194</v>
      </c>
      <c r="AC2007" s="166">
        <f t="shared" si="362"/>
        <v>0.91052580654855697</v>
      </c>
      <c r="AD2007" s="142">
        <f t="shared" si="363"/>
        <v>0.1616847975504194</v>
      </c>
      <c r="AE2007" s="142" t="str">
        <f t="shared" si="368"/>
        <v/>
      </c>
      <c r="AF2007" s="142" t="str">
        <f t="shared" si="364"/>
        <v/>
      </c>
      <c r="AG2007" s="167">
        <f t="shared" si="365"/>
        <v>0</v>
      </c>
      <c r="AH2007" s="167" t="str">
        <f t="shared" si="366"/>
        <v/>
      </c>
      <c r="AI2007" s="167" t="str">
        <f t="shared" si="367"/>
        <v/>
      </c>
      <c r="AJ2007" s="167"/>
      <c r="AK2007" s="167"/>
      <c r="AL2007" s="167"/>
      <c r="AN2007" s="146"/>
      <c r="AO2007" s="158">
        <f t="shared" si="370"/>
        <v>8.626814765307067</v>
      </c>
      <c r="AP2007" s="159">
        <f t="shared" si="371"/>
        <v>0.28057072042406284</v>
      </c>
      <c r="AQ2007" s="160">
        <f t="shared" si="372"/>
        <v>4.9739626400735482E-4</v>
      </c>
      <c r="AR2007" s="161" t="str">
        <f t="shared" si="373"/>
        <v/>
      </c>
      <c r="AS2007" s="161" t="str">
        <f t="shared" si="369"/>
        <v/>
      </c>
    </row>
    <row r="2008" spans="26:45" ht="20.100000000000001" customHeight="1" x14ac:dyDescent="0.25">
      <c r="Z2008" s="146">
        <v>1337</v>
      </c>
      <c r="AA2008" s="142">
        <f t="shared" si="360"/>
        <v>1.3479999999999999</v>
      </c>
      <c r="AB2008" s="166">
        <f t="shared" si="361"/>
        <v>0.16081662581589054</v>
      </c>
      <c r="AC2008" s="166">
        <f t="shared" si="362"/>
        <v>0.91117080869721345</v>
      </c>
      <c r="AD2008" s="142">
        <f t="shared" si="363"/>
        <v>0.16081662581589054</v>
      </c>
      <c r="AE2008" s="142" t="str">
        <f t="shared" si="368"/>
        <v/>
      </c>
      <c r="AF2008" s="142" t="str">
        <f t="shared" si="364"/>
        <v/>
      </c>
      <c r="AG2008" s="167">
        <f t="shared" si="365"/>
        <v>0</v>
      </c>
      <c r="AH2008" s="167" t="str">
        <f t="shared" si="366"/>
        <v/>
      </c>
      <c r="AI2008" s="167" t="str">
        <f t="shared" si="367"/>
        <v/>
      </c>
      <c r="AJ2008" s="167"/>
      <c r="AK2008" s="167"/>
      <c r="AL2008" s="167"/>
      <c r="AN2008" s="146"/>
      <c r="AO2008" s="158">
        <f t="shared" si="370"/>
        <v>8.6332097354814969</v>
      </c>
      <c r="AP2008" s="159">
        <f t="shared" si="371"/>
        <v>0.28007332416005548</v>
      </c>
      <c r="AQ2008" s="160">
        <f t="shared" si="372"/>
        <v>4.9672740134709681E-4</v>
      </c>
      <c r="AR2008" s="161" t="str">
        <f t="shared" si="373"/>
        <v/>
      </c>
      <c r="AS2008" s="161" t="str">
        <f t="shared" si="369"/>
        <v/>
      </c>
    </row>
    <row r="2009" spans="26:45" ht="20.100000000000001" customHeight="1" x14ac:dyDescent="0.25">
      <c r="Z2009" s="146">
        <v>1338</v>
      </c>
      <c r="AA2009" s="142">
        <f t="shared" si="360"/>
        <v>1.3520000000000003</v>
      </c>
      <c r="AB2009" s="166">
        <f t="shared" si="361"/>
        <v>0.15995055652810899</v>
      </c>
      <c r="AC2009" s="166">
        <f t="shared" si="362"/>
        <v>0.91181234235835484</v>
      </c>
      <c r="AD2009" s="142">
        <f t="shared" si="363"/>
        <v>0.15995055652810899</v>
      </c>
      <c r="AE2009" s="142" t="str">
        <f t="shared" si="368"/>
        <v/>
      </c>
      <c r="AF2009" s="142" t="str">
        <f t="shared" si="364"/>
        <v/>
      </c>
      <c r="AG2009" s="167">
        <f t="shared" si="365"/>
        <v>0</v>
      </c>
      <c r="AH2009" s="167" t="str">
        <f t="shared" si="366"/>
        <v/>
      </c>
      <c r="AI2009" s="167" t="str">
        <f t="shared" si="367"/>
        <v/>
      </c>
      <c r="AJ2009" s="167"/>
      <c r="AK2009" s="167"/>
      <c r="AL2009" s="167"/>
      <c r="AN2009" s="146"/>
      <c r="AO2009" s="158">
        <f t="shared" si="370"/>
        <v>8.6396047056559269</v>
      </c>
      <c r="AP2009" s="159">
        <f t="shared" si="371"/>
        <v>0.27957659675870838</v>
      </c>
      <c r="AQ2009" s="160">
        <f t="shared" si="372"/>
        <v>4.9605875816283174E-4</v>
      </c>
      <c r="AR2009" s="161" t="str">
        <f t="shared" si="373"/>
        <v/>
      </c>
      <c r="AS2009" s="161" t="str">
        <f t="shared" si="369"/>
        <v/>
      </c>
    </row>
    <row r="2010" spans="26:45" ht="20.100000000000001" customHeight="1" x14ac:dyDescent="0.25">
      <c r="Z2010" s="146">
        <v>1339</v>
      </c>
      <c r="AA2010" s="142">
        <f t="shared" si="360"/>
        <v>1.3559999999999999</v>
      </c>
      <c r="AB2010" s="166">
        <f t="shared" si="361"/>
        <v>0.15908660600383065</v>
      </c>
      <c r="AC2010" s="166">
        <f t="shared" si="362"/>
        <v>0.91245041597446463</v>
      </c>
      <c r="AD2010" s="142">
        <f t="shared" si="363"/>
        <v>0.15908660600383065</v>
      </c>
      <c r="AE2010" s="142" t="str">
        <f t="shared" si="368"/>
        <v/>
      </c>
      <c r="AF2010" s="142" t="str">
        <f t="shared" si="364"/>
        <v/>
      </c>
      <c r="AG2010" s="167">
        <f t="shared" si="365"/>
        <v>0</v>
      </c>
      <c r="AH2010" s="167" t="str">
        <f t="shared" si="366"/>
        <v/>
      </c>
      <c r="AI2010" s="167" t="str">
        <f t="shared" si="367"/>
        <v/>
      </c>
      <c r="AJ2010" s="167"/>
      <c r="AK2010" s="167"/>
      <c r="AL2010" s="167"/>
      <c r="AN2010" s="146"/>
      <c r="AO2010" s="158">
        <f t="shared" si="370"/>
        <v>8.6459996758303568</v>
      </c>
      <c r="AP2010" s="159">
        <f t="shared" si="371"/>
        <v>0.27908053800054555</v>
      </c>
      <c r="AQ2010" s="160">
        <f t="shared" si="372"/>
        <v>4.9539033699641521E-4</v>
      </c>
      <c r="AR2010" s="161" t="str">
        <f t="shared" si="373"/>
        <v/>
      </c>
      <c r="AS2010" s="161" t="str">
        <f t="shared" si="369"/>
        <v/>
      </c>
    </row>
    <row r="2011" spans="26:45" ht="20.100000000000001" customHeight="1" x14ac:dyDescent="0.25">
      <c r="Z2011" s="146">
        <v>1340</v>
      </c>
      <c r="AA2011" s="142">
        <f t="shared" si="360"/>
        <v>1.3600000000000003</v>
      </c>
      <c r="AB2011" s="166">
        <f t="shared" si="361"/>
        <v>0.15822479037038298</v>
      </c>
      <c r="AC2011" s="166">
        <f t="shared" si="362"/>
        <v>0.91308503805291497</v>
      </c>
      <c r="AD2011" s="142">
        <f t="shared" si="363"/>
        <v>0.15822479037038298</v>
      </c>
      <c r="AE2011" s="142" t="str">
        <f t="shared" si="368"/>
        <v/>
      </c>
      <c r="AF2011" s="142" t="str">
        <f t="shared" si="364"/>
        <v/>
      </c>
      <c r="AG2011" s="167">
        <f t="shared" si="365"/>
        <v>0</v>
      </c>
      <c r="AH2011" s="167" t="str">
        <f t="shared" si="366"/>
        <v/>
      </c>
      <c r="AI2011" s="167" t="str">
        <f t="shared" si="367"/>
        <v/>
      </c>
      <c r="AJ2011" s="167"/>
      <c r="AK2011" s="167"/>
      <c r="AL2011" s="167"/>
      <c r="AN2011" s="146"/>
      <c r="AO2011" s="158">
        <f t="shared" si="370"/>
        <v>8.6523946460047867</v>
      </c>
      <c r="AP2011" s="159">
        <f t="shared" si="371"/>
        <v>0.27858514766354914</v>
      </c>
      <c r="AQ2011" s="160">
        <f t="shared" si="372"/>
        <v>4.9472214037793449E-4</v>
      </c>
      <c r="AR2011" s="161" t="str">
        <f t="shared" si="373"/>
        <v/>
      </c>
      <c r="AS2011" s="161" t="str">
        <f t="shared" si="369"/>
        <v/>
      </c>
    </row>
    <row r="2012" spans="26:45" ht="20.100000000000001" customHeight="1" x14ac:dyDescent="0.25">
      <c r="Z2012" s="146">
        <v>1341</v>
      </c>
      <c r="AA2012" s="142">
        <f t="shared" si="360"/>
        <v>1.3639999999999999</v>
      </c>
      <c r="AB2012" s="166">
        <f t="shared" si="361"/>
        <v>0.15736512556566029</v>
      </c>
      <c r="AC2012" s="166">
        <f t="shared" si="362"/>
        <v>0.91371621716520779</v>
      </c>
      <c r="AD2012" s="142">
        <f t="shared" si="363"/>
        <v>0.15736512556566029</v>
      </c>
      <c r="AE2012" s="142" t="str">
        <f t="shared" si="368"/>
        <v/>
      </c>
      <c r="AF2012" s="142" t="str">
        <f t="shared" si="364"/>
        <v/>
      </c>
      <c r="AG2012" s="167">
        <f t="shared" si="365"/>
        <v>0</v>
      </c>
      <c r="AH2012" s="167" t="str">
        <f t="shared" si="366"/>
        <v/>
      </c>
      <c r="AI2012" s="167" t="str">
        <f t="shared" si="367"/>
        <v/>
      </c>
      <c r="AJ2012" s="167"/>
      <c r="AK2012" s="167"/>
      <c r="AL2012" s="167"/>
      <c r="AN2012" s="146"/>
      <c r="AO2012" s="158">
        <f t="shared" si="370"/>
        <v>8.6587896161792166</v>
      </c>
      <c r="AP2012" s="159">
        <f t="shared" si="371"/>
        <v>0.2780904255231712</v>
      </c>
      <c r="AQ2012" s="160">
        <f t="shared" si="372"/>
        <v>4.9405417082676317E-4</v>
      </c>
      <c r="AR2012" s="161" t="str">
        <f t="shared" si="373"/>
        <v/>
      </c>
      <c r="AS2012" s="161" t="str">
        <f t="shared" si="369"/>
        <v/>
      </c>
    </row>
    <row r="2013" spans="26:45" ht="20.100000000000001" customHeight="1" x14ac:dyDescent="0.25">
      <c r="Z2013" s="146">
        <v>1342</v>
      </c>
      <c r="AA2013" s="142">
        <f t="shared" si="360"/>
        <v>1.3680000000000003</v>
      </c>
      <c r="AB2013" s="166">
        <f t="shared" si="361"/>
        <v>0.15650762733813126</v>
      </c>
      <c r="AC2013" s="166">
        <f t="shared" si="362"/>
        <v>0.91434396194621836</v>
      </c>
      <c r="AD2013" s="142">
        <f t="shared" si="363"/>
        <v>0.15650762733813126</v>
      </c>
      <c r="AE2013" s="142" t="str">
        <f t="shared" si="368"/>
        <v/>
      </c>
      <c r="AF2013" s="142" t="str">
        <f t="shared" si="364"/>
        <v/>
      </c>
      <c r="AG2013" s="167">
        <f t="shared" si="365"/>
        <v>0</v>
      </c>
      <c r="AH2013" s="167" t="str">
        <f t="shared" si="366"/>
        <v/>
      </c>
      <c r="AI2013" s="167" t="str">
        <f t="shared" si="367"/>
        <v/>
      </c>
      <c r="AJ2013" s="167"/>
      <c r="AK2013" s="167"/>
      <c r="AL2013" s="167"/>
      <c r="AN2013" s="146"/>
      <c r="AO2013" s="158">
        <f t="shared" si="370"/>
        <v>8.6651845863536465</v>
      </c>
      <c r="AP2013" s="159">
        <f t="shared" si="371"/>
        <v>0.27759637135234444</v>
      </c>
      <c r="AQ2013" s="160">
        <f t="shared" si="372"/>
        <v>4.9338643085211631E-4</v>
      </c>
      <c r="AR2013" s="161" t="str">
        <f t="shared" si="373"/>
        <v/>
      </c>
      <c r="AS2013" s="161" t="str">
        <f t="shared" si="369"/>
        <v/>
      </c>
    </row>
    <row r="2014" spans="26:45" ht="20.100000000000001" customHeight="1" x14ac:dyDescent="0.25">
      <c r="Z2014" s="146">
        <v>1343</v>
      </c>
      <c r="AA2014" s="142">
        <f t="shared" si="360"/>
        <v>1.3719999999999999</v>
      </c>
      <c r="AB2014" s="166">
        <f t="shared" si="361"/>
        <v>0.15565231124686443</v>
      </c>
      <c r="AC2014" s="166">
        <f t="shared" si="362"/>
        <v>0.91496828109343631</v>
      </c>
      <c r="AD2014" s="142">
        <f t="shared" si="363"/>
        <v>0.15565231124686443</v>
      </c>
      <c r="AE2014" s="142" t="str">
        <f t="shared" si="368"/>
        <v/>
      </c>
      <c r="AF2014" s="142" t="str">
        <f t="shared" si="364"/>
        <v/>
      </c>
      <c r="AG2014" s="167">
        <f t="shared" si="365"/>
        <v>0</v>
      </c>
      <c r="AH2014" s="167" t="str">
        <f t="shared" si="366"/>
        <v/>
      </c>
      <c r="AI2014" s="167" t="str">
        <f t="shared" si="367"/>
        <v/>
      </c>
      <c r="AJ2014" s="167"/>
      <c r="AK2014" s="167"/>
      <c r="AL2014" s="167"/>
      <c r="AN2014" s="146"/>
      <c r="AO2014" s="158">
        <f t="shared" si="370"/>
        <v>8.6715795565280764</v>
      </c>
      <c r="AP2014" s="159">
        <f t="shared" si="371"/>
        <v>0.27710298492149232</v>
      </c>
      <c r="AQ2014" s="160">
        <f t="shared" si="372"/>
        <v>4.9271892295238429E-4</v>
      </c>
      <c r="AR2014" s="161" t="str">
        <f t="shared" si="373"/>
        <v/>
      </c>
      <c r="AS2014" s="161" t="str">
        <f t="shared" si="369"/>
        <v/>
      </c>
    </row>
    <row r="2015" spans="26:45" ht="20.100000000000001" customHeight="1" x14ac:dyDescent="0.25">
      <c r="Z2015" s="146">
        <v>1344</v>
      </c>
      <c r="AA2015" s="142">
        <f t="shared" ref="AA2015:AA2078" si="374">AA$665+(Z2015*AA$668)</f>
        <v>1.3760000000000003</v>
      </c>
      <c r="AB2015" s="166">
        <f t="shared" ref="AB2015:AB2078" si="375">_xlfn.NORM.DIST(AA2015,AA$662,AA$663,0)</f>
        <v>0.15479919266156569</v>
      </c>
      <c r="AC2015" s="166">
        <f t="shared" ref="AC2015:AC2078" si="376">_xlfn.NORM.DIST(AA2015,AA$662,AA$663,1)</f>
        <v>0.91558918336620965</v>
      </c>
      <c r="AD2015" s="142">
        <f t="shared" ref="AD2015:AD2078" si="377">IF(OR(AC2015&lt;CN$43,AC2015&gt;CN$44),AB2015,"")</f>
        <v>0.15479919266156569</v>
      </c>
      <c r="AE2015" s="142" t="str">
        <f t="shared" si="368"/>
        <v/>
      </c>
      <c r="AF2015" s="142" t="str">
        <f t="shared" ref="AF2015:AF2078" si="378">IF(AB2015=MAX(AB$671:AB$2671),AB2015,"")</f>
        <v/>
      </c>
      <c r="AG2015" s="167">
        <f t="shared" ref="AG2015:AG2078" si="379">_xlfn.NORM.DIST(Z2015,AE$663,AE$664,0)</f>
        <v>0</v>
      </c>
      <c r="AH2015" s="167" t="str">
        <f t="shared" ref="AH2015:AH2078" si="380">IF(AG2015=MAX(AG$671:AG$2671),AB2015,"")</f>
        <v/>
      </c>
      <c r="AI2015" s="167" t="str">
        <f t="shared" ref="AI2015:AI2078" si="381">IF(AH2015=MIN(AH$671:AH$2671),AH2015,"")</f>
        <v/>
      </c>
      <c r="AJ2015" s="167"/>
      <c r="AK2015" s="167"/>
      <c r="AL2015" s="167"/>
      <c r="AN2015" s="146"/>
      <c r="AO2015" s="158">
        <f t="shared" si="370"/>
        <v>8.6779745267025064</v>
      </c>
      <c r="AP2015" s="159">
        <f t="shared" si="371"/>
        <v>0.27661026599853994</v>
      </c>
      <c r="AQ2015" s="160">
        <f t="shared" si="372"/>
        <v>4.9205164961568792E-4</v>
      </c>
      <c r="AR2015" s="161" t="str">
        <f t="shared" si="373"/>
        <v/>
      </c>
      <c r="AS2015" s="161" t="str">
        <f t="shared" si="369"/>
        <v/>
      </c>
    </row>
    <row r="2016" spans="26:45" ht="20.100000000000001" customHeight="1" x14ac:dyDescent="0.25">
      <c r="Z2016" s="146">
        <v>1345</v>
      </c>
      <c r="AA2016" s="142">
        <f t="shared" si="374"/>
        <v>1.38</v>
      </c>
      <c r="AB2016" s="166">
        <f t="shared" si="375"/>
        <v>0.15394828676263372</v>
      </c>
      <c r="AC2016" s="166">
        <f t="shared" si="376"/>
        <v>0.91620667758498575</v>
      </c>
      <c r="AD2016" s="142">
        <f t="shared" si="377"/>
        <v>0.15394828676263372</v>
      </c>
      <c r="AE2016" s="142" t="str">
        <f t="shared" ref="AE2016:AE2079" si="382">IF(AND(AC2016&gt;$AE$667,AC2016&lt;$AE$668),AB2016,"")</f>
        <v/>
      </c>
      <c r="AF2016" s="142" t="str">
        <f t="shared" si="378"/>
        <v/>
      </c>
      <c r="AG2016" s="167">
        <f t="shared" si="379"/>
        <v>0</v>
      </c>
      <c r="AH2016" s="167" t="str">
        <f t="shared" si="380"/>
        <v/>
      </c>
      <c r="AI2016" s="167" t="str">
        <f t="shared" si="381"/>
        <v/>
      </c>
      <c r="AJ2016" s="167"/>
      <c r="AK2016" s="167"/>
      <c r="AL2016" s="167"/>
      <c r="AN2016" s="146"/>
      <c r="AO2016" s="158">
        <f t="shared" si="370"/>
        <v>8.6843694968769363</v>
      </c>
      <c r="AP2016" s="159">
        <f t="shared" si="371"/>
        <v>0.27611821434892425</v>
      </c>
      <c r="AQ2016" s="160">
        <f t="shared" si="372"/>
        <v>4.9138461331982297E-4</v>
      </c>
      <c r="AR2016" s="161" t="str">
        <f t="shared" si="373"/>
        <v/>
      </c>
      <c r="AS2016" s="161" t="str">
        <f t="shared" si="369"/>
        <v/>
      </c>
    </row>
    <row r="2017" spans="26:45" ht="20.100000000000001" customHeight="1" x14ac:dyDescent="0.25">
      <c r="Z2017" s="146">
        <v>1346</v>
      </c>
      <c r="AA2017" s="142">
        <f t="shared" si="374"/>
        <v>1.3840000000000003</v>
      </c>
      <c r="AB2017" s="166">
        <f t="shared" si="375"/>
        <v>0.1530996085412272</v>
      </c>
      <c r="AC2017" s="166">
        <f t="shared" si="376"/>
        <v>0.91682077263055572</v>
      </c>
      <c r="AD2017" s="142">
        <f t="shared" si="377"/>
        <v>0.1530996085412272</v>
      </c>
      <c r="AE2017" s="142" t="str">
        <f t="shared" si="382"/>
        <v/>
      </c>
      <c r="AF2017" s="142" t="str">
        <f t="shared" si="378"/>
        <v/>
      </c>
      <c r="AG2017" s="167">
        <f t="shared" si="379"/>
        <v>0</v>
      </c>
      <c r="AH2017" s="167" t="str">
        <f t="shared" si="380"/>
        <v/>
      </c>
      <c r="AI2017" s="167" t="str">
        <f t="shared" si="381"/>
        <v/>
      </c>
      <c r="AJ2017" s="167"/>
      <c r="AK2017" s="167"/>
      <c r="AL2017" s="167"/>
      <c r="AN2017" s="146"/>
      <c r="AO2017" s="158">
        <f t="shared" si="370"/>
        <v>8.6907644670513662</v>
      </c>
      <c r="AP2017" s="159">
        <f t="shared" si="371"/>
        <v>0.27562682973560443</v>
      </c>
      <c r="AQ2017" s="160">
        <f t="shared" si="372"/>
        <v>4.9071781653148294E-4</v>
      </c>
      <c r="AR2017" s="161" t="str">
        <f t="shared" si="373"/>
        <v/>
      </c>
      <c r="AS2017" s="161" t="str">
        <f t="shared" si="369"/>
        <v/>
      </c>
    </row>
    <row r="2018" spans="26:45" ht="20.100000000000001" customHeight="1" x14ac:dyDescent="0.25">
      <c r="Z2018" s="146">
        <v>1347</v>
      </c>
      <c r="AA2018" s="142">
        <f t="shared" si="374"/>
        <v>1.3879999999999999</v>
      </c>
      <c r="AB2018" s="166">
        <f t="shared" si="375"/>
        <v>0.15225317279934966</v>
      </c>
      <c r="AC2018" s="166">
        <f t="shared" si="376"/>
        <v>0.91743147744329667</v>
      </c>
      <c r="AD2018" s="142">
        <f t="shared" si="377"/>
        <v>0.15225317279934966</v>
      </c>
      <c r="AE2018" s="142" t="str">
        <f t="shared" si="382"/>
        <v/>
      </c>
      <c r="AF2018" s="142" t="str">
        <f t="shared" si="378"/>
        <v/>
      </c>
      <c r="AG2018" s="167">
        <f t="shared" si="379"/>
        <v>0</v>
      </c>
      <c r="AH2018" s="167" t="str">
        <f t="shared" si="380"/>
        <v/>
      </c>
      <c r="AI2018" s="167" t="str">
        <f t="shared" si="381"/>
        <v/>
      </c>
      <c r="AJ2018" s="167"/>
      <c r="AK2018" s="167"/>
      <c r="AL2018" s="167"/>
      <c r="AN2018" s="146"/>
      <c r="AO2018" s="158">
        <f t="shared" si="370"/>
        <v>8.6971594372257961</v>
      </c>
      <c r="AP2018" s="159">
        <f t="shared" si="371"/>
        <v>0.27513611191907295</v>
      </c>
      <c r="AQ2018" s="160">
        <f t="shared" si="372"/>
        <v>4.900512617071473E-4</v>
      </c>
      <c r="AR2018" s="161" t="str">
        <f t="shared" si="373"/>
        <v/>
      </c>
      <c r="AS2018" s="161" t="str">
        <f t="shared" si="369"/>
        <v/>
      </c>
    </row>
    <row r="2019" spans="26:45" ht="20.100000000000001" customHeight="1" x14ac:dyDescent="0.25">
      <c r="Z2019" s="146">
        <v>1348</v>
      </c>
      <c r="AA2019" s="142">
        <f t="shared" si="374"/>
        <v>1.3920000000000003</v>
      </c>
      <c r="AB2019" s="166">
        <f t="shared" si="375"/>
        <v>0.15140899414994616</v>
      </c>
      <c r="AC2019" s="166">
        <f t="shared" si="376"/>
        <v>0.91803880102241564</v>
      </c>
      <c r="AD2019" s="142">
        <f t="shared" si="377"/>
        <v>0.15140899414994616</v>
      </c>
      <c r="AE2019" s="142" t="str">
        <f t="shared" si="382"/>
        <v/>
      </c>
      <c r="AF2019" s="142" t="str">
        <f t="shared" si="378"/>
        <v/>
      </c>
      <c r="AG2019" s="167">
        <f t="shared" si="379"/>
        <v>0</v>
      </c>
      <c r="AH2019" s="167" t="str">
        <f t="shared" si="380"/>
        <v/>
      </c>
      <c r="AI2019" s="167" t="str">
        <f t="shared" si="381"/>
        <v/>
      </c>
      <c r="AJ2019" s="167"/>
      <c r="AK2019" s="167"/>
      <c r="AL2019" s="167"/>
      <c r="AN2019" s="146"/>
      <c r="AO2019" s="158">
        <f t="shared" si="370"/>
        <v>8.703554407400226</v>
      </c>
      <c r="AP2019" s="159">
        <f t="shared" si="371"/>
        <v>0.2746460606573658</v>
      </c>
      <c r="AQ2019" s="160">
        <f t="shared" si="372"/>
        <v>4.8938495129263737E-4</v>
      </c>
      <c r="AR2019" s="161" t="str">
        <f t="shared" si="373"/>
        <v/>
      </c>
      <c r="AS2019" s="161" t="str">
        <f t="shared" si="369"/>
        <v/>
      </c>
    </row>
    <row r="2020" spans="26:45" ht="20.100000000000001" customHeight="1" x14ac:dyDescent="0.25">
      <c r="Z2020" s="146">
        <v>1349</v>
      </c>
      <c r="AA2020" s="142">
        <f t="shared" si="374"/>
        <v>1.3959999999999999</v>
      </c>
      <c r="AB2020" s="166">
        <f t="shared" si="375"/>
        <v>0.15056708701701729</v>
      </c>
      <c r="AC2020" s="166">
        <f t="shared" si="376"/>
        <v>0.91864275242519322</v>
      </c>
      <c r="AD2020" s="142">
        <f t="shared" si="377"/>
        <v>0.15056708701701729</v>
      </c>
      <c r="AE2020" s="142" t="str">
        <f t="shared" si="382"/>
        <v/>
      </c>
      <c r="AF2020" s="142" t="str">
        <f t="shared" si="378"/>
        <v/>
      </c>
      <c r="AG2020" s="167">
        <f t="shared" si="379"/>
        <v>0</v>
      </c>
      <c r="AH2020" s="167" t="str">
        <f t="shared" si="380"/>
        <v/>
      </c>
      <c r="AI2020" s="167" t="str">
        <f t="shared" si="381"/>
        <v/>
      </c>
      <c r="AJ2020" s="167"/>
      <c r="AK2020" s="167"/>
      <c r="AL2020" s="167"/>
      <c r="AN2020" s="146"/>
      <c r="AO2020" s="158">
        <f t="shared" si="370"/>
        <v>8.7099493775746559</v>
      </c>
      <c r="AP2020" s="159">
        <f t="shared" si="371"/>
        <v>0.27415667570607316</v>
      </c>
      <c r="AQ2020" s="160">
        <f t="shared" si="372"/>
        <v>4.8871888772411554E-4</v>
      </c>
      <c r="AR2020" s="161" t="str">
        <f t="shared" si="373"/>
        <v/>
      </c>
      <c r="AS2020" s="161" t="str">
        <f t="shared" si="369"/>
        <v/>
      </c>
    </row>
    <row r="2021" spans="26:45" ht="20.100000000000001" customHeight="1" x14ac:dyDescent="0.25">
      <c r="Z2021" s="146">
        <v>1350</v>
      </c>
      <c r="AA2021" s="142">
        <f t="shared" si="374"/>
        <v>1.4000000000000004</v>
      </c>
      <c r="AB2021" s="166">
        <f t="shared" si="375"/>
        <v>0.14972746563574479</v>
      </c>
      <c r="AC2021" s="166">
        <f t="shared" si="376"/>
        <v>0.91924334076622904</v>
      </c>
      <c r="AD2021" s="142">
        <f t="shared" si="377"/>
        <v>0.14972746563574479</v>
      </c>
      <c r="AE2021" s="142" t="str">
        <f t="shared" si="382"/>
        <v/>
      </c>
      <c r="AF2021" s="142" t="str">
        <f t="shared" si="378"/>
        <v/>
      </c>
      <c r="AG2021" s="167">
        <f t="shared" si="379"/>
        <v>0</v>
      </c>
      <c r="AH2021" s="167" t="str">
        <f t="shared" si="380"/>
        <v/>
      </c>
      <c r="AI2021" s="167" t="str">
        <f t="shared" si="381"/>
        <v/>
      </c>
      <c r="AJ2021" s="167"/>
      <c r="AK2021" s="167"/>
      <c r="AL2021" s="167"/>
      <c r="AN2021" s="146"/>
      <c r="AO2021" s="158">
        <f t="shared" si="370"/>
        <v>8.7163443477490858</v>
      </c>
      <c r="AP2021" s="159">
        <f t="shared" si="371"/>
        <v>0.27366795681834905</v>
      </c>
      <c r="AQ2021" s="160">
        <f t="shared" si="372"/>
        <v>4.880530734269195E-4</v>
      </c>
      <c r="AR2021" s="161" t="str">
        <f t="shared" si="373"/>
        <v/>
      </c>
      <c r="AS2021" s="161" t="str">
        <f t="shared" si="369"/>
        <v/>
      </c>
    </row>
    <row r="2022" spans="26:45" ht="20.100000000000001" customHeight="1" x14ac:dyDescent="0.25">
      <c r="Z2022" s="146">
        <v>1351</v>
      </c>
      <c r="AA2022" s="142">
        <f t="shared" si="374"/>
        <v>1.4039999999999999</v>
      </c>
      <c r="AB2022" s="166">
        <f t="shared" si="375"/>
        <v>0.14889014405263437</v>
      </c>
      <c r="AC2022" s="166">
        <f t="shared" si="376"/>
        <v>0.91984057521668516</v>
      </c>
      <c r="AD2022" s="142">
        <f t="shared" si="377"/>
        <v>0.14889014405263437</v>
      </c>
      <c r="AE2022" s="142" t="str">
        <f t="shared" si="382"/>
        <v/>
      </c>
      <c r="AF2022" s="142" t="str">
        <f t="shared" si="378"/>
        <v/>
      </c>
      <c r="AG2022" s="167">
        <f t="shared" si="379"/>
        <v>0</v>
      </c>
      <c r="AH2022" s="167" t="str">
        <f t="shared" si="380"/>
        <v/>
      </c>
      <c r="AI2022" s="167" t="str">
        <f t="shared" si="381"/>
        <v/>
      </c>
      <c r="AJ2022" s="167"/>
      <c r="AK2022" s="167"/>
      <c r="AL2022" s="167"/>
      <c r="AN2022" s="146"/>
      <c r="AO2022" s="158">
        <f t="shared" si="370"/>
        <v>8.7227393179235158</v>
      </c>
      <c r="AP2022" s="159">
        <f t="shared" si="371"/>
        <v>0.27317990374492213</v>
      </c>
      <c r="AQ2022" s="160">
        <f t="shared" si="372"/>
        <v>4.8738751081556231E-4</v>
      </c>
      <c r="AR2022" s="161" t="str">
        <f t="shared" si="373"/>
        <v/>
      </c>
      <c r="AS2022" s="161" t="str">
        <f t="shared" si="369"/>
        <v/>
      </c>
    </row>
    <row r="2023" spans="26:45" ht="20.100000000000001" customHeight="1" x14ac:dyDescent="0.25">
      <c r="Z2023" s="146">
        <v>1352</v>
      </c>
      <c r="AA2023" s="142">
        <f t="shared" si="374"/>
        <v>1.4080000000000004</v>
      </c>
      <c r="AB2023" s="166">
        <f t="shared" si="375"/>
        <v>0.14805513612567003</v>
      </c>
      <c r="AC2023" s="166">
        <f t="shared" si="376"/>
        <v>0.92043446500353332</v>
      </c>
      <c r="AD2023" s="142">
        <f t="shared" si="377"/>
        <v>0.14805513612567003</v>
      </c>
      <c r="AE2023" s="142" t="str">
        <f t="shared" si="382"/>
        <v/>
      </c>
      <c r="AF2023" s="142" t="str">
        <f t="shared" si="378"/>
        <v/>
      </c>
      <c r="AG2023" s="167">
        <f t="shared" si="379"/>
        <v>0</v>
      </c>
      <c r="AH2023" s="167" t="str">
        <f t="shared" si="380"/>
        <v/>
      </c>
      <c r="AI2023" s="167" t="str">
        <f t="shared" si="381"/>
        <v/>
      </c>
      <c r="AJ2023" s="167"/>
      <c r="AK2023" s="167"/>
      <c r="AL2023" s="167"/>
      <c r="AN2023" s="146"/>
      <c r="AO2023" s="158">
        <f t="shared" si="370"/>
        <v>8.7291342880979457</v>
      </c>
      <c r="AP2023" s="159">
        <f t="shared" si="371"/>
        <v>0.27269251623410656</v>
      </c>
      <c r="AQ2023" s="160">
        <f t="shared" si="372"/>
        <v>4.8672220229423191E-4</v>
      </c>
      <c r="AR2023" s="161" t="str">
        <f t="shared" si="373"/>
        <v/>
      </c>
      <c r="AS2023" s="161" t="str">
        <f t="shared" si="369"/>
        <v/>
      </c>
    </row>
    <row r="2024" spans="26:45" ht="20.100000000000001" customHeight="1" x14ac:dyDescent="0.25">
      <c r="Z2024" s="146">
        <v>1353</v>
      </c>
      <c r="AA2024" s="142">
        <f t="shared" si="374"/>
        <v>1.4119999999999999</v>
      </c>
      <c r="AB2024" s="166">
        <f t="shared" si="375"/>
        <v>0.14722245552448529</v>
      </c>
      <c r="AC2024" s="166">
        <f t="shared" si="376"/>
        <v>0.92102501940879988</v>
      </c>
      <c r="AD2024" s="142">
        <f t="shared" si="377"/>
        <v>0.14722245552448529</v>
      </c>
      <c r="AE2024" s="142" t="str">
        <f t="shared" si="382"/>
        <v/>
      </c>
      <c r="AF2024" s="142" t="str">
        <f t="shared" si="378"/>
        <v/>
      </c>
      <c r="AG2024" s="167">
        <f t="shared" si="379"/>
        <v>0</v>
      </c>
      <c r="AH2024" s="167" t="str">
        <f t="shared" si="380"/>
        <v/>
      </c>
      <c r="AI2024" s="167" t="str">
        <f t="shared" si="381"/>
        <v/>
      </c>
      <c r="AJ2024" s="167"/>
      <c r="AK2024" s="167"/>
      <c r="AL2024" s="167"/>
      <c r="AN2024" s="146"/>
      <c r="AO2024" s="158">
        <f t="shared" si="370"/>
        <v>8.7355292582723756</v>
      </c>
      <c r="AP2024" s="159">
        <f t="shared" si="371"/>
        <v>0.27220579403181233</v>
      </c>
      <c r="AQ2024" s="160">
        <f t="shared" si="372"/>
        <v>4.8605715025801244E-4</v>
      </c>
      <c r="AR2024" s="161" t="str">
        <f t="shared" si="373"/>
        <v/>
      </c>
      <c r="AS2024" s="161" t="str">
        <f t="shared" si="369"/>
        <v/>
      </c>
    </row>
    <row r="2025" spans="26:45" ht="20.100000000000001" customHeight="1" x14ac:dyDescent="0.25">
      <c r="Z2025" s="146">
        <v>1354</v>
      </c>
      <c r="AA2025" s="142">
        <f t="shared" si="374"/>
        <v>1.4160000000000004</v>
      </c>
      <c r="AB2025" s="166">
        <f t="shared" si="375"/>
        <v>0.1463921157305455</v>
      </c>
      <c r="AC2025" s="166">
        <f t="shared" si="376"/>
        <v>0.9216122477688139</v>
      </c>
      <c r="AD2025" s="142">
        <f t="shared" si="377"/>
        <v>0.1463921157305455</v>
      </c>
      <c r="AE2025" s="142" t="str">
        <f t="shared" si="382"/>
        <v/>
      </c>
      <c r="AF2025" s="142" t="str">
        <f t="shared" si="378"/>
        <v/>
      </c>
      <c r="AG2025" s="167">
        <f t="shared" si="379"/>
        <v>0</v>
      </c>
      <c r="AH2025" s="167" t="str">
        <f t="shared" si="380"/>
        <v/>
      </c>
      <c r="AI2025" s="167" t="str">
        <f t="shared" si="381"/>
        <v/>
      </c>
      <c r="AJ2025" s="167"/>
      <c r="AK2025" s="167"/>
      <c r="AL2025" s="167"/>
      <c r="AN2025" s="146"/>
      <c r="AO2025" s="158">
        <f t="shared" si="370"/>
        <v>8.7419242284468055</v>
      </c>
      <c r="AP2025" s="159">
        <f t="shared" si="371"/>
        <v>0.27171973688155432</v>
      </c>
      <c r="AQ2025" s="160">
        <f t="shared" si="372"/>
        <v>4.8539235708994211E-4</v>
      </c>
      <c r="AR2025" s="161" t="str">
        <f t="shared" si="373"/>
        <v/>
      </c>
      <c r="AS2025" s="161" t="str">
        <f t="shared" si="369"/>
        <v/>
      </c>
    </row>
    <row r="2026" spans="26:45" ht="20.100000000000001" customHeight="1" x14ac:dyDescent="0.25">
      <c r="Z2026" s="146">
        <v>1355</v>
      </c>
      <c r="AA2026" s="142">
        <f t="shared" si="374"/>
        <v>1.42</v>
      </c>
      <c r="AB2026" s="166">
        <f t="shared" si="375"/>
        <v>0.14556413003734761</v>
      </c>
      <c r="AC2026" s="166">
        <f t="shared" si="376"/>
        <v>0.92219615947345368</v>
      </c>
      <c r="AD2026" s="142">
        <f t="shared" si="377"/>
        <v>0.14556413003734761</v>
      </c>
      <c r="AE2026" s="142" t="str">
        <f t="shared" si="382"/>
        <v/>
      </c>
      <c r="AF2026" s="142" t="str">
        <f t="shared" si="378"/>
        <v/>
      </c>
      <c r="AG2026" s="167">
        <f t="shared" si="379"/>
        <v>0</v>
      </c>
      <c r="AH2026" s="167" t="str">
        <f t="shared" si="380"/>
        <v/>
      </c>
      <c r="AI2026" s="167" t="str">
        <f t="shared" si="381"/>
        <v/>
      </c>
      <c r="AJ2026" s="167"/>
      <c r="AK2026" s="167"/>
      <c r="AL2026" s="167"/>
      <c r="AN2026" s="146"/>
      <c r="AO2026" s="158">
        <f t="shared" si="370"/>
        <v>8.7483191986212354</v>
      </c>
      <c r="AP2026" s="159">
        <f t="shared" si="371"/>
        <v>0.27123434452446438</v>
      </c>
      <c r="AQ2026" s="160">
        <f t="shared" si="372"/>
        <v>4.8472782516412183E-4</v>
      </c>
      <c r="AR2026" s="161" t="str">
        <f t="shared" si="373"/>
        <v/>
      </c>
      <c r="AS2026" s="161" t="str">
        <f t="shared" si="369"/>
        <v/>
      </c>
    </row>
    <row r="2027" spans="26:45" ht="20.100000000000001" customHeight="1" x14ac:dyDescent="0.25">
      <c r="Z2027" s="146">
        <v>1356</v>
      </c>
      <c r="AA2027" s="142">
        <f t="shared" si="374"/>
        <v>1.4240000000000004</v>
      </c>
      <c r="AB2027" s="166">
        <f t="shared" si="375"/>
        <v>0.14473851155063003</v>
      </c>
      <c r="AC2027" s="166">
        <f t="shared" si="376"/>
        <v>0.92277676396539632</v>
      </c>
      <c r="AD2027" s="142">
        <f t="shared" si="377"/>
        <v>0.14473851155063003</v>
      </c>
      <c r="AE2027" s="142" t="str">
        <f t="shared" si="382"/>
        <v/>
      </c>
      <c r="AF2027" s="142" t="str">
        <f t="shared" si="378"/>
        <v/>
      </c>
      <c r="AG2027" s="167">
        <f t="shared" si="379"/>
        <v>0</v>
      </c>
      <c r="AH2027" s="167" t="str">
        <f t="shared" si="380"/>
        <v/>
      </c>
      <c r="AI2027" s="167" t="str">
        <f t="shared" si="381"/>
        <v/>
      </c>
      <c r="AJ2027" s="167"/>
      <c r="AK2027" s="167"/>
      <c r="AL2027" s="167"/>
      <c r="AN2027" s="146"/>
      <c r="AO2027" s="158">
        <f t="shared" si="370"/>
        <v>8.7547141687956653</v>
      </c>
      <c r="AP2027" s="159">
        <f t="shared" si="371"/>
        <v>0.27074961669930026</v>
      </c>
      <c r="AQ2027" s="160">
        <f t="shared" si="372"/>
        <v>4.8406355684366131E-4</v>
      </c>
      <c r="AR2027" s="161" t="str">
        <f t="shared" si="373"/>
        <v/>
      </c>
      <c r="AS2027" s="161" t="str">
        <f t="shared" si="369"/>
        <v/>
      </c>
    </row>
    <row r="2028" spans="26:45" ht="20.100000000000001" customHeight="1" x14ac:dyDescent="0.25">
      <c r="Z2028" s="146">
        <v>1357</v>
      </c>
      <c r="AA2028" s="142">
        <f t="shared" si="374"/>
        <v>1.4279999999999999</v>
      </c>
      <c r="AB2028" s="166">
        <f t="shared" si="375"/>
        <v>0.1439152731885999</v>
      </c>
      <c r="AC2028" s="166">
        <f t="shared" si="376"/>
        <v>0.92335407073936659</v>
      </c>
      <c r="AD2028" s="142">
        <f t="shared" si="377"/>
        <v>0.1439152731885999</v>
      </c>
      <c r="AE2028" s="142" t="str">
        <f t="shared" si="382"/>
        <v/>
      </c>
      <c r="AF2028" s="142" t="str">
        <f t="shared" si="378"/>
        <v/>
      </c>
      <c r="AG2028" s="167">
        <f t="shared" si="379"/>
        <v>0</v>
      </c>
      <c r="AH2028" s="167" t="str">
        <f t="shared" si="380"/>
        <v/>
      </c>
      <c r="AI2028" s="167" t="str">
        <f t="shared" si="381"/>
        <v/>
      </c>
      <c r="AJ2028" s="167"/>
      <c r="AK2028" s="167"/>
      <c r="AL2028" s="167"/>
      <c r="AN2028" s="146"/>
      <c r="AO2028" s="158">
        <f t="shared" si="370"/>
        <v>8.7611091389700952</v>
      </c>
      <c r="AP2028" s="159">
        <f t="shared" si="371"/>
        <v>0.27026555314245659</v>
      </c>
      <c r="AQ2028" s="160">
        <f t="shared" si="372"/>
        <v>4.833995544813452E-4</v>
      </c>
      <c r="AR2028" s="161" t="str">
        <f t="shared" si="373"/>
        <v/>
      </c>
      <c r="AS2028" s="161" t="str">
        <f t="shared" si="369"/>
        <v/>
      </c>
    </row>
    <row r="2029" spans="26:45" ht="20.100000000000001" customHeight="1" x14ac:dyDescent="0.25">
      <c r="Z2029" s="146">
        <v>1358</v>
      </c>
      <c r="AA2029" s="142">
        <f t="shared" si="374"/>
        <v>1.4320000000000004</v>
      </c>
      <c r="AB2029" s="166">
        <f t="shared" si="375"/>
        <v>0.14309442768217082</v>
      </c>
      <c r="AC2029" s="166">
        <f t="shared" si="376"/>
        <v>0.92392808934138759</v>
      </c>
      <c r="AD2029" s="142">
        <f t="shared" si="377"/>
        <v>0.14309442768217082</v>
      </c>
      <c r="AE2029" s="142" t="str">
        <f t="shared" si="382"/>
        <v/>
      </c>
      <c r="AF2029" s="142" t="str">
        <f t="shared" si="378"/>
        <v/>
      </c>
      <c r="AG2029" s="167">
        <f t="shared" si="379"/>
        <v>0</v>
      </c>
      <c r="AH2029" s="167" t="str">
        <f t="shared" si="380"/>
        <v/>
      </c>
      <c r="AI2029" s="167" t="str">
        <f t="shared" si="381"/>
        <v/>
      </c>
      <c r="AJ2029" s="167"/>
      <c r="AK2029" s="167"/>
      <c r="AL2029" s="167"/>
      <c r="AN2029" s="146"/>
      <c r="AO2029" s="158">
        <f t="shared" si="370"/>
        <v>8.7675041091445252</v>
      </c>
      <c r="AP2029" s="159">
        <f t="shared" si="371"/>
        <v>0.26978215358797525</v>
      </c>
      <c r="AQ2029" s="160">
        <f t="shared" si="372"/>
        <v>4.8273582042018814E-4</v>
      </c>
      <c r="AR2029" s="161" t="str">
        <f t="shared" si="373"/>
        <v/>
      </c>
      <c r="AS2029" s="161" t="str">
        <f t="shared" si="369"/>
        <v/>
      </c>
    </row>
    <row r="2030" spans="26:45" ht="20.100000000000001" customHeight="1" x14ac:dyDescent="0.25">
      <c r="Z2030" s="146">
        <v>1359</v>
      </c>
      <c r="AA2030" s="142">
        <f t="shared" si="374"/>
        <v>1.4359999999999999</v>
      </c>
      <c r="AB2030" s="166">
        <f t="shared" si="375"/>
        <v>0.14227598757521709</v>
      </c>
      <c r="AC2030" s="166">
        <f t="shared" si="376"/>
        <v>0.92449882936803152</v>
      </c>
      <c r="AD2030" s="142">
        <f t="shared" si="377"/>
        <v>0.14227598757521709</v>
      </c>
      <c r="AE2030" s="142" t="str">
        <f t="shared" si="382"/>
        <v/>
      </c>
      <c r="AF2030" s="142" t="str">
        <f t="shared" si="378"/>
        <v/>
      </c>
      <c r="AG2030" s="167">
        <f t="shared" si="379"/>
        <v>0</v>
      </c>
      <c r="AH2030" s="167" t="str">
        <f t="shared" si="380"/>
        <v/>
      </c>
      <c r="AI2030" s="167" t="str">
        <f t="shared" si="381"/>
        <v/>
      </c>
      <c r="AJ2030" s="167"/>
      <c r="AK2030" s="167"/>
      <c r="AL2030" s="167"/>
      <c r="AN2030" s="146"/>
      <c r="AO2030" s="158">
        <f t="shared" si="370"/>
        <v>8.7738990793189551</v>
      </c>
      <c r="AP2030" s="159">
        <f t="shared" si="371"/>
        <v>0.26929941776755506</v>
      </c>
      <c r="AQ2030" s="160">
        <f t="shared" si="372"/>
        <v>4.8207235699315731E-4</v>
      </c>
      <c r="AR2030" s="161" t="str">
        <f t="shared" si="373"/>
        <v/>
      </c>
      <c r="AS2030" s="161" t="str">
        <f t="shared" si="369"/>
        <v/>
      </c>
    </row>
    <row r="2031" spans="26:45" ht="20.100000000000001" customHeight="1" x14ac:dyDescent="0.25">
      <c r="Z2031" s="146">
        <v>1360</v>
      </c>
      <c r="AA2031" s="142">
        <f t="shared" si="374"/>
        <v>1.4400000000000004</v>
      </c>
      <c r="AB2031" s="166">
        <f t="shared" si="375"/>
        <v>0.1414599652248387</v>
      </c>
      <c r="AC2031" s="166">
        <f t="shared" si="376"/>
        <v>0.92506630046567306</v>
      </c>
      <c r="AD2031" s="142">
        <f t="shared" si="377"/>
        <v>0.1414599652248387</v>
      </c>
      <c r="AE2031" s="142" t="str">
        <f t="shared" si="382"/>
        <v/>
      </c>
      <c r="AF2031" s="142" t="str">
        <f t="shared" si="378"/>
        <v/>
      </c>
      <c r="AG2031" s="167">
        <f t="shared" si="379"/>
        <v>0</v>
      </c>
      <c r="AH2031" s="167" t="str">
        <f t="shared" si="380"/>
        <v/>
      </c>
      <c r="AI2031" s="167" t="str">
        <f t="shared" si="381"/>
        <v/>
      </c>
      <c r="AJ2031" s="167"/>
      <c r="AK2031" s="167"/>
      <c r="AL2031" s="167"/>
      <c r="AN2031" s="146"/>
      <c r="AO2031" s="158">
        <f t="shared" si="370"/>
        <v>8.780294049493385</v>
      </c>
      <c r="AP2031" s="159">
        <f t="shared" si="371"/>
        <v>0.2688173454105619</v>
      </c>
      <c r="AQ2031" s="160">
        <f t="shared" si="372"/>
        <v>4.8140916652217314E-4</v>
      </c>
      <c r="AR2031" s="161" t="str">
        <f t="shared" si="373"/>
        <v/>
      </c>
      <c r="AS2031" s="161" t="str">
        <f t="shared" si="369"/>
        <v/>
      </c>
    </row>
    <row r="2032" spans="26:45" ht="20.100000000000001" customHeight="1" x14ac:dyDescent="0.25">
      <c r="Z2032" s="146">
        <v>1361</v>
      </c>
      <c r="AA2032" s="142">
        <f t="shared" si="374"/>
        <v>1.444</v>
      </c>
      <c r="AB2032" s="166">
        <f t="shared" si="375"/>
        <v>0.14064637280164224</v>
      </c>
      <c r="AC2032" s="166">
        <f t="shared" si="376"/>
        <v>0.92563051232974147</v>
      </c>
      <c r="AD2032" s="142">
        <f t="shared" si="377"/>
        <v>0.14064637280164224</v>
      </c>
      <c r="AE2032" s="142" t="str">
        <f t="shared" si="382"/>
        <v/>
      </c>
      <c r="AF2032" s="142" t="str">
        <f t="shared" si="378"/>
        <v/>
      </c>
      <c r="AG2032" s="167">
        <f t="shared" si="379"/>
        <v>0</v>
      </c>
      <c r="AH2032" s="167" t="str">
        <f t="shared" si="380"/>
        <v/>
      </c>
      <c r="AI2032" s="167" t="str">
        <f t="shared" si="381"/>
        <v/>
      </c>
      <c r="AJ2032" s="167"/>
      <c r="AK2032" s="167"/>
      <c r="AL2032" s="167"/>
      <c r="AN2032" s="146"/>
      <c r="AO2032" s="158">
        <f t="shared" si="370"/>
        <v>8.7866890196678149</v>
      </c>
      <c r="AP2032" s="159">
        <f t="shared" si="371"/>
        <v>0.26833593624403973</v>
      </c>
      <c r="AQ2032" s="160">
        <f t="shared" si="372"/>
        <v>4.8074625131977466E-4</v>
      </c>
      <c r="AR2032" s="161" t="str">
        <f t="shared" si="373"/>
        <v/>
      </c>
      <c r="AS2032" s="161" t="str">
        <f t="shared" si="369"/>
        <v/>
      </c>
    </row>
    <row r="2033" spans="26:45" ht="20.100000000000001" customHeight="1" x14ac:dyDescent="0.25">
      <c r="Z2033" s="146">
        <v>1362</v>
      </c>
      <c r="AA2033" s="142">
        <f t="shared" si="374"/>
        <v>1.4480000000000004</v>
      </c>
      <c r="AB2033" s="166">
        <f t="shared" si="375"/>
        <v>0.13983522229003253</v>
      </c>
      <c r="AC2033" s="166">
        <f t="shared" si="376"/>
        <v>0.92619147470397656</v>
      </c>
      <c r="AD2033" s="142">
        <f t="shared" si="377"/>
        <v>0.13983522229003253</v>
      </c>
      <c r="AE2033" s="142" t="str">
        <f t="shared" si="382"/>
        <v/>
      </c>
      <c r="AF2033" s="142" t="str">
        <f t="shared" si="378"/>
        <v/>
      </c>
      <c r="AG2033" s="167">
        <f t="shared" si="379"/>
        <v>0</v>
      </c>
      <c r="AH2033" s="167" t="str">
        <f t="shared" si="380"/>
        <v/>
      </c>
      <c r="AI2033" s="167" t="str">
        <f t="shared" si="381"/>
        <v/>
      </c>
      <c r="AJ2033" s="167"/>
      <c r="AK2033" s="167"/>
      <c r="AL2033" s="167"/>
      <c r="AN2033" s="146"/>
      <c r="AO2033" s="158">
        <f t="shared" si="370"/>
        <v>8.7930839898422448</v>
      </c>
      <c r="AP2033" s="159">
        <f t="shared" si="371"/>
        <v>0.26785518999271996</v>
      </c>
      <c r="AQ2033" s="160">
        <f t="shared" si="372"/>
        <v>4.800836136878428E-4</v>
      </c>
      <c r="AR2033" s="161" t="str">
        <f t="shared" si="373"/>
        <v/>
      </c>
      <c r="AS2033" s="161" t="str">
        <f t="shared" si="369"/>
        <v/>
      </c>
    </row>
    <row r="2034" spans="26:45" ht="20.100000000000001" customHeight="1" x14ac:dyDescent="0.25">
      <c r="Z2034" s="146">
        <v>1363</v>
      </c>
      <c r="AA2034" s="142">
        <f t="shared" si="374"/>
        <v>1.452</v>
      </c>
      <c r="AB2034" s="166">
        <f t="shared" si="375"/>
        <v>0.13902652548852024</v>
      </c>
      <c r="AC2034" s="166">
        <f t="shared" si="376"/>
        <v>0.92674919737968342</v>
      </c>
      <c r="AD2034" s="142">
        <f t="shared" si="377"/>
        <v>0.13902652548852024</v>
      </c>
      <c r="AE2034" s="142" t="str">
        <f t="shared" si="382"/>
        <v/>
      </c>
      <c r="AF2034" s="142" t="str">
        <f t="shared" si="378"/>
        <v/>
      </c>
      <c r="AG2034" s="167">
        <f t="shared" si="379"/>
        <v>0</v>
      </c>
      <c r="AH2034" s="167" t="str">
        <f t="shared" si="380"/>
        <v/>
      </c>
      <c r="AI2034" s="167" t="str">
        <f t="shared" si="381"/>
        <v/>
      </c>
      <c r="AJ2034" s="167"/>
      <c r="AK2034" s="167"/>
      <c r="AL2034" s="167"/>
      <c r="AN2034" s="146"/>
      <c r="AO2034" s="158">
        <f t="shared" si="370"/>
        <v>8.7994789600166747</v>
      </c>
      <c r="AP2034" s="159">
        <f t="shared" si="371"/>
        <v>0.26737510637903211</v>
      </c>
      <c r="AQ2034" s="160">
        <f t="shared" si="372"/>
        <v>4.7942125591876605E-4</v>
      </c>
      <c r="AR2034" s="161" t="str">
        <f t="shared" si="373"/>
        <v/>
      </c>
      <c r="AS2034" s="161" t="str">
        <f t="shared" si="369"/>
        <v/>
      </c>
    </row>
    <row r="2035" spans="26:45" ht="20.100000000000001" customHeight="1" x14ac:dyDescent="0.25">
      <c r="Z2035" s="146">
        <v>1364</v>
      </c>
      <c r="AA2035" s="142">
        <f t="shared" si="374"/>
        <v>1.4560000000000004</v>
      </c>
      <c r="AB2035" s="166">
        <f t="shared" si="375"/>
        <v>0.13822029401003955</v>
      </c>
      <c r="AC2035" s="166">
        <f t="shared" si="376"/>
        <v>0.92730369019499026</v>
      </c>
      <c r="AD2035" s="142">
        <f t="shared" si="377"/>
        <v>0.13822029401003955</v>
      </c>
      <c r="AE2035" s="142" t="str">
        <f t="shared" si="382"/>
        <v/>
      </c>
      <c r="AF2035" s="142" t="str">
        <f t="shared" si="378"/>
        <v/>
      </c>
      <c r="AG2035" s="167">
        <f t="shared" si="379"/>
        <v>0</v>
      </c>
      <c r="AH2035" s="167" t="str">
        <f t="shared" si="380"/>
        <v/>
      </c>
      <c r="AI2035" s="167" t="str">
        <f t="shared" si="381"/>
        <v/>
      </c>
      <c r="AJ2035" s="167"/>
      <c r="AK2035" s="167"/>
      <c r="AL2035" s="167"/>
      <c r="AN2035" s="146"/>
      <c r="AO2035" s="158">
        <f t="shared" si="370"/>
        <v>8.8058739301911046</v>
      </c>
      <c r="AP2035" s="159">
        <f t="shared" si="371"/>
        <v>0.26689568512311335</v>
      </c>
      <c r="AQ2035" s="160">
        <f t="shared" si="372"/>
        <v>4.7875918029405273E-4</v>
      </c>
      <c r="AR2035" s="161" t="str">
        <f t="shared" si="373"/>
        <v/>
      </c>
      <c r="AS2035" s="161" t="str">
        <f t="shared" si="369"/>
        <v/>
      </c>
    </row>
    <row r="2036" spans="26:45" ht="20.100000000000001" customHeight="1" x14ac:dyDescent="0.25">
      <c r="Z2036" s="146">
        <v>1365</v>
      </c>
      <c r="AA2036" s="142">
        <f t="shared" si="374"/>
        <v>1.46</v>
      </c>
      <c r="AB2036" s="166">
        <f t="shared" si="375"/>
        <v>0.13741653928228179</v>
      </c>
      <c r="AC2036" s="166">
        <f t="shared" si="376"/>
        <v>0.92785496303410619</v>
      </c>
      <c r="AD2036" s="142">
        <f t="shared" si="377"/>
        <v>0.13741653928228179</v>
      </c>
      <c r="AE2036" s="142" t="str">
        <f t="shared" si="382"/>
        <v/>
      </c>
      <c r="AF2036" s="142" t="str">
        <f t="shared" si="378"/>
        <v/>
      </c>
      <c r="AG2036" s="167">
        <f t="shared" si="379"/>
        <v>0</v>
      </c>
      <c r="AH2036" s="167" t="str">
        <f t="shared" si="380"/>
        <v/>
      </c>
      <c r="AI2036" s="167" t="str">
        <f t="shared" si="381"/>
        <v/>
      </c>
      <c r="AJ2036" s="167"/>
      <c r="AK2036" s="167"/>
      <c r="AL2036" s="167"/>
      <c r="AN2036" s="146"/>
      <c r="AO2036" s="158">
        <f t="shared" si="370"/>
        <v>8.8122689003655346</v>
      </c>
      <c r="AP2036" s="159">
        <f t="shared" si="371"/>
        <v>0.26641692594281929</v>
      </c>
      <c r="AQ2036" s="160">
        <f t="shared" si="372"/>
        <v>4.780973890859963E-4</v>
      </c>
      <c r="AR2036" s="161" t="str">
        <f t="shared" si="373"/>
        <v/>
      </c>
      <c r="AS2036" s="161" t="str">
        <f t="shared" si="369"/>
        <v/>
      </c>
    </row>
    <row r="2037" spans="26:45" ht="20.100000000000001" customHeight="1" x14ac:dyDescent="0.25">
      <c r="Z2037" s="146">
        <v>1366</v>
      </c>
      <c r="AA2037" s="142">
        <f t="shared" si="374"/>
        <v>1.4640000000000004</v>
      </c>
      <c r="AB2037" s="166">
        <f t="shared" si="375"/>
        <v>0.1366152725480389</v>
      </c>
      <c r="AC2037" s="166">
        <f t="shared" si="376"/>
        <v>0.92840302582658141</v>
      </c>
      <c r="AD2037" s="142">
        <f t="shared" si="377"/>
        <v>0.1366152725480389</v>
      </c>
      <c r="AE2037" s="142" t="str">
        <f t="shared" si="382"/>
        <v/>
      </c>
      <c r="AF2037" s="142" t="str">
        <f t="shared" si="378"/>
        <v/>
      </c>
      <c r="AG2037" s="167">
        <f t="shared" si="379"/>
        <v>0</v>
      </c>
      <c r="AH2037" s="167" t="str">
        <f t="shared" si="380"/>
        <v/>
      </c>
      <c r="AI2037" s="167" t="str">
        <f t="shared" si="381"/>
        <v/>
      </c>
      <c r="AJ2037" s="167"/>
      <c r="AK2037" s="167"/>
      <c r="AL2037" s="167"/>
      <c r="AN2037" s="146"/>
      <c r="AO2037" s="158">
        <f t="shared" si="370"/>
        <v>8.8186638705399645</v>
      </c>
      <c r="AP2037" s="159">
        <f t="shared" si="371"/>
        <v>0.2659388285537333</v>
      </c>
      <c r="AQ2037" s="160">
        <f t="shared" si="372"/>
        <v>4.7743588455584351E-4</v>
      </c>
      <c r="AR2037" s="161" t="str">
        <f t="shared" si="373"/>
        <v/>
      </c>
      <c r="AS2037" s="161" t="str">
        <f t="shared" si="369"/>
        <v/>
      </c>
    </row>
    <row r="2038" spans="26:45" ht="20.100000000000001" customHeight="1" x14ac:dyDescent="0.25">
      <c r="Z2038" s="146">
        <v>1367</v>
      </c>
      <c r="AA2038" s="142">
        <f t="shared" si="374"/>
        <v>1.468</v>
      </c>
      <c r="AB2038" s="166">
        <f t="shared" si="375"/>
        <v>0.13581650486556279</v>
      </c>
      <c r="AC2038" s="166">
        <f t="shared" si="376"/>
        <v>0.92894788854656773</v>
      </c>
      <c r="AD2038" s="142">
        <f t="shared" si="377"/>
        <v>0.13581650486556279</v>
      </c>
      <c r="AE2038" s="142" t="str">
        <f t="shared" si="382"/>
        <v/>
      </c>
      <c r="AF2038" s="142" t="str">
        <f t="shared" si="378"/>
        <v/>
      </c>
      <c r="AG2038" s="167">
        <f t="shared" si="379"/>
        <v>0</v>
      </c>
      <c r="AH2038" s="167" t="str">
        <f t="shared" si="380"/>
        <v/>
      </c>
      <c r="AI2038" s="167" t="str">
        <f t="shared" si="381"/>
        <v/>
      </c>
      <c r="AJ2038" s="167"/>
      <c r="AK2038" s="167"/>
      <c r="AL2038" s="167"/>
      <c r="AN2038" s="146"/>
      <c r="AO2038" s="158">
        <f t="shared" si="370"/>
        <v>8.8250588407143944</v>
      </c>
      <c r="AP2038" s="159">
        <f t="shared" si="371"/>
        <v>0.26546139266917745</v>
      </c>
      <c r="AQ2038" s="160">
        <f t="shared" si="372"/>
        <v>4.7677466895562626E-4</v>
      </c>
      <c r="AR2038" s="161" t="str">
        <f t="shared" si="373"/>
        <v/>
      </c>
      <c r="AS2038" s="161" t="str">
        <f t="shared" si="369"/>
        <v/>
      </c>
    </row>
    <row r="2039" spans="26:45" ht="20.100000000000001" customHeight="1" x14ac:dyDescent="0.25">
      <c r="Z2039" s="146">
        <v>1368</v>
      </c>
      <c r="AA2039" s="142">
        <f t="shared" si="374"/>
        <v>1.4720000000000004</v>
      </c>
      <c r="AB2039" s="166">
        <f t="shared" si="375"/>
        <v>0.13502024710893423</v>
      </c>
      <c r="AC2039" s="166">
        <f t="shared" si="376"/>
        <v>0.92948956121208193</v>
      </c>
      <c r="AD2039" s="142">
        <f t="shared" si="377"/>
        <v>0.13502024710893423</v>
      </c>
      <c r="AE2039" s="142" t="str">
        <f t="shared" si="382"/>
        <v/>
      </c>
      <c r="AF2039" s="142" t="str">
        <f t="shared" si="378"/>
        <v/>
      </c>
      <c r="AG2039" s="167">
        <f t="shared" si="379"/>
        <v>0</v>
      </c>
      <c r="AH2039" s="167" t="str">
        <f t="shared" si="380"/>
        <v/>
      </c>
      <c r="AI2039" s="167" t="str">
        <f t="shared" si="381"/>
        <v/>
      </c>
      <c r="AJ2039" s="167"/>
      <c r="AK2039" s="167"/>
      <c r="AL2039" s="167"/>
      <c r="AN2039" s="146"/>
      <c r="AO2039" s="158">
        <f t="shared" si="370"/>
        <v>8.8314538108888243</v>
      </c>
      <c r="AP2039" s="159">
        <f t="shared" si="371"/>
        <v>0.26498461800022183</v>
      </c>
      <c r="AQ2039" s="160">
        <f t="shared" si="372"/>
        <v>4.7611374452732891E-4</v>
      </c>
      <c r="AR2039" s="161" t="str">
        <f t="shared" si="373"/>
        <v/>
      </c>
      <c r="AS2039" s="161" t="str">
        <f t="shared" si="369"/>
        <v/>
      </c>
    </row>
    <row r="2040" spans="26:45" ht="20.100000000000001" customHeight="1" x14ac:dyDescent="0.25">
      <c r="Z2040" s="146">
        <v>1369</v>
      </c>
      <c r="AA2040" s="142">
        <f t="shared" si="374"/>
        <v>1.476</v>
      </c>
      <c r="AB2040" s="166">
        <f t="shared" si="375"/>
        <v>0.13422650996844704</v>
      </c>
      <c r="AC2040" s="166">
        <f t="shared" si="376"/>
        <v>0.9300280538842689</v>
      </c>
      <c r="AD2040" s="142">
        <f t="shared" si="377"/>
        <v>0.13422650996844704</v>
      </c>
      <c r="AE2040" s="142" t="str">
        <f t="shared" si="382"/>
        <v/>
      </c>
      <c r="AF2040" s="142" t="str">
        <f t="shared" si="378"/>
        <v/>
      </c>
      <c r="AG2040" s="167">
        <f t="shared" si="379"/>
        <v>0</v>
      </c>
      <c r="AH2040" s="167" t="str">
        <f t="shared" si="380"/>
        <v/>
      </c>
      <c r="AI2040" s="167" t="str">
        <f t="shared" si="381"/>
        <v/>
      </c>
      <c r="AJ2040" s="167"/>
      <c r="AK2040" s="167"/>
      <c r="AL2040" s="167"/>
      <c r="AN2040" s="146"/>
      <c r="AO2040" s="158">
        <f t="shared" si="370"/>
        <v>8.8378487810632542</v>
      </c>
      <c r="AP2040" s="159">
        <f t="shared" si="371"/>
        <v>0.2645085042556945</v>
      </c>
      <c r="AQ2040" s="160">
        <f t="shared" si="372"/>
        <v>4.7545311350233321E-4</v>
      </c>
      <c r="AR2040" s="161" t="str">
        <f t="shared" si="373"/>
        <v/>
      </c>
      <c r="AS2040" s="161" t="str">
        <f t="shared" si="369"/>
        <v/>
      </c>
    </row>
    <row r="2041" spans="26:45" ht="20.100000000000001" customHeight="1" x14ac:dyDescent="0.25">
      <c r="Z2041" s="146">
        <v>1370</v>
      </c>
      <c r="AA2041" s="142">
        <f t="shared" si="374"/>
        <v>1.4800000000000004</v>
      </c>
      <c r="AB2041" s="166">
        <f t="shared" si="375"/>
        <v>0.1334353039510022</v>
      </c>
      <c r="AC2041" s="166">
        <f t="shared" si="376"/>
        <v>0.93056337666666833</v>
      </c>
      <c r="AD2041" s="142">
        <f t="shared" si="377"/>
        <v>0.1334353039510022</v>
      </c>
      <c r="AE2041" s="142" t="str">
        <f t="shared" si="382"/>
        <v/>
      </c>
      <c r="AF2041" s="142" t="str">
        <f t="shared" si="378"/>
        <v/>
      </c>
      <c r="AG2041" s="167">
        <f t="shared" si="379"/>
        <v>0</v>
      </c>
      <c r="AH2041" s="167" t="str">
        <f t="shared" si="380"/>
        <v/>
      </c>
      <c r="AI2041" s="167" t="str">
        <f t="shared" si="381"/>
        <v/>
      </c>
      <c r="AJ2041" s="167"/>
      <c r="AK2041" s="167"/>
      <c r="AL2041" s="167"/>
      <c r="AN2041" s="146"/>
      <c r="AO2041" s="158">
        <f t="shared" si="370"/>
        <v>8.8442437512376841</v>
      </c>
      <c r="AP2041" s="159">
        <f t="shared" si="371"/>
        <v>0.26403305114219217</v>
      </c>
      <c r="AQ2041" s="160">
        <f t="shared" si="372"/>
        <v>4.7479277810263953E-4</v>
      </c>
      <c r="AR2041" s="161" t="str">
        <f t="shared" si="373"/>
        <v/>
      </c>
      <c r="AS2041" s="161" t="str">
        <f t="shared" si="369"/>
        <v/>
      </c>
    </row>
    <row r="2042" spans="26:45" ht="20.100000000000001" customHeight="1" x14ac:dyDescent="0.25">
      <c r="Z2042" s="146">
        <v>1371</v>
      </c>
      <c r="AA2042" s="142">
        <f t="shared" si="374"/>
        <v>1.484</v>
      </c>
      <c r="AB2042" s="166">
        <f t="shared" si="375"/>
        <v>0.13264663938051691</v>
      </c>
      <c r="AC2042" s="166">
        <f t="shared" si="376"/>
        <v>0.931095539704481</v>
      </c>
      <c r="AD2042" s="142">
        <f t="shared" si="377"/>
        <v>0.13264663938051691</v>
      </c>
      <c r="AE2042" s="142" t="str">
        <f t="shared" si="382"/>
        <v/>
      </c>
      <c r="AF2042" s="142" t="str">
        <f t="shared" si="378"/>
        <v/>
      </c>
      <c r="AG2042" s="167">
        <f t="shared" si="379"/>
        <v>0</v>
      </c>
      <c r="AH2042" s="167" t="str">
        <f t="shared" si="380"/>
        <v/>
      </c>
      <c r="AI2042" s="167" t="str">
        <f t="shared" si="381"/>
        <v/>
      </c>
      <c r="AJ2042" s="167"/>
      <c r="AK2042" s="167"/>
      <c r="AL2042" s="167"/>
      <c r="AN2042" s="146"/>
      <c r="AO2042" s="158">
        <f t="shared" si="370"/>
        <v>8.8506387214121141</v>
      </c>
      <c r="AP2042" s="159">
        <f t="shared" si="371"/>
        <v>0.26355825836408953</v>
      </c>
      <c r="AQ2042" s="160">
        <f t="shared" si="372"/>
        <v>4.7413274054020071E-4</v>
      </c>
      <c r="AR2042" s="161" t="str">
        <f t="shared" si="373"/>
        <v/>
      </c>
      <c r="AS2042" s="161" t="str">
        <f t="shared" si="369"/>
        <v/>
      </c>
    </row>
    <row r="2043" spans="26:45" ht="20.100000000000001" customHeight="1" x14ac:dyDescent="0.25">
      <c r="Z2043" s="146">
        <v>1372</v>
      </c>
      <c r="AA2043" s="142">
        <f t="shared" si="374"/>
        <v>1.4880000000000004</v>
      </c>
      <c r="AB2043" s="166">
        <f t="shared" si="375"/>
        <v>0.13186052639834273</v>
      </c>
      <c r="AC2043" s="166">
        <f t="shared" si="376"/>
        <v>0.9316245531838383</v>
      </c>
      <c r="AD2043" s="142">
        <f t="shared" si="377"/>
        <v>0.13186052639834273</v>
      </c>
      <c r="AE2043" s="142" t="str">
        <f t="shared" si="382"/>
        <v/>
      </c>
      <c r="AF2043" s="142" t="str">
        <f t="shared" si="378"/>
        <v/>
      </c>
      <c r="AG2043" s="167">
        <f t="shared" si="379"/>
        <v>0</v>
      </c>
      <c r="AH2043" s="167" t="str">
        <f t="shared" si="380"/>
        <v/>
      </c>
      <c r="AI2043" s="167" t="str">
        <f t="shared" si="381"/>
        <v/>
      </c>
      <c r="AJ2043" s="167"/>
      <c r="AK2043" s="167"/>
      <c r="AL2043" s="167"/>
      <c r="AN2043" s="146"/>
      <c r="AO2043" s="158">
        <f t="shared" si="370"/>
        <v>8.857033691586544</v>
      </c>
      <c r="AP2043" s="159">
        <f t="shared" si="371"/>
        <v>0.26308412562354933</v>
      </c>
      <c r="AQ2043" s="160">
        <f t="shared" si="372"/>
        <v>4.734730030165335E-4</v>
      </c>
      <c r="AR2043" s="161" t="str">
        <f t="shared" si="373"/>
        <v/>
      </c>
      <c r="AS2043" s="161" t="str">
        <f t="shared" si="369"/>
        <v/>
      </c>
    </row>
    <row r="2044" spans="26:45" ht="20.100000000000001" customHeight="1" x14ac:dyDescent="0.25">
      <c r="Z2044" s="146">
        <v>1373</v>
      </c>
      <c r="AA2044" s="142">
        <f t="shared" si="374"/>
        <v>1.492</v>
      </c>
      <c r="AB2044" s="166">
        <f t="shared" si="375"/>
        <v>0.13107697496369927</v>
      </c>
      <c r="AC2044" s="166">
        <f t="shared" si="376"/>
        <v>0.93215042733107256</v>
      </c>
      <c r="AD2044" s="142">
        <f t="shared" si="377"/>
        <v>0.13107697496369927</v>
      </c>
      <c r="AE2044" s="142" t="str">
        <f t="shared" si="382"/>
        <v/>
      </c>
      <c r="AF2044" s="142" t="str">
        <f t="shared" si="378"/>
        <v/>
      </c>
      <c r="AG2044" s="167">
        <f t="shared" si="379"/>
        <v>0</v>
      </c>
      <c r="AH2044" s="167" t="str">
        <f t="shared" si="380"/>
        <v/>
      </c>
      <c r="AI2044" s="167" t="str">
        <f t="shared" si="381"/>
        <v/>
      </c>
      <c r="AJ2044" s="167"/>
      <c r="AK2044" s="167"/>
      <c r="AL2044" s="167"/>
      <c r="AN2044" s="146"/>
      <c r="AO2044" s="158">
        <f t="shared" si="370"/>
        <v>8.8634286617609739</v>
      </c>
      <c r="AP2044" s="159">
        <f t="shared" si="371"/>
        <v>0.26261065262053279</v>
      </c>
      <c r="AQ2044" s="160">
        <f t="shared" si="372"/>
        <v>4.7281356772438388E-4</v>
      </c>
      <c r="AR2044" s="161" t="str">
        <f t="shared" si="373"/>
        <v/>
      </c>
      <c r="AS2044" s="161" t="str">
        <f t="shared" si="369"/>
        <v/>
      </c>
    </row>
    <row r="2045" spans="26:45" ht="20.100000000000001" customHeight="1" x14ac:dyDescent="0.25">
      <c r="Z2045" s="146">
        <v>1374</v>
      </c>
      <c r="AA2045" s="142">
        <f t="shared" si="374"/>
        <v>1.4960000000000004</v>
      </c>
      <c r="AB2045" s="166">
        <f t="shared" si="375"/>
        <v>0.13029599485411647</v>
      </c>
      <c r="AC2045" s="166">
        <f t="shared" si="376"/>
        <v>0.93267317241198944</v>
      </c>
      <c r="AD2045" s="142">
        <f t="shared" si="377"/>
        <v>0.13029599485411647</v>
      </c>
      <c r="AE2045" s="142" t="str">
        <f t="shared" si="382"/>
        <v/>
      </c>
      <c r="AF2045" s="142" t="str">
        <f t="shared" si="378"/>
        <v/>
      </c>
      <c r="AG2045" s="167">
        <f t="shared" si="379"/>
        <v>0</v>
      </c>
      <c r="AH2045" s="167" t="str">
        <f t="shared" si="380"/>
        <v/>
      </c>
      <c r="AI2045" s="167" t="str">
        <f t="shared" si="381"/>
        <v/>
      </c>
      <c r="AJ2045" s="167"/>
      <c r="AK2045" s="167"/>
      <c r="AL2045" s="167"/>
      <c r="AN2045" s="146"/>
      <c r="AO2045" s="158">
        <f t="shared" si="370"/>
        <v>8.8698236319354038</v>
      </c>
      <c r="AP2045" s="159">
        <f t="shared" si="371"/>
        <v>0.26213783905280841</v>
      </c>
      <c r="AQ2045" s="160">
        <f t="shared" si="372"/>
        <v>4.7215443684511804E-4</v>
      </c>
      <c r="AR2045" s="161" t="str">
        <f t="shared" si="373"/>
        <v/>
      </c>
      <c r="AS2045" s="161" t="str">
        <f t="shared" si="369"/>
        <v/>
      </c>
    </row>
    <row r="2046" spans="26:45" ht="20.100000000000001" customHeight="1" x14ac:dyDescent="0.25">
      <c r="Z2046" s="146">
        <v>1375</v>
      </c>
      <c r="AA2046" s="142">
        <f t="shared" si="374"/>
        <v>1.5</v>
      </c>
      <c r="AB2046" s="166">
        <f t="shared" si="375"/>
        <v>0.12951759566589174</v>
      </c>
      <c r="AC2046" s="166">
        <f t="shared" si="376"/>
        <v>0.93319279873114191</v>
      </c>
      <c r="AD2046" s="142">
        <f t="shared" si="377"/>
        <v>0.12951759566589174</v>
      </c>
      <c r="AE2046" s="142" t="str">
        <f t="shared" si="382"/>
        <v/>
      </c>
      <c r="AF2046" s="142" t="str">
        <f t="shared" si="378"/>
        <v/>
      </c>
      <c r="AG2046" s="167">
        <f t="shared" si="379"/>
        <v>0</v>
      </c>
      <c r="AH2046" s="167" t="str">
        <f t="shared" si="380"/>
        <v/>
      </c>
      <c r="AI2046" s="167" t="str">
        <f t="shared" si="381"/>
        <v/>
      </c>
      <c r="AJ2046" s="167"/>
      <c r="AK2046" s="167"/>
      <c r="AL2046" s="167"/>
      <c r="AN2046" s="146"/>
      <c r="AO2046" s="158">
        <f t="shared" si="370"/>
        <v>8.8762186021098337</v>
      </c>
      <c r="AP2046" s="159">
        <f t="shared" si="371"/>
        <v>0.26166568461596329</v>
      </c>
      <c r="AQ2046" s="160">
        <f t="shared" si="372"/>
        <v>4.7149561255183103E-4</v>
      </c>
      <c r="AR2046" s="161" t="str">
        <f t="shared" si="373"/>
        <v/>
      </c>
      <c r="AS2046" s="161" t="str">
        <f t="shared" si="369"/>
        <v/>
      </c>
    </row>
    <row r="2047" spans="26:45" ht="20.100000000000001" customHeight="1" x14ac:dyDescent="0.25">
      <c r="Z2047" s="146">
        <v>1376</v>
      </c>
      <c r="AA2047" s="142">
        <f t="shared" si="374"/>
        <v>1.5040000000000004</v>
      </c>
      <c r="AB2047" s="166">
        <f t="shared" si="375"/>
        <v>0.12874178681455614</v>
      </c>
      <c r="AC2047" s="166">
        <f t="shared" si="376"/>
        <v>0.93370931663110701</v>
      </c>
      <c r="AD2047" s="142">
        <f t="shared" si="377"/>
        <v>0.12874178681455614</v>
      </c>
      <c r="AE2047" s="142" t="str">
        <f t="shared" si="382"/>
        <v/>
      </c>
      <c r="AF2047" s="142" t="str">
        <f t="shared" si="378"/>
        <v/>
      </c>
      <c r="AG2047" s="167">
        <f t="shared" si="379"/>
        <v>0</v>
      </c>
      <c r="AH2047" s="167" t="str">
        <f t="shared" si="380"/>
        <v/>
      </c>
      <c r="AI2047" s="167" t="str">
        <f t="shared" si="381"/>
        <v/>
      </c>
      <c r="AJ2047" s="167"/>
      <c r="AK2047" s="167"/>
      <c r="AL2047" s="167"/>
      <c r="AN2047" s="146"/>
      <c r="AO2047" s="158">
        <f t="shared" si="370"/>
        <v>8.8826135722842636</v>
      </c>
      <c r="AP2047" s="159">
        <f t="shared" si="371"/>
        <v>0.26119418900341146</v>
      </c>
      <c r="AQ2047" s="160">
        <f t="shared" si="372"/>
        <v>4.7083709700629361E-4</v>
      </c>
      <c r="AR2047" s="161" t="str">
        <f t="shared" si="373"/>
        <v/>
      </c>
      <c r="AS2047" s="161" t="str">
        <f t="shared" si="369"/>
        <v/>
      </c>
    </row>
    <row r="2048" spans="26:45" ht="20.100000000000001" customHeight="1" x14ac:dyDescent="0.25">
      <c r="Z2048" s="146">
        <v>1377</v>
      </c>
      <c r="AA2048" s="142">
        <f t="shared" si="374"/>
        <v>1.508</v>
      </c>
      <c r="AB2048" s="166">
        <f t="shared" si="375"/>
        <v>0.12796857753535484</v>
      </c>
      <c r="AC2048" s="166">
        <f t="shared" si="376"/>
        <v>0.93422273649176257</v>
      </c>
      <c r="AD2048" s="142">
        <f t="shared" si="377"/>
        <v>0.12796857753535484</v>
      </c>
      <c r="AE2048" s="142" t="str">
        <f t="shared" si="382"/>
        <v/>
      </c>
      <c r="AF2048" s="142" t="str">
        <f t="shared" si="378"/>
        <v/>
      </c>
      <c r="AG2048" s="167">
        <f t="shared" si="379"/>
        <v>0</v>
      </c>
      <c r="AH2048" s="167" t="str">
        <f t="shared" si="380"/>
        <v/>
      </c>
      <c r="AI2048" s="167" t="str">
        <f t="shared" si="381"/>
        <v/>
      </c>
      <c r="AJ2048" s="167"/>
      <c r="AK2048" s="167"/>
      <c r="AL2048" s="167"/>
      <c r="AN2048" s="146"/>
      <c r="AO2048" s="158">
        <f t="shared" si="370"/>
        <v>8.8890085424586935</v>
      </c>
      <c r="AP2048" s="159">
        <f t="shared" si="371"/>
        <v>0.26072335190640517</v>
      </c>
      <c r="AQ2048" s="160">
        <f t="shared" si="372"/>
        <v>4.7017889236189436E-4</v>
      </c>
      <c r="AR2048" s="161" t="str">
        <f t="shared" si="373"/>
        <v/>
      </c>
      <c r="AS2048" s="161" t="str">
        <f t="shared" si="369"/>
        <v/>
      </c>
    </row>
    <row r="2049" spans="26:45" ht="20.100000000000001" customHeight="1" x14ac:dyDescent="0.25">
      <c r="Z2049" s="146">
        <v>1378</v>
      </c>
      <c r="AA2049" s="142">
        <f t="shared" si="374"/>
        <v>1.5120000000000005</v>
      </c>
      <c r="AB2049" s="166">
        <f t="shared" si="375"/>
        <v>0.12719797688373641</v>
      </c>
      <c r="AC2049" s="166">
        <f t="shared" si="376"/>
        <v>0.93473306872956796</v>
      </c>
      <c r="AD2049" s="142">
        <f t="shared" si="377"/>
        <v>0.12719797688373641</v>
      </c>
      <c r="AE2049" s="142" t="str">
        <f t="shared" si="382"/>
        <v/>
      </c>
      <c r="AF2049" s="142" t="str">
        <f t="shared" si="378"/>
        <v/>
      </c>
      <c r="AG2049" s="167">
        <f t="shared" si="379"/>
        <v>0</v>
      </c>
      <c r="AH2049" s="167" t="str">
        <f t="shared" si="380"/>
        <v/>
      </c>
      <c r="AI2049" s="167" t="str">
        <f t="shared" si="381"/>
        <v/>
      </c>
      <c r="AJ2049" s="167"/>
      <c r="AK2049" s="167"/>
      <c r="AL2049" s="167"/>
      <c r="AN2049" s="146"/>
      <c r="AO2049" s="158">
        <f t="shared" si="370"/>
        <v>8.8954035126331235</v>
      </c>
      <c r="AP2049" s="159">
        <f t="shared" si="371"/>
        <v>0.26025317301404327</v>
      </c>
      <c r="AQ2049" s="160">
        <f t="shared" si="372"/>
        <v>4.6952100076069758E-4</v>
      </c>
      <c r="AR2049" s="161" t="str">
        <f t="shared" si="373"/>
        <v/>
      </c>
      <c r="AS2049" s="161" t="str">
        <f t="shared" si="369"/>
        <v/>
      </c>
    </row>
    <row r="2050" spans="26:45" ht="20.100000000000001" customHeight="1" x14ac:dyDescent="0.25">
      <c r="Z2050" s="146">
        <v>1379</v>
      </c>
      <c r="AA2050" s="142">
        <f t="shared" si="374"/>
        <v>1.516</v>
      </c>
      <c r="AB2050" s="166">
        <f t="shared" si="375"/>
        <v>0.12642999373585614</v>
      </c>
      <c r="AC2050" s="166">
        <f t="shared" si="376"/>
        <v>0.93524032379684541</v>
      </c>
      <c r="AD2050" s="142">
        <f t="shared" si="377"/>
        <v>0.12642999373585614</v>
      </c>
      <c r="AE2050" s="142" t="str">
        <f t="shared" si="382"/>
        <v/>
      </c>
      <c r="AF2050" s="142" t="str">
        <f t="shared" si="378"/>
        <v/>
      </c>
      <c r="AG2050" s="167">
        <f t="shared" si="379"/>
        <v>0</v>
      </c>
      <c r="AH2050" s="167" t="str">
        <f t="shared" si="380"/>
        <v/>
      </c>
      <c r="AI2050" s="167" t="str">
        <f t="shared" si="381"/>
        <v/>
      </c>
      <c r="AJ2050" s="167"/>
      <c r="AK2050" s="167"/>
      <c r="AL2050" s="167"/>
      <c r="AN2050" s="146"/>
      <c r="AO2050" s="158">
        <f t="shared" si="370"/>
        <v>8.9017984828075534</v>
      </c>
      <c r="AP2050" s="159">
        <f t="shared" si="371"/>
        <v>0.25978365201328257</v>
      </c>
      <c r="AQ2050" s="160">
        <f t="shared" si="372"/>
        <v>4.6886342433666295E-4</v>
      </c>
      <c r="AR2050" s="161" t="str">
        <f t="shared" si="373"/>
        <v/>
      </c>
      <c r="AS2050" s="161" t="str">
        <f t="shared" si="369"/>
        <v/>
      </c>
    </row>
    <row r="2051" spans="26:45" ht="20.100000000000001" customHeight="1" x14ac:dyDescent="0.25">
      <c r="Z2051" s="146">
        <v>1380</v>
      </c>
      <c r="AA2051" s="142">
        <f t="shared" si="374"/>
        <v>1.5200000000000005</v>
      </c>
      <c r="AB2051" s="166">
        <f t="shared" si="375"/>
        <v>0.12566463678908804</v>
      </c>
      <c r="AC2051" s="166">
        <f t="shared" si="376"/>
        <v>0.93574451218106425</v>
      </c>
      <c r="AD2051" s="142">
        <f t="shared" si="377"/>
        <v>0.12566463678908804</v>
      </c>
      <c r="AE2051" s="142" t="str">
        <f t="shared" si="382"/>
        <v/>
      </c>
      <c r="AF2051" s="142" t="str">
        <f t="shared" si="378"/>
        <v/>
      </c>
      <c r="AG2051" s="167">
        <f t="shared" si="379"/>
        <v>0</v>
      </c>
      <c r="AH2051" s="167" t="str">
        <f t="shared" si="380"/>
        <v/>
      </c>
      <c r="AI2051" s="167" t="str">
        <f t="shared" si="381"/>
        <v/>
      </c>
      <c r="AJ2051" s="167"/>
      <c r="AK2051" s="167"/>
      <c r="AL2051" s="167"/>
      <c r="AN2051" s="146"/>
      <c r="AO2051" s="158">
        <f t="shared" si="370"/>
        <v>8.9081934529819833</v>
      </c>
      <c r="AP2051" s="159">
        <f t="shared" si="371"/>
        <v>0.25931478858894591</v>
      </c>
      <c r="AQ2051" s="160">
        <f t="shared" si="372"/>
        <v>4.6820616521286995E-4</v>
      </c>
      <c r="AR2051" s="161" t="str">
        <f t="shared" si="373"/>
        <v/>
      </c>
      <c r="AS2051" s="161" t="str">
        <f t="shared" si="369"/>
        <v/>
      </c>
    </row>
    <row r="2052" spans="26:45" ht="20.100000000000001" customHeight="1" x14ac:dyDescent="0.25">
      <c r="Z2052" s="146">
        <v>1381</v>
      </c>
      <c r="AA2052" s="142">
        <f t="shared" si="374"/>
        <v>1.524</v>
      </c>
      <c r="AB2052" s="166">
        <f t="shared" si="375"/>
        <v>0.12490191456255072</v>
      </c>
      <c r="AC2052" s="166">
        <f t="shared" si="376"/>
        <v>0.93624564440412628</v>
      </c>
      <c r="AD2052" s="142">
        <f t="shared" si="377"/>
        <v>0.12490191456255072</v>
      </c>
      <c r="AE2052" s="142" t="str">
        <f t="shared" si="382"/>
        <v/>
      </c>
      <c r="AF2052" s="142" t="str">
        <f t="shared" si="378"/>
        <v/>
      </c>
      <c r="AG2052" s="167">
        <f t="shared" si="379"/>
        <v>0</v>
      </c>
      <c r="AH2052" s="167" t="str">
        <f t="shared" si="380"/>
        <v/>
      </c>
      <c r="AI2052" s="167" t="str">
        <f t="shared" si="381"/>
        <v/>
      </c>
      <c r="AJ2052" s="167"/>
      <c r="AK2052" s="167"/>
      <c r="AL2052" s="167"/>
      <c r="AN2052" s="146"/>
      <c r="AO2052" s="158">
        <f t="shared" si="370"/>
        <v>8.9145884231564132</v>
      </c>
      <c r="AP2052" s="159">
        <f t="shared" si="371"/>
        <v>0.25884658242373304</v>
      </c>
      <c r="AQ2052" s="160">
        <f t="shared" si="372"/>
        <v>4.6754922550268363E-4</v>
      </c>
      <c r="AR2052" s="161" t="str">
        <f t="shared" si="373"/>
        <v/>
      </c>
      <c r="AS2052" s="161" t="str">
        <f t="shared" si="369"/>
        <v/>
      </c>
    </row>
    <row r="2053" spans="26:45" ht="20.100000000000001" customHeight="1" x14ac:dyDescent="0.25">
      <c r="Z2053" s="146">
        <v>1382</v>
      </c>
      <c r="AA2053" s="142">
        <f t="shared" si="374"/>
        <v>1.5280000000000005</v>
      </c>
      <c r="AB2053" s="166">
        <f t="shared" si="375"/>
        <v>0.12414183539764151</v>
      </c>
      <c r="AC2053" s="166">
        <f t="shared" si="376"/>
        <v>0.93674373102165465</v>
      </c>
      <c r="AD2053" s="142">
        <f t="shared" si="377"/>
        <v>0.12414183539764151</v>
      </c>
      <c r="AE2053" s="142" t="str">
        <f t="shared" si="382"/>
        <v/>
      </c>
      <c r="AF2053" s="142" t="str">
        <f t="shared" si="378"/>
        <v/>
      </c>
      <c r="AG2053" s="167">
        <f t="shared" si="379"/>
        <v>0</v>
      </c>
      <c r="AH2053" s="167" t="str">
        <f t="shared" si="380"/>
        <v/>
      </c>
      <c r="AI2053" s="167" t="str">
        <f t="shared" si="381"/>
        <v/>
      </c>
      <c r="AJ2053" s="167"/>
      <c r="AK2053" s="167"/>
      <c r="AL2053" s="167"/>
      <c r="AN2053" s="146"/>
      <c r="AO2053" s="158">
        <f t="shared" si="370"/>
        <v>8.9209833933308431</v>
      </c>
      <c r="AP2053" s="159">
        <f t="shared" si="371"/>
        <v>0.25837903319823036</v>
      </c>
      <c r="AQ2053" s="160">
        <f t="shared" si="372"/>
        <v>4.6689260731025417E-4</v>
      </c>
      <c r="AR2053" s="161" t="str">
        <f t="shared" si="373"/>
        <v/>
      </c>
      <c r="AS2053" s="161" t="str">
        <f t="shared" si="369"/>
        <v/>
      </c>
    </row>
    <row r="2054" spans="26:45" ht="20.100000000000001" customHeight="1" x14ac:dyDescent="0.25">
      <c r="Z2054" s="146">
        <v>1383</v>
      </c>
      <c r="AA2054" s="142">
        <f t="shared" si="374"/>
        <v>1.532</v>
      </c>
      <c r="AB2054" s="166">
        <f t="shared" si="375"/>
        <v>0.12338440745858412</v>
      </c>
      <c r="AC2054" s="166">
        <f t="shared" si="376"/>
        <v>0.93723878262228311</v>
      </c>
      <c r="AD2054" s="142">
        <f t="shared" si="377"/>
        <v>0.12338440745858412</v>
      </c>
      <c r="AE2054" s="142" t="str">
        <f t="shared" si="382"/>
        <v/>
      </c>
      <c r="AF2054" s="142" t="str">
        <f t="shared" si="378"/>
        <v/>
      </c>
      <c r="AG2054" s="167">
        <f t="shared" si="379"/>
        <v>0</v>
      </c>
      <c r="AH2054" s="167" t="str">
        <f t="shared" si="380"/>
        <v/>
      </c>
      <c r="AI2054" s="167" t="str">
        <f t="shared" si="381"/>
        <v/>
      </c>
      <c r="AJ2054" s="167"/>
      <c r="AK2054" s="167"/>
      <c r="AL2054" s="167"/>
      <c r="AN2054" s="146"/>
      <c r="AO2054" s="158">
        <f t="shared" si="370"/>
        <v>8.927378363505273</v>
      </c>
      <c r="AP2054" s="159">
        <f t="shared" si="371"/>
        <v>0.2579121405909201</v>
      </c>
      <c r="AQ2054" s="160">
        <f t="shared" si="372"/>
        <v>4.6623631273018384E-4</v>
      </c>
      <c r="AR2054" s="161" t="str">
        <f t="shared" si="373"/>
        <v/>
      </c>
      <c r="AS2054" s="161" t="str">
        <f t="shared" si="369"/>
        <v/>
      </c>
    </row>
    <row r="2055" spans="26:45" ht="20.100000000000001" customHeight="1" x14ac:dyDescent="0.25">
      <c r="Z2055" s="146">
        <v>1384</v>
      </c>
      <c r="AA2055" s="142">
        <f t="shared" si="374"/>
        <v>1.5360000000000005</v>
      </c>
      <c r="AB2055" s="166">
        <f t="shared" si="375"/>
        <v>0.12262963873298491</v>
      </c>
      <c r="AC2055" s="166">
        <f t="shared" si="376"/>
        <v>0.93773080982694912</v>
      </c>
      <c r="AD2055" s="142">
        <f t="shared" si="377"/>
        <v>0.12262963873298491</v>
      </c>
      <c r="AE2055" s="142" t="str">
        <f t="shared" si="382"/>
        <v/>
      </c>
      <c r="AF2055" s="142" t="str">
        <f t="shared" si="378"/>
        <v/>
      </c>
      <c r="AG2055" s="167">
        <f t="shared" si="379"/>
        <v>0</v>
      </c>
      <c r="AH2055" s="167" t="str">
        <f t="shared" si="380"/>
        <v/>
      </c>
      <c r="AI2055" s="167" t="str">
        <f t="shared" si="381"/>
        <v/>
      </c>
      <c r="AJ2055" s="167"/>
      <c r="AK2055" s="167"/>
      <c r="AL2055" s="167"/>
      <c r="AN2055" s="146"/>
      <c r="AO2055" s="158">
        <f t="shared" si="370"/>
        <v>8.9337733336797029</v>
      </c>
      <c r="AP2055" s="159">
        <f t="shared" si="371"/>
        <v>0.25744590427818992</v>
      </c>
      <c r="AQ2055" s="160">
        <f t="shared" si="372"/>
        <v>4.6558034384669433E-4</v>
      </c>
      <c r="AR2055" s="161" t="str">
        <f t="shared" si="373"/>
        <v/>
      </c>
      <c r="AS2055" s="161" t="str">
        <f t="shared" si="369"/>
        <v/>
      </c>
    </row>
    <row r="2056" spans="26:45" ht="20.100000000000001" customHeight="1" x14ac:dyDescent="0.25">
      <c r="Z2056" s="146">
        <v>1385</v>
      </c>
      <c r="AA2056" s="142">
        <f t="shared" si="374"/>
        <v>1.54</v>
      </c>
      <c r="AB2056" s="166">
        <f t="shared" si="375"/>
        <v>0.12187753703240178</v>
      </c>
      <c r="AC2056" s="166">
        <f t="shared" si="376"/>
        <v>0.93821982328818809</v>
      </c>
      <c r="AD2056" s="142">
        <f t="shared" si="377"/>
        <v>0.12187753703240178</v>
      </c>
      <c r="AE2056" s="142" t="str">
        <f t="shared" si="382"/>
        <v/>
      </c>
      <c r="AF2056" s="142" t="str">
        <f t="shared" si="378"/>
        <v/>
      </c>
      <c r="AG2056" s="167">
        <f t="shared" si="379"/>
        <v>0</v>
      </c>
      <c r="AH2056" s="167" t="str">
        <f t="shared" si="380"/>
        <v/>
      </c>
      <c r="AI2056" s="167" t="str">
        <f t="shared" si="381"/>
        <v/>
      </c>
      <c r="AJ2056" s="167"/>
      <c r="AK2056" s="167"/>
      <c r="AL2056" s="167"/>
      <c r="AN2056" s="146"/>
      <c r="AO2056" s="158">
        <f t="shared" si="370"/>
        <v>8.9401683038541329</v>
      </c>
      <c r="AP2056" s="159">
        <f t="shared" si="371"/>
        <v>0.25698032393434322</v>
      </c>
      <c r="AQ2056" s="160">
        <f t="shared" si="372"/>
        <v>4.6492470273495901E-4</v>
      </c>
      <c r="AR2056" s="161" t="str">
        <f t="shared" si="373"/>
        <v/>
      </c>
      <c r="AS2056" s="161" t="str">
        <f t="shared" si="369"/>
        <v/>
      </c>
    </row>
    <row r="2057" spans="26:45" ht="20.100000000000001" customHeight="1" x14ac:dyDescent="0.25">
      <c r="Z2057" s="146">
        <v>1386</v>
      </c>
      <c r="AA2057" s="142">
        <f t="shared" si="374"/>
        <v>1.5440000000000005</v>
      </c>
      <c r="AB2057" s="166">
        <f t="shared" si="375"/>
        <v>0.1211281099929216</v>
      </c>
      <c r="AC2057" s="166">
        <f t="shared" si="376"/>
        <v>0.93870583368943095</v>
      </c>
      <c r="AD2057" s="142">
        <f t="shared" si="377"/>
        <v>0.1211281099929216</v>
      </c>
      <c r="AE2057" s="142" t="str">
        <f t="shared" si="382"/>
        <v/>
      </c>
      <c r="AF2057" s="142" t="str">
        <f t="shared" si="378"/>
        <v/>
      </c>
      <c r="AG2057" s="167">
        <f t="shared" si="379"/>
        <v>0</v>
      </c>
      <c r="AH2057" s="167" t="str">
        <f t="shared" si="380"/>
        <v/>
      </c>
      <c r="AI2057" s="167" t="str">
        <f t="shared" si="381"/>
        <v/>
      </c>
      <c r="AJ2057" s="167"/>
      <c r="AK2057" s="167"/>
      <c r="AL2057" s="167"/>
      <c r="AN2057" s="146"/>
      <c r="AO2057" s="158">
        <f t="shared" si="370"/>
        <v>8.9465632740285628</v>
      </c>
      <c r="AP2057" s="159">
        <f t="shared" si="371"/>
        <v>0.25651539923160827</v>
      </c>
      <c r="AQ2057" s="160">
        <f t="shared" si="372"/>
        <v>4.6426939146038126E-4</v>
      </c>
      <c r="AR2057" s="161" t="str">
        <f t="shared" si="373"/>
        <v/>
      </c>
      <c r="AS2057" s="161" t="str">
        <f t="shared" si="369"/>
        <v/>
      </c>
    </row>
    <row r="2058" spans="26:45" ht="20.100000000000001" customHeight="1" x14ac:dyDescent="0.25">
      <c r="Z2058" s="146">
        <v>1387</v>
      </c>
      <c r="AA2058" s="142">
        <f t="shared" si="374"/>
        <v>1.548</v>
      </c>
      <c r="AB2058" s="166">
        <f t="shared" si="375"/>
        <v>0.12038136507575044</v>
      </c>
      <c r="AC2058" s="166">
        <f t="shared" si="376"/>
        <v>0.93918885174430233</v>
      </c>
      <c r="AD2058" s="142">
        <f t="shared" si="377"/>
        <v>0.12038136507575044</v>
      </c>
      <c r="AE2058" s="142" t="str">
        <f t="shared" si="382"/>
        <v/>
      </c>
      <c r="AF2058" s="142" t="str">
        <f t="shared" si="378"/>
        <v/>
      </c>
      <c r="AG2058" s="167">
        <f t="shared" si="379"/>
        <v>0</v>
      </c>
      <c r="AH2058" s="167" t="str">
        <f t="shared" si="380"/>
        <v/>
      </c>
      <c r="AI2058" s="167" t="str">
        <f t="shared" si="381"/>
        <v/>
      </c>
      <c r="AJ2058" s="167"/>
      <c r="AK2058" s="167"/>
      <c r="AL2058" s="167"/>
      <c r="AN2058" s="146"/>
      <c r="AO2058" s="158">
        <f t="shared" si="370"/>
        <v>8.9529582442029927</v>
      </c>
      <c r="AP2058" s="159">
        <f t="shared" si="371"/>
        <v>0.25605112984014788</v>
      </c>
      <c r="AQ2058" s="160">
        <f t="shared" si="372"/>
        <v>4.6361441207859455E-4</v>
      </c>
      <c r="AR2058" s="161" t="str">
        <f t="shared" si="373"/>
        <v/>
      </c>
      <c r="AS2058" s="161" t="str">
        <f t="shared" si="369"/>
        <v/>
      </c>
    </row>
    <row r="2059" spans="26:45" ht="20.100000000000001" customHeight="1" x14ac:dyDescent="0.25">
      <c r="Z2059" s="146">
        <v>1388</v>
      </c>
      <c r="AA2059" s="142">
        <f t="shared" si="374"/>
        <v>1.5520000000000005</v>
      </c>
      <c r="AB2059" s="166">
        <f t="shared" si="375"/>
        <v>0.11963730956781161</v>
      </c>
      <c r="AC2059" s="166">
        <f t="shared" si="376"/>
        <v>0.93966888819592365</v>
      </c>
      <c r="AD2059" s="142">
        <f t="shared" si="377"/>
        <v>0.11963730956781161</v>
      </c>
      <c r="AE2059" s="142" t="str">
        <f t="shared" si="382"/>
        <v/>
      </c>
      <c r="AF2059" s="142" t="str">
        <f t="shared" si="378"/>
        <v/>
      </c>
      <c r="AG2059" s="167">
        <f t="shared" si="379"/>
        <v>0</v>
      </c>
      <c r="AH2059" s="167" t="str">
        <f t="shared" si="380"/>
        <v/>
      </c>
      <c r="AI2059" s="167" t="str">
        <f t="shared" si="381"/>
        <v/>
      </c>
      <c r="AJ2059" s="167"/>
      <c r="AK2059" s="167"/>
      <c r="AL2059" s="167"/>
      <c r="AN2059" s="146"/>
      <c r="AO2059" s="158">
        <f t="shared" si="370"/>
        <v>8.9593532143774226</v>
      </c>
      <c r="AP2059" s="159">
        <f t="shared" si="371"/>
        <v>0.25558751542806929</v>
      </c>
      <c r="AQ2059" s="160">
        <f t="shared" si="372"/>
        <v>4.629597666362395E-4</v>
      </c>
      <c r="AR2059" s="161" t="str">
        <f t="shared" si="373"/>
        <v/>
      </c>
      <c r="AS2059" s="161" t="str">
        <f t="shared" si="369"/>
        <v/>
      </c>
    </row>
    <row r="2060" spans="26:45" ht="20.100000000000001" customHeight="1" x14ac:dyDescent="0.25">
      <c r="Z2060" s="146">
        <v>1389</v>
      </c>
      <c r="AA2060" s="142">
        <f t="shared" si="374"/>
        <v>1.556</v>
      </c>
      <c r="AB2060" s="166">
        <f t="shared" si="375"/>
        <v>0.11889595058235634</v>
      </c>
      <c r="AC2060" s="166">
        <f t="shared" si="376"/>
        <v>0.9401459538162158</v>
      </c>
      <c r="AD2060" s="142">
        <f t="shared" si="377"/>
        <v>0.11889595058235634</v>
      </c>
      <c r="AE2060" s="142" t="str">
        <f t="shared" si="382"/>
        <v/>
      </c>
      <c r="AF2060" s="142" t="str">
        <f t="shared" si="378"/>
        <v/>
      </c>
      <c r="AG2060" s="167">
        <f t="shared" si="379"/>
        <v>0</v>
      </c>
      <c r="AH2060" s="167" t="str">
        <f t="shared" si="380"/>
        <v/>
      </c>
      <c r="AI2060" s="167" t="str">
        <f t="shared" si="381"/>
        <v/>
      </c>
      <c r="AJ2060" s="167"/>
      <c r="AK2060" s="167"/>
      <c r="AL2060" s="167"/>
      <c r="AN2060" s="146"/>
      <c r="AO2060" s="158">
        <f t="shared" si="370"/>
        <v>8.9657481845518525</v>
      </c>
      <c r="AP2060" s="159">
        <f t="shared" si="371"/>
        <v>0.25512455566143305</v>
      </c>
      <c r="AQ2060" s="160">
        <f t="shared" si="372"/>
        <v>4.6230545716940963E-4</v>
      </c>
      <c r="AR2060" s="161" t="str">
        <f t="shared" si="373"/>
        <v/>
      </c>
      <c r="AS2060" s="161" t="str">
        <f t="shared" si="369"/>
        <v/>
      </c>
    </row>
    <row r="2061" spans="26:45" ht="20.100000000000001" customHeight="1" x14ac:dyDescent="0.25">
      <c r="Z2061" s="146">
        <v>1390</v>
      </c>
      <c r="AA2061" s="142">
        <f t="shared" si="374"/>
        <v>1.5600000000000005</v>
      </c>
      <c r="AB2061" s="166">
        <f t="shared" si="375"/>
        <v>0.11815729505958221</v>
      </c>
      <c r="AC2061" s="166">
        <f t="shared" si="376"/>
        <v>0.9406200594052071</v>
      </c>
      <c r="AD2061" s="142">
        <f t="shared" si="377"/>
        <v>0.11815729505958221</v>
      </c>
      <c r="AE2061" s="142" t="str">
        <f t="shared" si="382"/>
        <v/>
      </c>
      <c r="AF2061" s="142" t="str">
        <f t="shared" si="378"/>
        <v/>
      </c>
      <c r="AG2061" s="167">
        <f t="shared" si="379"/>
        <v>0</v>
      </c>
      <c r="AH2061" s="167" t="str">
        <f t="shared" si="380"/>
        <v/>
      </c>
      <c r="AI2061" s="167" t="str">
        <f t="shared" si="381"/>
        <v/>
      </c>
      <c r="AJ2061" s="167"/>
      <c r="AK2061" s="167"/>
      <c r="AL2061" s="167"/>
      <c r="AN2061" s="146"/>
      <c r="AO2061" s="158">
        <f t="shared" si="370"/>
        <v>8.9721431547262824</v>
      </c>
      <c r="AP2061" s="159">
        <f t="shared" si="371"/>
        <v>0.25466225020426364</v>
      </c>
      <c r="AQ2061" s="160">
        <f t="shared" si="372"/>
        <v>4.6165148570626036E-4</v>
      </c>
      <c r="AR2061" s="161" t="str">
        <f t="shared" si="373"/>
        <v/>
      </c>
      <c r="AS2061" s="161" t="str">
        <f t="shared" si="369"/>
        <v/>
      </c>
    </row>
    <row r="2062" spans="26:45" ht="20.100000000000001" customHeight="1" x14ac:dyDescent="0.25">
      <c r="Z2062" s="146">
        <v>1391</v>
      </c>
      <c r="AA2062" s="142">
        <f t="shared" si="374"/>
        <v>1.5640000000000001</v>
      </c>
      <c r="AB2062" s="166">
        <f t="shared" si="375"/>
        <v>0.11742134976726393</v>
      </c>
      <c r="AC2062" s="166">
        <f t="shared" si="376"/>
        <v>0.94109121579034072</v>
      </c>
      <c r="AD2062" s="142">
        <f t="shared" si="377"/>
        <v>0.11742134976726393</v>
      </c>
      <c r="AE2062" s="142" t="str">
        <f t="shared" si="382"/>
        <v/>
      </c>
      <c r="AF2062" s="142" t="str">
        <f t="shared" si="378"/>
        <v/>
      </c>
      <c r="AG2062" s="167">
        <f t="shared" si="379"/>
        <v>0</v>
      </c>
      <c r="AH2062" s="167" t="str">
        <f t="shared" si="380"/>
        <v/>
      </c>
      <c r="AI2062" s="167" t="str">
        <f t="shared" si="381"/>
        <v/>
      </c>
      <c r="AJ2062" s="167"/>
      <c r="AK2062" s="167"/>
      <c r="AL2062" s="167"/>
      <c r="AN2062" s="146"/>
      <c r="AO2062" s="158">
        <f t="shared" si="370"/>
        <v>8.9785381249007123</v>
      </c>
      <c r="AP2062" s="159">
        <f t="shared" si="371"/>
        <v>0.25420059871855738</v>
      </c>
      <c r="AQ2062" s="160">
        <f t="shared" si="372"/>
        <v>4.6099785426334527E-4</v>
      </c>
      <c r="AR2062" s="161" t="str">
        <f t="shared" si="373"/>
        <v/>
      </c>
      <c r="AS2062" s="161" t="str">
        <f t="shared" si="369"/>
        <v/>
      </c>
    </row>
    <row r="2063" spans="26:45" ht="20.100000000000001" customHeight="1" x14ac:dyDescent="0.25">
      <c r="Z2063" s="146">
        <v>1392</v>
      </c>
      <c r="AA2063" s="142">
        <f t="shared" si="374"/>
        <v>1.5680000000000005</v>
      </c>
      <c r="AB2063" s="166">
        <f t="shared" si="375"/>
        <v>0.11668812130139154</v>
      </c>
      <c r="AC2063" s="166">
        <f t="shared" si="376"/>
        <v>0.94155943382578799</v>
      </c>
      <c r="AD2063" s="142">
        <f t="shared" si="377"/>
        <v>0.11668812130139154</v>
      </c>
      <c r="AE2063" s="142" t="str">
        <f t="shared" si="382"/>
        <v/>
      </c>
      <c r="AF2063" s="142" t="str">
        <f t="shared" si="378"/>
        <v/>
      </c>
      <c r="AG2063" s="167">
        <f t="shared" si="379"/>
        <v>0</v>
      </c>
      <c r="AH2063" s="167" t="str">
        <f t="shared" si="380"/>
        <v/>
      </c>
      <c r="AI2063" s="167" t="str">
        <f t="shared" si="381"/>
        <v/>
      </c>
      <c r="AJ2063" s="167"/>
      <c r="AK2063" s="167"/>
      <c r="AL2063" s="167"/>
      <c r="AN2063" s="146"/>
      <c r="AO2063" s="158">
        <f t="shared" si="370"/>
        <v>8.9849330950751423</v>
      </c>
      <c r="AP2063" s="159">
        <f t="shared" si="371"/>
        <v>0.25373960086429403</v>
      </c>
      <c r="AQ2063" s="160">
        <f t="shared" si="372"/>
        <v>4.6034456484922437E-4</v>
      </c>
      <c r="AR2063" s="161" t="str">
        <f t="shared" si="373"/>
        <v/>
      </c>
      <c r="AS2063" s="161" t="str">
        <f t="shared" si="369"/>
        <v/>
      </c>
    </row>
    <row r="2064" spans="26:45" ht="20.100000000000001" customHeight="1" x14ac:dyDescent="0.25">
      <c r="Z2064" s="146">
        <v>1393</v>
      </c>
      <c r="AA2064" s="142">
        <f t="shared" si="374"/>
        <v>1.5720000000000001</v>
      </c>
      <c r="AB2064" s="166">
        <f t="shared" si="375"/>
        <v>0.1159576160868208</v>
      </c>
      <c r="AC2064" s="166">
        <f t="shared" si="376"/>
        <v>0.94202472439176121</v>
      </c>
      <c r="AD2064" s="142">
        <f t="shared" si="377"/>
        <v>0.1159576160868208</v>
      </c>
      <c r="AE2064" s="142" t="str">
        <f t="shared" si="382"/>
        <v/>
      </c>
      <c r="AF2064" s="142" t="str">
        <f t="shared" si="378"/>
        <v/>
      </c>
      <c r="AG2064" s="167">
        <f t="shared" si="379"/>
        <v>0</v>
      </c>
      <c r="AH2064" s="167" t="str">
        <f t="shared" si="380"/>
        <v/>
      </c>
      <c r="AI2064" s="167" t="str">
        <f t="shared" si="381"/>
        <v/>
      </c>
      <c r="AJ2064" s="167"/>
      <c r="AK2064" s="167"/>
      <c r="AL2064" s="167"/>
      <c r="AN2064" s="146"/>
      <c r="AO2064" s="158">
        <f t="shared" si="370"/>
        <v>8.9913280652495722</v>
      </c>
      <c r="AP2064" s="159">
        <f t="shared" si="371"/>
        <v>0.25327925629944481</v>
      </c>
      <c r="AQ2064" s="160">
        <f t="shared" si="372"/>
        <v>4.5969161946318726E-4</v>
      </c>
      <c r="AR2064" s="161" t="str">
        <f t="shared" si="373"/>
        <v/>
      </c>
      <c r="AS2064" s="161" t="str">
        <f t="shared" si="369"/>
        <v/>
      </c>
    </row>
    <row r="2065" spans="26:45" ht="20.100000000000001" customHeight="1" x14ac:dyDescent="0.25">
      <c r="Z2065" s="146">
        <v>1394</v>
      </c>
      <c r="AA2065" s="142">
        <f t="shared" si="374"/>
        <v>1.5760000000000005</v>
      </c>
      <c r="AB2065" s="166">
        <f t="shared" si="375"/>
        <v>0.11522984037793058</v>
      </c>
      <c r="AC2065" s="166">
        <f t="shared" si="376"/>
        <v>0.94248709839383105</v>
      </c>
      <c r="AD2065" s="142">
        <f t="shared" si="377"/>
        <v>0.11522984037793058</v>
      </c>
      <c r="AE2065" s="142" t="str">
        <f t="shared" si="382"/>
        <v/>
      </c>
      <c r="AF2065" s="142" t="str">
        <f t="shared" si="378"/>
        <v/>
      </c>
      <c r="AG2065" s="167">
        <f t="shared" si="379"/>
        <v>0</v>
      </c>
      <c r="AH2065" s="167" t="str">
        <f t="shared" si="380"/>
        <v/>
      </c>
      <c r="AI2065" s="167" t="str">
        <f t="shared" si="381"/>
        <v/>
      </c>
      <c r="AJ2065" s="167"/>
      <c r="AK2065" s="167"/>
      <c r="AL2065" s="167"/>
      <c r="AN2065" s="146"/>
      <c r="AO2065" s="158">
        <f t="shared" si="370"/>
        <v>8.9977230354240021</v>
      </c>
      <c r="AP2065" s="159">
        <f t="shared" si="371"/>
        <v>0.25281956467998162</v>
      </c>
      <c r="AQ2065" s="160">
        <f t="shared" si="372"/>
        <v>4.590390200936989E-4</v>
      </c>
      <c r="AR2065" s="161" t="str">
        <f t="shared" si="373"/>
        <v/>
      </c>
      <c r="AS2065" s="161" t="str">
        <f t="shared" si="369"/>
        <v/>
      </c>
    </row>
    <row r="2066" spans="26:45" ht="20.100000000000001" customHeight="1" x14ac:dyDescent="0.25">
      <c r="Z2066" s="146">
        <v>1395</v>
      </c>
      <c r="AA2066" s="142">
        <f t="shared" si="374"/>
        <v>1.58</v>
      </c>
      <c r="AB2066" s="166">
        <f t="shared" si="375"/>
        <v>0.11450480025929236</v>
      </c>
      <c r="AC2066" s="166">
        <f t="shared" si="376"/>
        <v>0.94294656676224586</v>
      </c>
      <c r="AD2066" s="142">
        <f t="shared" si="377"/>
        <v>0.11450480025929236</v>
      </c>
      <c r="AE2066" s="142" t="str">
        <f t="shared" si="382"/>
        <v/>
      </c>
      <c r="AF2066" s="142" t="str">
        <f t="shared" si="378"/>
        <v/>
      </c>
      <c r="AG2066" s="167">
        <f t="shared" si="379"/>
        <v>0</v>
      </c>
      <c r="AH2066" s="167" t="str">
        <f t="shared" si="380"/>
        <v/>
      </c>
      <c r="AI2066" s="167" t="str">
        <f t="shared" si="381"/>
        <v/>
      </c>
      <c r="AJ2066" s="167"/>
      <c r="AK2066" s="167"/>
      <c r="AL2066" s="167"/>
      <c r="AN2066" s="146"/>
      <c r="AO2066" s="158">
        <f t="shared" si="370"/>
        <v>9.004118005598432</v>
      </c>
      <c r="AP2066" s="159">
        <f t="shared" si="371"/>
        <v>0.25236052565988792</v>
      </c>
      <c r="AQ2066" s="160">
        <f t="shared" si="372"/>
        <v>4.583867687215637E-4</v>
      </c>
      <c r="AR2066" s="161" t="str">
        <f t="shared" si="373"/>
        <v/>
      </c>
      <c r="AS2066" s="161" t="str">
        <f t="shared" ref="AS2066:AS2129" si="383">IF($AP2066&lt;(1-$AN$670),$AQ2066,"")</f>
        <v/>
      </c>
    </row>
    <row r="2067" spans="26:45" ht="20.100000000000001" customHeight="1" x14ac:dyDescent="0.25">
      <c r="Z2067" s="146">
        <v>1396</v>
      </c>
      <c r="AA2067" s="142">
        <f t="shared" si="374"/>
        <v>1.5840000000000005</v>
      </c>
      <c r="AB2067" s="166">
        <f t="shared" si="375"/>
        <v>0.11378250164634666</v>
      </c>
      <c r="AC2067" s="166">
        <f t="shared" si="376"/>
        <v>0.94340314045125373</v>
      </c>
      <c r="AD2067" s="142">
        <f t="shared" si="377"/>
        <v>0.11378250164634666</v>
      </c>
      <c r="AE2067" s="142" t="str">
        <f t="shared" si="382"/>
        <v/>
      </c>
      <c r="AF2067" s="142" t="str">
        <f t="shared" si="378"/>
        <v/>
      </c>
      <c r="AG2067" s="167">
        <f t="shared" si="379"/>
        <v>0</v>
      </c>
      <c r="AH2067" s="167" t="str">
        <f t="shared" si="380"/>
        <v/>
      </c>
      <c r="AI2067" s="167" t="str">
        <f t="shared" si="381"/>
        <v/>
      </c>
      <c r="AJ2067" s="167"/>
      <c r="AK2067" s="167"/>
      <c r="AL2067" s="167"/>
      <c r="AN2067" s="146"/>
      <c r="AO2067" s="158">
        <f t="shared" ref="AO2067:AO2130" si="384">AO2066+$AR$655</f>
        <v>9.0105129757728619</v>
      </c>
      <c r="AP2067" s="159">
        <f t="shared" ref="AP2067:AP2130" si="385">_xlfn.CHISQ.DIST.RT(AO2067,7)</f>
        <v>0.25190213889116636</v>
      </c>
      <c r="AQ2067" s="160">
        <f t="shared" ref="AQ2067:AQ2130" si="386">AP2067-AP2068</f>
        <v>4.5773486731653934E-4</v>
      </c>
      <c r="AR2067" s="161" t="str">
        <f t="shared" ref="AR2067:AR2130" si="387">IF(AP2067&lt;(1-$AN$662),AQ2067,"")</f>
        <v/>
      </c>
      <c r="AS2067" s="161" t="str">
        <f t="shared" si="383"/>
        <v/>
      </c>
    </row>
    <row r="2068" spans="26:45" ht="20.100000000000001" customHeight="1" x14ac:dyDescent="0.25">
      <c r="Z2068" s="146">
        <v>1397</v>
      </c>
      <c r="AA2068" s="142">
        <f t="shared" si="374"/>
        <v>1.5880000000000001</v>
      </c>
      <c r="AB2068" s="166">
        <f t="shared" si="375"/>
        <v>0.1130629502860909</v>
      </c>
      <c r="AC2068" s="166">
        <f t="shared" si="376"/>
        <v>0.94385683043842761</v>
      </c>
      <c r="AD2068" s="142">
        <f t="shared" si="377"/>
        <v>0.1130629502860909</v>
      </c>
      <c r="AE2068" s="142" t="str">
        <f t="shared" si="382"/>
        <v/>
      </c>
      <c r="AF2068" s="142" t="str">
        <f t="shared" si="378"/>
        <v/>
      </c>
      <c r="AG2068" s="167">
        <f t="shared" si="379"/>
        <v>0</v>
      </c>
      <c r="AH2068" s="167" t="str">
        <f t="shared" si="380"/>
        <v/>
      </c>
      <c r="AI2068" s="167" t="str">
        <f t="shared" si="381"/>
        <v/>
      </c>
      <c r="AJ2068" s="167"/>
      <c r="AK2068" s="167"/>
      <c r="AL2068" s="167"/>
      <c r="AN2068" s="146"/>
      <c r="AO2068" s="158">
        <f t="shared" si="384"/>
        <v>9.0169079459472918</v>
      </c>
      <c r="AP2068" s="159">
        <f t="shared" si="385"/>
        <v>0.25144440402384982</v>
      </c>
      <c r="AQ2068" s="160">
        <f t="shared" si="386"/>
        <v>4.5708331784011236E-4</v>
      </c>
      <c r="AR2068" s="161" t="str">
        <f t="shared" si="387"/>
        <v/>
      </c>
      <c r="AS2068" s="161" t="str">
        <f t="shared" si="383"/>
        <v/>
      </c>
    </row>
    <row r="2069" spans="26:45" ht="20.100000000000001" customHeight="1" x14ac:dyDescent="0.25">
      <c r="Z2069" s="146">
        <v>1398</v>
      </c>
      <c r="AA2069" s="142">
        <f t="shared" si="374"/>
        <v>1.5920000000000005</v>
      </c>
      <c r="AB2069" s="166">
        <f t="shared" si="375"/>
        <v>0.11234615175777421</v>
      </c>
      <c r="AC2069" s="166">
        <f t="shared" si="376"/>
        <v>0.94430764772399256</v>
      </c>
      <c r="AD2069" s="142">
        <f t="shared" si="377"/>
        <v>0.11234615175777421</v>
      </c>
      <c r="AE2069" s="142" t="str">
        <f t="shared" si="382"/>
        <v/>
      </c>
      <c r="AF2069" s="142" t="str">
        <f t="shared" si="378"/>
        <v/>
      </c>
      <c r="AG2069" s="167">
        <f t="shared" si="379"/>
        <v>0</v>
      </c>
      <c r="AH2069" s="167" t="str">
        <f t="shared" si="380"/>
        <v/>
      </c>
      <c r="AI2069" s="167" t="str">
        <f t="shared" si="381"/>
        <v/>
      </c>
      <c r="AJ2069" s="167"/>
      <c r="AK2069" s="167"/>
      <c r="AL2069" s="167"/>
      <c r="AN2069" s="146"/>
      <c r="AO2069" s="158">
        <f t="shared" si="384"/>
        <v>9.0233029161217218</v>
      </c>
      <c r="AP2069" s="159">
        <f t="shared" si="385"/>
        <v>0.25098732070600971</v>
      </c>
      <c r="AQ2069" s="160">
        <f t="shared" si="386"/>
        <v>4.5643212224405483E-4</v>
      </c>
      <c r="AR2069" s="161" t="str">
        <f t="shared" si="387"/>
        <v/>
      </c>
      <c r="AS2069" s="161" t="str">
        <f t="shared" si="383"/>
        <v/>
      </c>
    </row>
    <row r="2070" spans="26:45" ht="20.100000000000001" customHeight="1" x14ac:dyDescent="0.25">
      <c r="Z2070" s="146">
        <v>1399</v>
      </c>
      <c r="AA2070" s="142">
        <f t="shared" si="374"/>
        <v>1.5960000000000001</v>
      </c>
      <c r="AB2070" s="166">
        <f t="shared" si="375"/>
        <v>0.11163211147360337</v>
      </c>
      <c r="AC2070" s="166">
        <f t="shared" si="376"/>
        <v>0.94475560333015607</v>
      </c>
      <c r="AD2070" s="142">
        <f t="shared" si="377"/>
        <v>0.11163211147360337</v>
      </c>
      <c r="AE2070" s="142" t="str">
        <f t="shared" si="382"/>
        <v/>
      </c>
      <c r="AF2070" s="142" t="str">
        <f t="shared" si="378"/>
        <v/>
      </c>
      <c r="AG2070" s="167">
        <f t="shared" si="379"/>
        <v>0</v>
      </c>
      <c r="AH2070" s="167" t="str">
        <f t="shared" si="380"/>
        <v/>
      </c>
      <c r="AI2070" s="167" t="str">
        <f t="shared" si="381"/>
        <v/>
      </c>
      <c r="AJ2070" s="167"/>
      <c r="AK2070" s="167"/>
      <c r="AL2070" s="167"/>
      <c r="AN2070" s="146"/>
      <c r="AO2070" s="158">
        <f t="shared" si="384"/>
        <v>9.0296978862961517</v>
      </c>
      <c r="AP2070" s="159">
        <f t="shared" si="385"/>
        <v>0.25053088858376565</v>
      </c>
      <c r="AQ2070" s="160">
        <f t="shared" si="386"/>
        <v>4.5578128247036886E-4</v>
      </c>
      <c r="AR2070" s="161" t="str">
        <f t="shared" si="387"/>
        <v/>
      </c>
      <c r="AS2070" s="161" t="str">
        <f t="shared" si="383"/>
        <v/>
      </c>
    </row>
    <row r="2071" spans="26:45" ht="20.100000000000001" customHeight="1" x14ac:dyDescent="0.25">
      <c r="Z2071" s="146">
        <v>1400</v>
      </c>
      <c r="AA2071" s="142">
        <f t="shared" si="374"/>
        <v>1.6000000000000005</v>
      </c>
      <c r="AB2071" s="166">
        <f t="shared" si="375"/>
        <v>0.11092083467945546</v>
      </c>
      <c r="AC2071" s="166">
        <f t="shared" si="376"/>
        <v>0.94520070830044212</v>
      </c>
      <c r="AD2071" s="142">
        <f t="shared" si="377"/>
        <v>0.11092083467945546</v>
      </c>
      <c r="AE2071" s="142" t="str">
        <f t="shared" si="382"/>
        <v/>
      </c>
      <c r="AF2071" s="142" t="str">
        <f t="shared" si="378"/>
        <v/>
      </c>
      <c r="AG2071" s="167">
        <f t="shared" si="379"/>
        <v>0</v>
      </c>
      <c r="AH2071" s="167" t="str">
        <f t="shared" si="380"/>
        <v/>
      </c>
      <c r="AI2071" s="167" t="str">
        <f t="shared" si="381"/>
        <v/>
      </c>
      <c r="AJ2071" s="167"/>
      <c r="AK2071" s="167"/>
      <c r="AL2071" s="167"/>
      <c r="AN2071" s="146"/>
      <c r="AO2071" s="158">
        <f t="shared" si="384"/>
        <v>9.0360928564705816</v>
      </c>
      <c r="AP2071" s="159">
        <f t="shared" si="385"/>
        <v>0.25007510730129529</v>
      </c>
      <c r="AQ2071" s="160">
        <f t="shared" si="386"/>
        <v>4.5513080045345156E-4</v>
      </c>
      <c r="AR2071" s="161" t="str">
        <f t="shared" si="387"/>
        <v/>
      </c>
      <c r="AS2071" s="161" t="str">
        <f t="shared" si="383"/>
        <v/>
      </c>
    </row>
    <row r="2072" spans="26:45" ht="20.100000000000001" customHeight="1" x14ac:dyDescent="0.25">
      <c r="Z2072" s="146">
        <v>1401</v>
      </c>
      <c r="AA2072" s="142">
        <f t="shared" si="374"/>
        <v>1.6040000000000001</v>
      </c>
      <c r="AB2072" s="166">
        <f t="shared" si="375"/>
        <v>0.11021232645560161</v>
      </c>
      <c r="AC2072" s="166">
        <f t="shared" si="376"/>
        <v>0.94564297369902606</v>
      </c>
      <c r="AD2072" s="142">
        <f t="shared" si="377"/>
        <v>0.11021232645560161</v>
      </c>
      <c r="AE2072" s="142" t="str">
        <f t="shared" si="382"/>
        <v/>
      </c>
      <c r="AF2072" s="142" t="str">
        <f t="shared" si="378"/>
        <v/>
      </c>
      <c r="AG2072" s="167">
        <f t="shared" si="379"/>
        <v>0</v>
      </c>
      <c r="AH2072" s="167" t="str">
        <f t="shared" si="380"/>
        <v/>
      </c>
      <c r="AI2072" s="167" t="str">
        <f t="shared" si="381"/>
        <v/>
      </c>
      <c r="AJ2072" s="167"/>
      <c r="AK2072" s="167"/>
      <c r="AL2072" s="167"/>
      <c r="AN2072" s="146"/>
      <c r="AO2072" s="158">
        <f t="shared" si="384"/>
        <v>9.0424878266450115</v>
      </c>
      <c r="AP2072" s="159">
        <f t="shared" si="385"/>
        <v>0.24961997650084183</v>
      </c>
      <c r="AQ2072" s="160">
        <f t="shared" si="386"/>
        <v>4.5448067811584836E-4</v>
      </c>
      <c r="AR2072" s="161" t="str">
        <f t="shared" si="387"/>
        <v/>
      </c>
      <c r="AS2072" s="161" t="str">
        <f t="shared" si="383"/>
        <v/>
      </c>
    </row>
    <row r="2073" spans="26:45" ht="20.100000000000001" customHeight="1" x14ac:dyDescent="0.25">
      <c r="Z2073" s="146">
        <v>1402</v>
      </c>
      <c r="AA2073" s="142">
        <f t="shared" si="374"/>
        <v>1.6080000000000005</v>
      </c>
      <c r="AB2073" s="166">
        <f t="shared" si="375"/>
        <v>0.10950659171743668</v>
      </c>
      <c r="AC2073" s="166">
        <f t="shared" si="376"/>
        <v>0.94608241061007503</v>
      </c>
      <c r="AD2073" s="142">
        <f t="shared" si="377"/>
        <v>0.10950659171743668</v>
      </c>
      <c r="AE2073" s="142" t="str">
        <f t="shared" si="382"/>
        <v/>
      </c>
      <c r="AF2073" s="142" t="str">
        <f t="shared" si="378"/>
        <v/>
      </c>
      <c r="AG2073" s="167">
        <f t="shared" si="379"/>
        <v>0</v>
      </c>
      <c r="AH2073" s="167" t="str">
        <f t="shared" si="380"/>
        <v/>
      </c>
      <c r="AI2073" s="167" t="str">
        <f t="shared" si="381"/>
        <v/>
      </c>
      <c r="AJ2073" s="167"/>
      <c r="AK2073" s="167"/>
      <c r="AL2073" s="167"/>
      <c r="AN2073" s="146"/>
      <c r="AO2073" s="158">
        <f t="shared" si="384"/>
        <v>9.0488827968194414</v>
      </c>
      <c r="AP2073" s="159">
        <f t="shared" si="385"/>
        <v>0.24916549582272599</v>
      </c>
      <c r="AQ2073" s="160">
        <f t="shared" si="386"/>
        <v>4.5383091737283277E-4</v>
      </c>
      <c r="AR2073" s="161" t="str">
        <f t="shared" si="387"/>
        <v/>
      </c>
      <c r="AS2073" s="161" t="str">
        <f t="shared" si="383"/>
        <v/>
      </c>
    </row>
    <row r="2074" spans="26:45" ht="20.100000000000001" customHeight="1" x14ac:dyDescent="0.25">
      <c r="Z2074" s="146">
        <v>1403</v>
      </c>
      <c r="AA2074" s="142">
        <f t="shared" si="374"/>
        <v>1.6120000000000001</v>
      </c>
      <c r="AB2074" s="166">
        <f t="shared" si="375"/>
        <v>0.10880363521622008</v>
      </c>
      <c r="AC2074" s="166">
        <f t="shared" si="376"/>
        <v>0.94651903013708882</v>
      </c>
      <c r="AD2074" s="142">
        <f t="shared" si="377"/>
        <v>0.10880363521622008</v>
      </c>
      <c r="AE2074" s="142" t="str">
        <f t="shared" si="382"/>
        <v/>
      </c>
      <c r="AF2074" s="142" t="str">
        <f t="shared" si="378"/>
        <v/>
      </c>
      <c r="AG2074" s="167">
        <f t="shared" si="379"/>
        <v>0</v>
      </c>
      <c r="AH2074" s="167" t="str">
        <f t="shared" si="380"/>
        <v/>
      </c>
      <c r="AI2074" s="167" t="str">
        <f t="shared" si="381"/>
        <v/>
      </c>
      <c r="AJ2074" s="167"/>
      <c r="AK2074" s="167"/>
      <c r="AL2074" s="167"/>
      <c r="AN2074" s="146"/>
      <c r="AO2074" s="158">
        <f t="shared" si="384"/>
        <v>9.0552777669938713</v>
      </c>
      <c r="AP2074" s="159">
        <f t="shared" si="385"/>
        <v>0.24871166490535315</v>
      </c>
      <c r="AQ2074" s="160">
        <f t="shared" si="386"/>
        <v>4.5318152012993607E-4</v>
      </c>
      <c r="AR2074" s="161" t="str">
        <f t="shared" si="387"/>
        <v/>
      </c>
      <c r="AS2074" s="161" t="str">
        <f t="shared" si="383"/>
        <v/>
      </c>
    </row>
    <row r="2075" spans="26:45" ht="20.100000000000001" customHeight="1" x14ac:dyDescent="0.25">
      <c r="Z2075" s="146">
        <v>1404</v>
      </c>
      <c r="AA2075" s="142">
        <f t="shared" si="374"/>
        <v>1.6160000000000005</v>
      </c>
      <c r="AB2075" s="166">
        <f t="shared" si="375"/>
        <v>0.10810346153982264</v>
      </c>
      <c r="AC2075" s="166">
        <f t="shared" si="376"/>
        <v>0.94695284340224517</v>
      </c>
      <c r="AD2075" s="142">
        <f t="shared" si="377"/>
        <v>0.10810346153982264</v>
      </c>
      <c r="AE2075" s="142" t="str">
        <f t="shared" si="382"/>
        <v/>
      </c>
      <c r="AF2075" s="142" t="str">
        <f t="shared" si="378"/>
        <v/>
      </c>
      <c r="AG2075" s="167">
        <f t="shared" si="379"/>
        <v>0</v>
      </c>
      <c r="AH2075" s="167" t="str">
        <f t="shared" si="380"/>
        <v/>
      </c>
      <c r="AI2075" s="167" t="str">
        <f t="shared" si="381"/>
        <v/>
      </c>
      <c r="AJ2075" s="167"/>
      <c r="AK2075" s="167"/>
      <c r="AL2075" s="167"/>
      <c r="AN2075" s="146"/>
      <c r="AO2075" s="158">
        <f t="shared" si="384"/>
        <v>9.0616727371683012</v>
      </c>
      <c r="AP2075" s="159">
        <f t="shared" si="385"/>
        <v>0.24825848338522322</v>
      </c>
      <c r="AQ2075" s="160">
        <f t="shared" si="386"/>
        <v>4.5253248828283632E-4</v>
      </c>
      <c r="AR2075" s="161" t="str">
        <f t="shared" si="387"/>
        <v/>
      </c>
      <c r="AS2075" s="161" t="str">
        <f t="shared" si="383"/>
        <v/>
      </c>
    </row>
    <row r="2076" spans="26:45" ht="20.100000000000001" customHeight="1" x14ac:dyDescent="0.25">
      <c r="Z2076" s="146">
        <v>1405</v>
      </c>
      <c r="AA2076" s="142">
        <f t="shared" si="374"/>
        <v>1.62</v>
      </c>
      <c r="AB2076" s="166">
        <f t="shared" si="375"/>
        <v>0.1074060751134838</v>
      </c>
      <c r="AC2076" s="166">
        <f t="shared" si="376"/>
        <v>0.94738386154574794</v>
      </c>
      <c r="AD2076" s="142">
        <f t="shared" si="377"/>
        <v>0.1074060751134838</v>
      </c>
      <c r="AE2076" s="142" t="str">
        <f t="shared" si="382"/>
        <v/>
      </c>
      <c r="AF2076" s="142" t="str">
        <f t="shared" si="378"/>
        <v/>
      </c>
      <c r="AG2076" s="167">
        <f t="shared" si="379"/>
        <v>0</v>
      </c>
      <c r="AH2076" s="167" t="str">
        <f t="shared" si="380"/>
        <v/>
      </c>
      <c r="AI2076" s="167" t="str">
        <f t="shared" si="381"/>
        <v/>
      </c>
      <c r="AJ2076" s="167"/>
      <c r="AK2076" s="167"/>
      <c r="AL2076" s="167"/>
      <c r="AN2076" s="146"/>
      <c r="AO2076" s="158">
        <f t="shared" si="384"/>
        <v>9.0680677073427312</v>
      </c>
      <c r="AP2076" s="159">
        <f t="shared" si="385"/>
        <v>0.24780595089694038</v>
      </c>
      <c r="AQ2076" s="160">
        <f t="shared" si="386"/>
        <v>4.5188382371913471E-4</v>
      </c>
      <c r="AR2076" s="161" t="str">
        <f t="shared" si="387"/>
        <v/>
      </c>
      <c r="AS2076" s="161" t="str">
        <f t="shared" si="383"/>
        <v/>
      </c>
    </row>
    <row r="2077" spans="26:45" ht="20.100000000000001" customHeight="1" x14ac:dyDescent="0.25">
      <c r="Z2077" s="146">
        <v>1406</v>
      </c>
      <c r="AA2077" s="142">
        <f t="shared" si="374"/>
        <v>1.6240000000000006</v>
      </c>
      <c r="AB2077" s="166">
        <f t="shared" si="375"/>
        <v>0.10671148020057472</v>
      </c>
      <c r="AC2077" s="166">
        <f t="shared" si="376"/>
        <v>0.94781209572517811</v>
      </c>
      <c r="AD2077" s="142">
        <f t="shared" si="377"/>
        <v>0.10671148020057472</v>
      </c>
      <c r="AE2077" s="142" t="str">
        <f t="shared" si="382"/>
        <v/>
      </c>
      <c r="AF2077" s="142" t="str">
        <f t="shared" si="378"/>
        <v/>
      </c>
      <c r="AG2077" s="167">
        <f t="shared" si="379"/>
        <v>0</v>
      </c>
      <c r="AH2077" s="167" t="str">
        <f t="shared" si="380"/>
        <v/>
      </c>
      <c r="AI2077" s="167" t="str">
        <f t="shared" si="381"/>
        <v/>
      </c>
      <c r="AJ2077" s="167"/>
      <c r="AK2077" s="167"/>
      <c r="AL2077" s="167"/>
      <c r="AN2077" s="146"/>
      <c r="AO2077" s="158">
        <f t="shared" si="384"/>
        <v>9.0744626775171611</v>
      </c>
      <c r="AP2077" s="159">
        <f t="shared" si="385"/>
        <v>0.24735406707322125</v>
      </c>
      <c r="AQ2077" s="160">
        <f t="shared" si="386"/>
        <v>4.5123552831621838E-4</v>
      </c>
      <c r="AR2077" s="161" t="str">
        <f t="shared" si="387"/>
        <v/>
      </c>
      <c r="AS2077" s="161" t="str">
        <f t="shared" si="383"/>
        <v/>
      </c>
    </row>
    <row r="2078" spans="26:45" ht="20.100000000000001" customHeight="1" x14ac:dyDescent="0.25">
      <c r="Z2078" s="146">
        <v>1407</v>
      </c>
      <c r="AA2078" s="142">
        <f t="shared" si="374"/>
        <v>1.6280000000000001</v>
      </c>
      <c r="AB2078" s="166">
        <f t="shared" si="375"/>
        <v>0.10601968090337181</v>
      </c>
      <c r="AC2078" s="166">
        <f t="shared" si="376"/>
        <v>0.94823755711484736</v>
      </c>
      <c r="AD2078" s="142">
        <f t="shared" si="377"/>
        <v>0.10601968090337181</v>
      </c>
      <c r="AE2078" s="142" t="str">
        <f t="shared" si="382"/>
        <v/>
      </c>
      <c r="AF2078" s="142" t="str">
        <f t="shared" si="378"/>
        <v/>
      </c>
      <c r="AG2078" s="167">
        <f t="shared" si="379"/>
        <v>0</v>
      </c>
      <c r="AH2078" s="167" t="str">
        <f t="shared" si="380"/>
        <v/>
      </c>
      <c r="AI2078" s="167" t="str">
        <f t="shared" si="381"/>
        <v/>
      </c>
      <c r="AJ2078" s="167"/>
      <c r="AK2078" s="167"/>
      <c r="AL2078" s="167"/>
      <c r="AN2078" s="146"/>
      <c r="AO2078" s="158">
        <f t="shared" si="384"/>
        <v>9.080857647691591</v>
      </c>
      <c r="AP2078" s="159">
        <f t="shared" si="385"/>
        <v>0.24690283154490503</v>
      </c>
      <c r="AQ2078" s="160">
        <f t="shared" si="386"/>
        <v>4.5058760394309227E-4</v>
      </c>
      <c r="AR2078" s="161" t="str">
        <f t="shared" si="387"/>
        <v/>
      </c>
      <c r="AS2078" s="161" t="str">
        <f t="shared" si="383"/>
        <v/>
      </c>
    </row>
    <row r="2079" spans="26:45" ht="20.100000000000001" customHeight="1" x14ac:dyDescent="0.25">
      <c r="Z2079" s="146">
        <v>1408</v>
      </c>
      <c r="AA2079" s="142">
        <f t="shared" ref="AA2079:AA2142" si="388">AA$665+(Z2079*AA$668)</f>
        <v>1.6319999999999997</v>
      </c>
      <c r="AB2079" s="166">
        <f t="shared" ref="AB2079:AB2142" si="389">_xlfn.NORM.DIST(AA2079,AA$662,AA$663,0)</f>
        <v>0.10533068116383558</v>
      </c>
      <c r="AC2079" s="166">
        <f t="shared" ref="AC2079:AC2142" si="390">_xlfn.NORM.DIST(AA2079,AA$662,AA$663,1)</f>
        <v>0.94866025690515565</v>
      </c>
      <c r="AD2079" s="142">
        <f t="shared" ref="AD2079:AD2142" si="391">IF(OR(AC2079&lt;CN$43,AC2079&gt;CN$44),AB2079,"")</f>
        <v>0.10533068116383558</v>
      </c>
      <c r="AE2079" s="142" t="str">
        <f t="shared" si="382"/>
        <v/>
      </c>
      <c r="AF2079" s="142" t="str">
        <f t="shared" ref="AF2079:AF2142" si="392">IF(AB2079=MAX(AB$671:AB$2671),AB2079,"")</f>
        <v/>
      </c>
      <c r="AG2079" s="167">
        <f t="shared" ref="AG2079:AG2142" si="393">_xlfn.NORM.DIST(Z2079,AE$663,AE$664,0)</f>
        <v>0</v>
      </c>
      <c r="AH2079" s="167" t="str">
        <f t="shared" ref="AH2079:AH2142" si="394">IF(AG2079=MAX(AG$671:AG$2671),AB2079,"")</f>
        <v/>
      </c>
      <c r="AI2079" s="167" t="str">
        <f t="shared" ref="AI2079:AI2142" si="395">IF(AH2079=MIN(AH$671:AH$2671),AH2079,"")</f>
        <v/>
      </c>
      <c r="AJ2079" s="167"/>
      <c r="AK2079" s="167"/>
      <c r="AL2079" s="167"/>
      <c r="AN2079" s="146"/>
      <c r="AO2079" s="158">
        <f t="shared" si="384"/>
        <v>9.0872526178660209</v>
      </c>
      <c r="AP2079" s="159">
        <f t="shared" si="385"/>
        <v>0.24645224394096193</v>
      </c>
      <c r="AQ2079" s="160">
        <f t="shared" si="386"/>
        <v>4.499400524588526E-4</v>
      </c>
      <c r="AR2079" s="161" t="str">
        <f t="shared" si="387"/>
        <v/>
      </c>
      <c r="AS2079" s="161" t="str">
        <f t="shared" si="383"/>
        <v/>
      </c>
    </row>
    <row r="2080" spans="26:45" ht="20.100000000000001" customHeight="1" x14ac:dyDescent="0.25">
      <c r="Z2080" s="146">
        <v>1409</v>
      </c>
      <c r="AA2080" s="142">
        <f t="shared" si="388"/>
        <v>1.6360000000000001</v>
      </c>
      <c r="AB2080" s="166">
        <f t="shared" si="389"/>
        <v>0.10464448476439925</v>
      </c>
      <c r="AC2080" s="166">
        <f t="shared" si="390"/>
        <v>0.94908020630195189</v>
      </c>
      <c r="AD2080" s="142">
        <f t="shared" si="391"/>
        <v>0.10464448476439925</v>
      </c>
      <c r="AE2080" s="142" t="str">
        <f t="shared" ref="AE2080:AE2143" si="396">IF(AND(AC2080&gt;$AE$667,AC2080&lt;$AE$668),AB2080,"")</f>
        <v/>
      </c>
      <c r="AF2080" s="142" t="str">
        <f t="shared" si="392"/>
        <v/>
      </c>
      <c r="AG2080" s="167">
        <f t="shared" si="393"/>
        <v>0</v>
      </c>
      <c r="AH2080" s="167" t="str">
        <f t="shared" si="394"/>
        <v/>
      </c>
      <c r="AI2080" s="167" t="str">
        <f t="shared" si="395"/>
        <v/>
      </c>
      <c r="AJ2080" s="167"/>
      <c r="AK2080" s="167"/>
      <c r="AL2080" s="167"/>
      <c r="AN2080" s="146"/>
      <c r="AO2080" s="158">
        <f t="shared" si="384"/>
        <v>9.0936475880404508</v>
      </c>
      <c r="AP2080" s="159">
        <f t="shared" si="385"/>
        <v>0.24600230388850308</v>
      </c>
      <c r="AQ2080" s="160">
        <f t="shared" si="386"/>
        <v>4.4929287571465748E-4</v>
      </c>
      <c r="AR2080" s="161" t="str">
        <f t="shared" si="387"/>
        <v/>
      </c>
      <c r="AS2080" s="161" t="str">
        <f t="shared" si="383"/>
        <v/>
      </c>
    </row>
    <row r="2081" spans="26:45" ht="20.100000000000001" customHeight="1" x14ac:dyDescent="0.25">
      <c r="Z2081" s="146">
        <v>1410</v>
      </c>
      <c r="AA2081" s="142">
        <f t="shared" si="388"/>
        <v>1.6399999999999997</v>
      </c>
      <c r="AB2081" s="166">
        <f t="shared" si="389"/>
        <v>0.10396109532876426</v>
      </c>
      <c r="AC2081" s="166">
        <f t="shared" si="390"/>
        <v>0.94949741652589625</v>
      </c>
      <c r="AD2081" s="142">
        <f t="shared" si="391"/>
        <v>0.10396109532876426</v>
      </c>
      <c r="AE2081" s="142" t="str">
        <f t="shared" si="396"/>
        <v/>
      </c>
      <c r="AF2081" s="142" t="str">
        <f t="shared" si="392"/>
        <v/>
      </c>
      <c r="AG2081" s="167">
        <f t="shared" si="393"/>
        <v>0</v>
      </c>
      <c r="AH2081" s="167" t="str">
        <f t="shared" si="394"/>
        <v/>
      </c>
      <c r="AI2081" s="167" t="str">
        <f t="shared" si="395"/>
        <v/>
      </c>
      <c r="AJ2081" s="167"/>
      <c r="AK2081" s="167"/>
      <c r="AL2081" s="167"/>
      <c r="AN2081" s="146"/>
      <c r="AO2081" s="158">
        <f t="shared" si="384"/>
        <v>9.1000425582148807</v>
      </c>
      <c r="AP2081" s="159">
        <f t="shared" si="385"/>
        <v>0.24555301101278842</v>
      </c>
      <c r="AQ2081" s="160">
        <f t="shared" si="386"/>
        <v>4.4864607555114566E-4</v>
      </c>
      <c r="AR2081" s="161" t="str">
        <f t="shared" si="387"/>
        <v/>
      </c>
      <c r="AS2081" s="161" t="str">
        <f t="shared" si="383"/>
        <v/>
      </c>
    </row>
    <row r="2082" spans="26:45" ht="20.100000000000001" customHeight="1" x14ac:dyDescent="0.25">
      <c r="Z2082" s="146">
        <v>1411</v>
      </c>
      <c r="AA2082" s="142">
        <f t="shared" si="388"/>
        <v>1.6440000000000001</v>
      </c>
      <c r="AB2082" s="166">
        <f t="shared" si="389"/>
        <v>0.10328051632270249</v>
      </c>
      <c r="AC2082" s="166">
        <f t="shared" si="390"/>
        <v>0.94991189881182836</v>
      </c>
      <c r="AD2082" s="142">
        <f t="shared" si="391"/>
        <v>0.10328051632270249</v>
      </c>
      <c r="AE2082" s="142" t="str">
        <f t="shared" si="396"/>
        <v/>
      </c>
      <c r="AF2082" s="142" t="str">
        <f t="shared" si="392"/>
        <v/>
      </c>
      <c r="AG2082" s="167">
        <f t="shared" si="393"/>
        <v>0</v>
      </c>
      <c r="AH2082" s="167" t="str">
        <f t="shared" si="394"/>
        <v/>
      </c>
      <c r="AI2082" s="167" t="str">
        <f t="shared" si="395"/>
        <v/>
      </c>
      <c r="AJ2082" s="167"/>
      <c r="AK2082" s="167"/>
      <c r="AL2082" s="167"/>
      <c r="AN2082" s="146"/>
      <c r="AO2082" s="158">
        <f t="shared" si="384"/>
        <v>9.1064375283893106</v>
      </c>
      <c r="AP2082" s="159">
        <f t="shared" si="385"/>
        <v>0.24510436493723728</v>
      </c>
      <c r="AQ2082" s="160">
        <f t="shared" si="386"/>
        <v>4.4799965380112883E-4</v>
      </c>
      <c r="AR2082" s="161" t="str">
        <f t="shared" si="387"/>
        <v/>
      </c>
      <c r="AS2082" s="161" t="str">
        <f t="shared" si="383"/>
        <v/>
      </c>
    </row>
    <row r="2083" spans="26:45" ht="20.100000000000001" customHeight="1" x14ac:dyDescent="0.25">
      <c r="Z2083" s="146">
        <v>1412</v>
      </c>
      <c r="AA2083" s="142">
        <f t="shared" si="388"/>
        <v>1.6479999999999997</v>
      </c>
      <c r="AB2083" s="166">
        <f t="shared" si="389"/>
        <v>0.10260275105486756</v>
      </c>
      <c r="AC2083" s="166">
        <f t="shared" si="390"/>
        <v>0.95032366440813576</v>
      </c>
      <c r="AD2083" s="142">
        <f t="shared" si="391"/>
        <v>0.10260275105486756</v>
      </c>
      <c r="AE2083" s="142" t="str">
        <f t="shared" si="396"/>
        <v/>
      </c>
      <c r="AF2083" s="142" t="str">
        <f t="shared" si="392"/>
        <v/>
      </c>
      <c r="AG2083" s="167">
        <f t="shared" si="393"/>
        <v>0</v>
      </c>
      <c r="AH2083" s="167" t="str">
        <f t="shared" si="394"/>
        <v/>
      </c>
      <c r="AI2083" s="167" t="str">
        <f t="shared" si="395"/>
        <v/>
      </c>
      <c r="AJ2083" s="167"/>
      <c r="AK2083" s="167"/>
      <c r="AL2083" s="167"/>
      <c r="AN2083" s="146"/>
      <c r="AO2083" s="158">
        <f t="shared" si="384"/>
        <v>9.1128324985637406</v>
      </c>
      <c r="AP2083" s="159">
        <f t="shared" si="385"/>
        <v>0.24465636528343615</v>
      </c>
      <c r="AQ2083" s="160">
        <f t="shared" si="386"/>
        <v>4.4735361228787074E-4</v>
      </c>
      <c r="AR2083" s="161" t="str">
        <f t="shared" si="387"/>
        <v/>
      </c>
      <c r="AS2083" s="161" t="str">
        <f t="shared" si="383"/>
        <v/>
      </c>
    </row>
    <row r="2084" spans="26:45" ht="20.100000000000001" customHeight="1" x14ac:dyDescent="0.25">
      <c r="Z2084" s="146">
        <v>1413</v>
      </c>
      <c r="AA2084" s="142">
        <f t="shared" si="388"/>
        <v>1.6520000000000001</v>
      </c>
      <c r="AB2084" s="166">
        <f t="shared" si="389"/>
        <v>0.10192780267761112</v>
      </c>
      <c r="AC2084" s="166">
        <f t="shared" si="390"/>
        <v>0.95073272457612834</v>
      </c>
      <c r="AD2084" s="142">
        <f t="shared" si="391"/>
        <v>0.10192780267761112</v>
      </c>
      <c r="AE2084" s="142" t="str">
        <f t="shared" si="396"/>
        <v/>
      </c>
      <c r="AF2084" s="142" t="str">
        <f t="shared" si="392"/>
        <v/>
      </c>
      <c r="AG2084" s="167">
        <f t="shared" si="393"/>
        <v>2.1200065515246056E-298</v>
      </c>
      <c r="AH2084" s="167" t="str">
        <f t="shared" si="394"/>
        <v/>
      </c>
      <c r="AI2084" s="167" t="str">
        <f t="shared" si="395"/>
        <v/>
      </c>
      <c r="AJ2084" s="167"/>
      <c r="AK2084" s="167"/>
      <c r="AL2084" s="167"/>
      <c r="AN2084" s="146"/>
      <c r="AO2084" s="158">
        <f t="shared" si="384"/>
        <v>9.1192274687381705</v>
      </c>
      <c r="AP2084" s="159">
        <f t="shared" si="385"/>
        <v>0.24420901167114828</v>
      </c>
      <c r="AQ2084" s="160">
        <f t="shared" si="386"/>
        <v>4.4670795282550357E-4</v>
      </c>
      <c r="AR2084" s="161" t="str">
        <f t="shared" si="387"/>
        <v/>
      </c>
      <c r="AS2084" s="161" t="str">
        <f t="shared" si="383"/>
        <v/>
      </c>
    </row>
    <row r="2085" spans="26:45" ht="20.100000000000001" customHeight="1" x14ac:dyDescent="0.25">
      <c r="Z2085" s="146">
        <v>1414</v>
      </c>
      <c r="AA2085" s="142">
        <f t="shared" si="388"/>
        <v>1.6559999999999997</v>
      </c>
      <c r="AB2085" s="166">
        <f t="shared" si="389"/>
        <v>0.10125567418780883</v>
      </c>
      <c r="AC2085" s="166">
        <f t="shared" si="390"/>
        <v>0.95113909058941348</v>
      </c>
      <c r="AD2085" s="142">
        <f t="shared" si="391"/>
        <v>0.10125567418780883</v>
      </c>
      <c r="AE2085" s="142" t="str">
        <f t="shared" si="396"/>
        <v/>
      </c>
      <c r="AF2085" s="142" t="str">
        <f t="shared" si="392"/>
        <v/>
      </c>
      <c r="AG2085" s="167">
        <f t="shared" si="393"/>
        <v>1.5069047176203946E-282</v>
      </c>
      <c r="AH2085" s="167" t="str">
        <f t="shared" si="394"/>
        <v/>
      </c>
      <c r="AI2085" s="167" t="str">
        <f t="shared" si="395"/>
        <v/>
      </c>
      <c r="AJ2085" s="167"/>
      <c r="AK2085" s="167"/>
      <c r="AL2085" s="167"/>
      <c r="AN2085" s="146"/>
      <c r="AO2085" s="158">
        <f t="shared" si="384"/>
        <v>9.1256224389126004</v>
      </c>
      <c r="AP2085" s="159">
        <f t="shared" si="385"/>
        <v>0.24376230371832278</v>
      </c>
      <c r="AQ2085" s="160">
        <f t="shared" si="386"/>
        <v>4.4606267721900017E-4</v>
      </c>
      <c r="AR2085" s="161" t="str">
        <f t="shared" si="387"/>
        <v/>
      </c>
      <c r="AS2085" s="161" t="str">
        <f t="shared" si="383"/>
        <v/>
      </c>
    </row>
    <row r="2086" spans="26:45" ht="20.100000000000001" customHeight="1" x14ac:dyDescent="0.25">
      <c r="Z2086" s="146">
        <v>1415</v>
      </c>
      <c r="AA2086" s="142">
        <f t="shared" si="388"/>
        <v>1.6600000000000001</v>
      </c>
      <c r="AB2086" s="166">
        <f t="shared" si="389"/>
        <v>0.10058636842769055</v>
      </c>
      <c r="AC2086" s="166">
        <f t="shared" si="390"/>
        <v>0.95154277373327723</v>
      </c>
      <c r="AD2086" s="142">
        <f t="shared" si="391"/>
        <v>0.10058636842769055</v>
      </c>
      <c r="AE2086" s="142" t="str">
        <f t="shared" si="396"/>
        <v/>
      </c>
      <c r="AF2086" s="142" t="str">
        <f t="shared" si="392"/>
        <v/>
      </c>
      <c r="AG2086" s="167">
        <f t="shared" si="393"/>
        <v>3.9403962771360244E-267</v>
      </c>
      <c r="AH2086" s="167" t="str">
        <f t="shared" si="394"/>
        <v/>
      </c>
      <c r="AI2086" s="167" t="str">
        <f t="shared" si="395"/>
        <v/>
      </c>
      <c r="AJ2086" s="167"/>
      <c r="AK2086" s="167"/>
      <c r="AL2086" s="167"/>
      <c r="AN2086" s="146"/>
      <c r="AO2086" s="158">
        <f t="shared" si="384"/>
        <v>9.1320174090870303</v>
      </c>
      <c r="AP2086" s="159">
        <f t="shared" si="385"/>
        <v>0.24331624104110378</v>
      </c>
      <c r="AQ2086" s="160">
        <f t="shared" si="386"/>
        <v>4.4541778726545078E-4</v>
      </c>
      <c r="AR2086" s="161" t="str">
        <f t="shared" si="387"/>
        <v/>
      </c>
      <c r="AS2086" s="161" t="str">
        <f t="shared" si="383"/>
        <v/>
      </c>
    </row>
    <row r="2087" spans="26:45" ht="20.100000000000001" customHeight="1" x14ac:dyDescent="0.25">
      <c r="Z2087" s="146">
        <v>1416</v>
      </c>
      <c r="AA2087" s="142">
        <f t="shared" si="388"/>
        <v>1.6639999999999997</v>
      </c>
      <c r="AB2087" s="166">
        <f t="shared" si="389"/>
        <v>9.9919888085680128E-2</v>
      </c>
      <c r="AC2087" s="166">
        <f t="shared" si="390"/>
        <v>0.95194378530406598</v>
      </c>
      <c r="AD2087" s="142">
        <f t="shared" si="391"/>
        <v>9.9919888085680128E-2</v>
      </c>
      <c r="AE2087" s="142" t="str">
        <f t="shared" si="396"/>
        <v/>
      </c>
      <c r="AF2087" s="142" t="str">
        <f t="shared" si="392"/>
        <v/>
      </c>
      <c r="AG2087" s="167">
        <f t="shared" si="393"/>
        <v>3.7905264000928681E-252</v>
      </c>
      <c r="AH2087" s="167" t="str">
        <f t="shared" si="394"/>
        <v/>
      </c>
      <c r="AI2087" s="167" t="str">
        <f t="shared" si="395"/>
        <v/>
      </c>
      <c r="AJ2087" s="167"/>
      <c r="AK2087" s="167"/>
      <c r="AL2087" s="167"/>
      <c r="AN2087" s="146"/>
      <c r="AO2087" s="158">
        <f t="shared" si="384"/>
        <v>9.1384123792614602</v>
      </c>
      <c r="AP2087" s="159">
        <f t="shared" si="385"/>
        <v>0.24287082325383832</v>
      </c>
      <c r="AQ2087" s="160">
        <f t="shared" si="386"/>
        <v>4.4477328475148181E-4</v>
      </c>
      <c r="AR2087" s="161" t="str">
        <f t="shared" si="387"/>
        <v/>
      </c>
      <c r="AS2087" s="161" t="str">
        <f t="shared" si="383"/>
        <v/>
      </c>
    </row>
    <row r="2088" spans="26:45" ht="20.100000000000001" customHeight="1" x14ac:dyDescent="0.25">
      <c r="Z2088" s="146">
        <v>1417</v>
      </c>
      <c r="AA2088" s="142">
        <f t="shared" si="388"/>
        <v>1.6680000000000001</v>
      </c>
      <c r="AB2088" s="166">
        <f t="shared" si="389"/>
        <v>9.9256235697239362E-2</v>
      </c>
      <c r="AC2088" s="166">
        <f t="shared" si="390"/>
        <v>0.95234213660857414</v>
      </c>
      <c r="AD2088" s="142">
        <f t="shared" si="391"/>
        <v>9.9256235697239362E-2</v>
      </c>
      <c r="AE2088" s="142" t="str">
        <f t="shared" si="396"/>
        <v/>
      </c>
      <c r="AF2088" s="142" t="str">
        <f t="shared" si="392"/>
        <v/>
      </c>
      <c r="AG2088" s="167">
        <f t="shared" si="393"/>
        <v>1.3414196673494362E-237</v>
      </c>
      <c r="AH2088" s="167" t="str">
        <f t="shared" si="394"/>
        <v/>
      </c>
      <c r="AI2088" s="167" t="str">
        <f t="shared" si="395"/>
        <v/>
      </c>
      <c r="AJ2088" s="167"/>
      <c r="AK2088" s="167"/>
      <c r="AL2088" s="167"/>
      <c r="AN2088" s="146"/>
      <c r="AO2088" s="158">
        <f t="shared" si="384"/>
        <v>9.1448073494358901</v>
      </c>
      <c r="AP2088" s="159">
        <f t="shared" si="385"/>
        <v>0.24242604996908684</v>
      </c>
      <c r="AQ2088" s="160">
        <f t="shared" si="386"/>
        <v>4.4412917145580932E-4</v>
      </c>
      <c r="AR2088" s="161" t="str">
        <f t="shared" si="387"/>
        <v/>
      </c>
      <c r="AS2088" s="161" t="str">
        <f t="shared" si="383"/>
        <v/>
      </c>
    </row>
    <row r="2089" spans="26:45" ht="20.100000000000001" customHeight="1" x14ac:dyDescent="0.25">
      <c r="Z2089" s="146">
        <v>1418</v>
      </c>
      <c r="AA2089" s="142">
        <f t="shared" si="388"/>
        <v>1.6719999999999997</v>
      </c>
      <c r="AB2089" s="166">
        <f t="shared" si="389"/>
        <v>9.859541364572097E-2</v>
      </c>
      <c r="AC2089" s="166">
        <f t="shared" si="390"/>
        <v>0.95273783896343311</v>
      </c>
      <c r="AD2089" s="142">
        <f t="shared" si="391"/>
        <v>9.859541364572097E-2</v>
      </c>
      <c r="AE2089" s="142" t="str">
        <f t="shared" si="396"/>
        <v/>
      </c>
      <c r="AF2089" s="142" t="str">
        <f t="shared" si="392"/>
        <v/>
      </c>
      <c r="AG2089" s="167">
        <f t="shared" si="393"/>
        <v>1.7463662567587768E-223</v>
      </c>
      <c r="AH2089" s="167" t="str">
        <f t="shared" si="394"/>
        <v/>
      </c>
      <c r="AI2089" s="167" t="str">
        <f t="shared" si="395"/>
        <v/>
      </c>
      <c r="AJ2089" s="167"/>
      <c r="AK2089" s="167"/>
      <c r="AL2089" s="167"/>
      <c r="AN2089" s="146"/>
      <c r="AO2089" s="158">
        <f t="shared" si="384"/>
        <v>9.15120231961032</v>
      </c>
      <c r="AP2089" s="159">
        <f t="shared" si="385"/>
        <v>0.24198192079763103</v>
      </c>
      <c r="AQ2089" s="160">
        <f t="shared" si="386"/>
        <v>4.4348544914818433E-4</v>
      </c>
      <c r="AR2089" s="161" t="str">
        <f t="shared" si="387"/>
        <v/>
      </c>
      <c r="AS2089" s="161" t="str">
        <f t="shared" si="383"/>
        <v/>
      </c>
    </row>
    <row r="2090" spans="26:45" ht="20.100000000000001" customHeight="1" x14ac:dyDescent="0.25">
      <c r="Z2090" s="146">
        <v>1419</v>
      </c>
      <c r="AA2090" s="142">
        <f t="shared" si="388"/>
        <v>1.6760000000000002</v>
      </c>
      <c r="AB2090" s="166">
        <f t="shared" si="389"/>
        <v>9.7937424163225553E-2</v>
      </c>
      <c r="AC2090" s="166">
        <f t="shared" si="390"/>
        <v>0.95313090369450526</v>
      </c>
      <c r="AD2090" s="142">
        <f t="shared" si="391"/>
        <v>9.7937424163225553E-2</v>
      </c>
      <c r="AE2090" s="142" t="str">
        <f t="shared" si="396"/>
        <v/>
      </c>
      <c r="AF2090" s="142" t="str">
        <f t="shared" si="392"/>
        <v/>
      </c>
      <c r="AG2090" s="167">
        <f t="shared" si="393"/>
        <v>8.3639516058564629E-210</v>
      </c>
      <c r="AH2090" s="167" t="str">
        <f t="shared" si="394"/>
        <v/>
      </c>
      <c r="AI2090" s="167" t="str">
        <f t="shared" si="395"/>
        <v/>
      </c>
      <c r="AJ2090" s="167"/>
      <c r="AK2090" s="167"/>
      <c r="AL2090" s="167"/>
      <c r="AN2090" s="146"/>
      <c r="AO2090" s="158">
        <f t="shared" si="384"/>
        <v>9.15759728978475</v>
      </c>
      <c r="AP2090" s="159">
        <f t="shared" si="385"/>
        <v>0.24153843534848285</v>
      </c>
      <c r="AQ2090" s="160">
        <f t="shared" si="386"/>
        <v>4.4284211958842135E-4</v>
      </c>
      <c r="AR2090" s="161" t="str">
        <f t="shared" si="387"/>
        <v/>
      </c>
      <c r="AS2090" s="161" t="str">
        <f t="shared" si="383"/>
        <v/>
      </c>
    </row>
    <row r="2091" spans="26:45" ht="20.100000000000001" customHeight="1" x14ac:dyDescent="0.25">
      <c r="Z2091" s="146">
        <v>1420</v>
      </c>
      <c r="AA2091" s="142">
        <f t="shared" si="388"/>
        <v>1.6799999999999997</v>
      </c>
      <c r="AB2091" s="166">
        <f t="shared" si="389"/>
        <v>9.7282269331467539E-2</v>
      </c>
      <c r="AC2091" s="166">
        <f t="shared" si="390"/>
        <v>0.95352134213627993</v>
      </c>
      <c r="AD2091" s="142">
        <f t="shared" si="391"/>
        <v>9.7282269331467539E-2</v>
      </c>
      <c r="AE2091" s="142" t="str">
        <f t="shared" si="396"/>
        <v/>
      </c>
      <c r="AF2091" s="142" t="str">
        <f t="shared" si="392"/>
        <v/>
      </c>
      <c r="AG2091" s="167">
        <f t="shared" si="393"/>
        <v>1.4736461348785476E-196</v>
      </c>
      <c r="AH2091" s="167" t="str">
        <f t="shared" si="394"/>
        <v/>
      </c>
      <c r="AI2091" s="167" t="str">
        <f t="shared" si="395"/>
        <v/>
      </c>
      <c r="AJ2091" s="167"/>
      <c r="AK2091" s="167"/>
      <c r="AL2091" s="167"/>
      <c r="AN2091" s="146"/>
      <c r="AO2091" s="158">
        <f t="shared" si="384"/>
        <v>9.1639922599591799</v>
      </c>
      <c r="AP2091" s="159">
        <f t="shared" si="385"/>
        <v>0.24109559322889443</v>
      </c>
      <c r="AQ2091" s="160">
        <f t="shared" si="386"/>
        <v>4.4219918452978457E-4</v>
      </c>
      <c r="AR2091" s="161" t="str">
        <f t="shared" si="387"/>
        <v/>
      </c>
      <c r="AS2091" s="161" t="str">
        <f t="shared" si="383"/>
        <v/>
      </c>
    </row>
    <row r="2092" spans="26:45" ht="20.100000000000001" customHeight="1" x14ac:dyDescent="0.25">
      <c r="Z2092" s="146">
        <v>1421</v>
      </c>
      <c r="AA2092" s="142">
        <f t="shared" si="388"/>
        <v>1.6840000000000002</v>
      </c>
      <c r="AB2092" s="166">
        <f t="shared" si="389"/>
        <v>9.6629951082644813E-2</v>
      </c>
      <c r="AC2092" s="166">
        <f t="shared" si="390"/>
        <v>0.95390916563127426</v>
      </c>
      <c r="AD2092" s="142">
        <f t="shared" si="391"/>
        <v>9.6629951082644813E-2</v>
      </c>
      <c r="AE2092" s="142" t="str">
        <f t="shared" si="396"/>
        <v/>
      </c>
      <c r="AF2092" s="142" t="str">
        <f t="shared" si="392"/>
        <v/>
      </c>
      <c r="AG2092" s="167">
        <f t="shared" si="393"/>
        <v>9.551694541948838E-184</v>
      </c>
      <c r="AH2092" s="167" t="str">
        <f t="shared" si="394"/>
        <v/>
      </c>
      <c r="AI2092" s="167" t="str">
        <f t="shared" si="395"/>
        <v/>
      </c>
      <c r="AJ2092" s="167"/>
      <c r="AK2092" s="167"/>
      <c r="AL2092" s="167"/>
      <c r="AN2092" s="146"/>
      <c r="AO2092" s="158">
        <f t="shared" si="384"/>
        <v>9.1703872301336098</v>
      </c>
      <c r="AP2092" s="159">
        <f t="shared" si="385"/>
        <v>0.24065339404436464</v>
      </c>
      <c r="AQ2092" s="160">
        <f t="shared" si="386"/>
        <v>4.415566457135478E-4</v>
      </c>
      <c r="AR2092" s="161" t="str">
        <f t="shared" si="387"/>
        <v/>
      </c>
      <c r="AS2092" s="161" t="str">
        <f t="shared" si="383"/>
        <v/>
      </c>
    </row>
    <row r="2093" spans="26:45" ht="20.100000000000001" customHeight="1" x14ac:dyDescent="0.25">
      <c r="Z2093" s="146">
        <v>1422</v>
      </c>
      <c r="AA2093" s="142">
        <f t="shared" si="388"/>
        <v>1.6879999999999997</v>
      </c>
      <c r="AB2093" s="166">
        <f t="shared" si="389"/>
        <v>9.5980471200316775E-2</v>
      </c>
      <c r="AC2093" s="166">
        <f t="shared" si="390"/>
        <v>0.95429438552943635</v>
      </c>
      <c r="AD2093" s="142">
        <f t="shared" si="391"/>
        <v>9.5980471200316775E-2</v>
      </c>
      <c r="AE2093" s="142" t="str">
        <f t="shared" si="396"/>
        <v/>
      </c>
      <c r="AF2093" s="142" t="str">
        <f t="shared" si="392"/>
        <v/>
      </c>
      <c r="AG2093" s="167">
        <f t="shared" si="393"/>
        <v>2.2775774787366612E-171</v>
      </c>
      <c r="AH2093" s="167" t="str">
        <f t="shared" si="394"/>
        <v/>
      </c>
      <c r="AI2093" s="167" t="str">
        <f t="shared" si="395"/>
        <v/>
      </c>
      <c r="AJ2093" s="167"/>
      <c r="AK2093" s="167"/>
      <c r="AL2093" s="167"/>
      <c r="AN2093" s="146"/>
      <c r="AO2093" s="158">
        <f t="shared" si="384"/>
        <v>9.1767822003080397</v>
      </c>
      <c r="AP2093" s="159">
        <f t="shared" si="385"/>
        <v>0.2402118373986511</v>
      </c>
      <c r="AQ2093" s="160">
        <f t="shared" si="386"/>
        <v>4.4091450487515615E-4</v>
      </c>
      <c r="AR2093" s="161" t="str">
        <f t="shared" si="387"/>
        <v/>
      </c>
      <c r="AS2093" s="161" t="str">
        <f t="shared" si="383"/>
        <v/>
      </c>
    </row>
    <row r="2094" spans="26:45" ht="20.100000000000001" customHeight="1" x14ac:dyDescent="0.25">
      <c r="Z2094" s="146">
        <v>1423</v>
      </c>
      <c r="AA2094" s="142">
        <f t="shared" si="388"/>
        <v>1.6920000000000002</v>
      </c>
      <c r="AB2094" s="166">
        <f t="shared" si="389"/>
        <v>9.5333831320286069E-2</v>
      </c>
      <c r="AC2094" s="166">
        <f t="shared" si="390"/>
        <v>0.95467701318755305</v>
      </c>
      <c r="AD2094" s="142">
        <f t="shared" si="391"/>
        <v>9.5333831320286069E-2</v>
      </c>
      <c r="AE2094" s="142" t="str">
        <f t="shared" si="396"/>
        <v/>
      </c>
      <c r="AF2094" s="142" t="str">
        <f t="shared" si="392"/>
        <v/>
      </c>
      <c r="AG2094" s="167">
        <f t="shared" si="393"/>
        <v>1.9978892591682797E-159</v>
      </c>
      <c r="AH2094" s="167" t="str">
        <f t="shared" si="394"/>
        <v/>
      </c>
      <c r="AI2094" s="167" t="str">
        <f t="shared" si="395"/>
        <v/>
      </c>
      <c r="AJ2094" s="167"/>
      <c r="AK2094" s="167"/>
      <c r="AL2094" s="167"/>
      <c r="AN2094" s="146"/>
      <c r="AO2094" s="158">
        <f t="shared" si="384"/>
        <v>9.1831771704824696</v>
      </c>
      <c r="AP2094" s="159">
        <f t="shared" si="385"/>
        <v>0.23977092289377594</v>
      </c>
      <c r="AQ2094" s="160">
        <f t="shared" si="386"/>
        <v>4.4027276373917457E-4</v>
      </c>
      <c r="AR2094" s="161" t="str">
        <f t="shared" si="387"/>
        <v/>
      </c>
      <c r="AS2094" s="161" t="str">
        <f t="shared" si="383"/>
        <v/>
      </c>
    </row>
    <row r="2095" spans="26:45" ht="20.100000000000001" customHeight="1" x14ac:dyDescent="0.25">
      <c r="Z2095" s="146">
        <v>1424</v>
      </c>
      <c r="AA2095" s="142">
        <f t="shared" si="388"/>
        <v>1.6959999999999997</v>
      </c>
      <c r="AB2095" s="166">
        <f t="shared" si="389"/>
        <v>9.4690032931488616E-2</v>
      </c>
      <c r="AC2095" s="166">
        <f t="shared" si="390"/>
        <v>0.95505705996866008</v>
      </c>
      <c r="AD2095" s="142">
        <f t="shared" si="391"/>
        <v>9.4690032931488616E-2</v>
      </c>
      <c r="AE2095" s="142" t="str">
        <f t="shared" si="396"/>
        <v/>
      </c>
      <c r="AF2095" s="142" t="str">
        <f t="shared" si="392"/>
        <v/>
      </c>
      <c r="AG2095" s="167">
        <f t="shared" si="393"/>
        <v>6.4472599713978517E-148</v>
      </c>
      <c r="AH2095" s="167" t="str">
        <f t="shared" si="394"/>
        <v/>
      </c>
      <c r="AI2095" s="167" t="str">
        <f t="shared" si="395"/>
        <v/>
      </c>
      <c r="AJ2095" s="167"/>
      <c r="AK2095" s="167"/>
      <c r="AL2095" s="167"/>
      <c r="AN2095" s="146"/>
      <c r="AO2095" s="158">
        <f t="shared" si="384"/>
        <v>9.1895721406568995</v>
      </c>
      <c r="AP2095" s="159">
        <f t="shared" si="385"/>
        <v>0.23933065013003677</v>
      </c>
      <c r="AQ2095" s="160">
        <f t="shared" si="386"/>
        <v>4.3963142402245192E-4</v>
      </c>
      <c r="AR2095" s="161" t="str">
        <f t="shared" si="387"/>
        <v/>
      </c>
      <c r="AS2095" s="161" t="str">
        <f t="shared" si="383"/>
        <v/>
      </c>
    </row>
    <row r="2096" spans="26:45" ht="20.100000000000001" customHeight="1" x14ac:dyDescent="0.25">
      <c r="Z2096" s="146">
        <v>1425</v>
      </c>
      <c r="AA2096" s="142">
        <f t="shared" si="388"/>
        <v>1.7000000000000002</v>
      </c>
      <c r="AB2096" s="166">
        <f t="shared" si="389"/>
        <v>9.4049077376886905E-2</v>
      </c>
      <c r="AC2096" s="166">
        <f t="shared" si="390"/>
        <v>0.95543453724145699</v>
      </c>
      <c r="AD2096" s="142">
        <f t="shared" si="391"/>
        <v>9.4049077376886905E-2</v>
      </c>
      <c r="AE2096" s="142" t="str">
        <f t="shared" si="396"/>
        <v/>
      </c>
      <c r="AF2096" s="142" t="str">
        <f t="shared" si="392"/>
        <v/>
      </c>
      <c r="AG2096" s="167">
        <f t="shared" si="393"/>
        <v>7.6539297364193932E-137</v>
      </c>
      <c r="AH2096" s="167" t="str">
        <f t="shared" si="394"/>
        <v/>
      </c>
      <c r="AI2096" s="167" t="str">
        <f t="shared" si="395"/>
        <v/>
      </c>
      <c r="AJ2096" s="167"/>
      <c r="AK2096" s="167"/>
      <c r="AL2096" s="167"/>
      <c r="AN2096" s="146"/>
      <c r="AO2096" s="158">
        <f t="shared" si="384"/>
        <v>9.1959671108313294</v>
      </c>
      <c r="AP2096" s="159">
        <f t="shared" si="385"/>
        <v>0.23889101870601431</v>
      </c>
      <c r="AQ2096" s="160">
        <f t="shared" si="386"/>
        <v>4.3899048743276103E-4</v>
      </c>
      <c r="AR2096" s="161" t="str">
        <f t="shared" si="387"/>
        <v/>
      </c>
      <c r="AS2096" s="161" t="str">
        <f t="shared" si="383"/>
        <v/>
      </c>
    </row>
    <row r="2097" spans="26:45" ht="20.100000000000001" customHeight="1" x14ac:dyDescent="0.25">
      <c r="Z2097" s="146">
        <v>1426</v>
      </c>
      <c r="AA2097" s="142">
        <f t="shared" si="388"/>
        <v>1.7039999999999997</v>
      </c>
      <c r="AB2097" s="166">
        <f t="shared" si="389"/>
        <v>9.3410965854371211E-2</v>
      </c>
      <c r="AC2097" s="166">
        <f t="shared" si="390"/>
        <v>0.95580945637972436</v>
      </c>
      <c r="AD2097" s="142">
        <f t="shared" si="391"/>
        <v>9.3410965854371211E-2</v>
      </c>
      <c r="AE2097" s="142" t="str">
        <f t="shared" si="396"/>
        <v/>
      </c>
      <c r="AF2097" s="142" t="str">
        <f t="shared" si="392"/>
        <v/>
      </c>
      <c r="AG2097" s="167">
        <f t="shared" si="393"/>
        <v>3.3427144417944578E-126</v>
      </c>
      <c r="AH2097" s="167" t="str">
        <f t="shared" si="394"/>
        <v/>
      </c>
      <c r="AI2097" s="167" t="str">
        <f t="shared" si="395"/>
        <v/>
      </c>
      <c r="AJ2097" s="167"/>
      <c r="AK2097" s="167"/>
      <c r="AL2097" s="167"/>
      <c r="AN2097" s="146"/>
      <c r="AO2097" s="158">
        <f t="shared" si="384"/>
        <v>9.2023620810057594</v>
      </c>
      <c r="AP2097" s="159">
        <f t="shared" si="385"/>
        <v>0.23845202821858155</v>
      </c>
      <c r="AQ2097" s="160">
        <f t="shared" si="386"/>
        <v>4.3834995566910395E-4</v>
      </c>
      <c r="AR2097" s="161" t="str">
        <f t="shared" si="387"/>
        <v/>
      </c>
      <c r="AS2097" s="161" t="str">
        <f t="shared" si="383"/>
        <v/>
      </c>
    </row>
    <row r="2098" spans="26:45" ht="20.100000000000001" customHeight="1" x14ac:dyDescent="0.25">
      <c r="Z2098" s="146">
        <v>1427</v>
      </c>
      <c r="AA2098" s="142">
        <f t="shared" si="388"/>
        <v>1.7080000000000002</v>
      </c>
      <c r="AB2098" s="166">
        <f t="shared" si="389"/>
        <v>9.2775699417664115E-2</v>
      </c>
      <c r="AC2098" s="166">
        <f t="shared" si="390"/>
        <v>0.95618182876174607</v>
      </c>
      <c r="AD2098" s="142">
        <f t="shared" si="391"/>
        <v>9.2775699417664115E-2</v>
      </c>
      <c r="AE2098" s="142" t="str">
        <f t="shared" si="396"/>
        <v/>
      </c>
      <c r="AF2098" s="142" t="str">
        <f t="shared" si="392"/>
        <v/>
      </c>
      <c r="AG2098" s="167">
        <f t="shared" si="393"/>
        <v>5.3705603650205916E-116</v>
      </c>
      <c r="AH2098" s="167" t="str">
        <f t="shared" si="394"/>
        <v/>
      </c>
      <c r="AI2098" s="167" t="str">
        <f t="shared" si="395"/>
        <v/>
      </c>
      <c r="AJ2098" s="167"/>
      <c r="AK2098" s="167"/>
      <c r="AL2098" s="167"/>
      <c r="AN2098" s="146"/>
      <c r="AO2098" s="158">
        <f t="shared" si="384"/>
        <v>9.2087570511801893</v>
      </c>
      <c r="AP2098" s="159">
        <f t="shared" si="385"/>
        <v>0.23801367826291245</v>
      </c>
      <c r="AQ2098" s="160">
        <f t="shared" si="386"/>
        <v>4.3770983042204503E-4</v>
      </c>
      <c r="AR2098" s="161" t="str">
        <f t="shared" si="387"/>
        <v/>
      </c>
      <c r="AS2098" s="161" t="str">
        <f t="shared" si="383"/>
        <v/>
      </c>
    </row>
    <row r="2099" spans="26:45" ht="20.100000000000001" customHeight="1" x14ac:dyDescent="0.25">
      <c r="Z2099" s="146">
        <v>1428</v>
      </c>
      <c r="AA2099" s="142">
        <f t="shared" si="388"/>
        <v>1.7119999999999997</v>
      </c>
      <c r="AB2099" s="166">
        <f t="shared" si="389"/>
        <v>9.2143278977232526E-2</v>
      </c>
      <c r="AC2099" s="166">
        <f t="shared" si="390"/>
        <v>0.95655166576973372</v>
      </c>
      <c r="AD2099" s="142">
        <f t="shared" si="391"/>
        <v>9.2143278977232526E-2</v>
      </c>
      <c r="AE2099" s="142" t="str">
        <f t="shared" si="396"/>
        <v/>
      </c>
      <c r="AF2099" s="142" t="str">
        <f t="shared" si="392"/>
        <v/>
      </c>
      <c r="AG2099" s="167">
        <f t="shared" si="393"/>
        <v>3.1742815528252622E-106</v>
      </c>
      <c r="AH2099" s="167" t="str">
        <f t="shared" si="394"/>
        <v/>
      </c>
      <c r="AI2099" s="167" t="str">
        <f t="shared" si="395"/>
        <v/>
      </c>
      <c r="AJ2099" s="167"/>
      <c r="AK2099" s="167"/>
      <c r="AL2099" s="167"/>
      <c r="AN2099" s="146"/>
      <c r="AO2099" s="158">
        <f t="shared" si="384"/>
        <v>9.2151520213546192</v>
      </c>
      <c r="AP2099" s="159">
        <f t="shared" si="385"/>
        <v>0.2375759684324904</v>
      </c>
      <c r="AQ2099" s="160">
        <f t="shared" si="386"/>
        <v>4.3707011337321133E-4</v>
      </c>
      <c r="AR2099" s="161" t="str">
        <f t="shared" si="387"/>
        <v/>
      </c>
      <c r="AS2099" s="161" t="str">
        <f t="shared" si="383"/>
        <v/>
      </c>
    </row>
    <row r="2100" spans="26:45" ht="20.100000000000001" customHeight="1" x14ac:dyDescent="0.25">
      <c r="Z2100" s="146">
        <v>1429</v>
      </c>
      <c r="AA2100" s="142">
        <f t="shared" si="388"/>
        <v>1.7160000000000002</v>
      </c>
      <c r="AB2100" s="166">
        <f t="shared" si="389"/>
        <v>9.1513705301202758E-2</v>
      </c>
      <c r="AC2100" s="166">
        <f t="shared" si="390"/>
        <v>0.95691897878925614</v>
      </c>
      <c r="AD2100" s="142">
        <f t="shared" si="391"/>
        <v>9.1513705301202758E-2</v>
      </c>
      <c r="AE2100" s="142" t="str">
        <f t="shared" si="396"/>
        <v/>
      </c>
      <c r="AF2100" s="142" t="str">
        <f t="shared" si="392"/>
        <v/>
      </c>
      <c r="AG2100" s="167">
        <f t="shared" si="393"/>
        <v>6.9020294201272195E-97</v>
      </c>
      <c r="AH2100" s="167" t="str">
        <f t="shared" si="394"/>
        <v/>
      </c>
      <c r="AI2100" s="167" t="str">
        <f t="shared" si="395"/>
        <v/>
      </c>
      <c r="AJ2100" s="167"/>
      <c r="AK2100" s="167"/>
      <c r="AL2100" s="167"/>
      <c r="AN2100" s="146"/>
      <c r="AO2100" s="158">
        <f t="shared" si="384"/>
        <v>9.2215469915290491</v>
      </c>
      <c r="AP2100" s="159">
        <f t="shared" si="385"/>
        <v>0.23713889831911719</v>
      </c>
      <c r="AQ2100" s="160">
        <f t="shared" si="386"/>
        <v>4.364308061954314E-4</v>
      </c>
      <c r="AR2100" s="161" t="str">
        <f t="shared" si="387"/>
        <v/>
      </c>
      <c r="AS2100" s="161" t="str">
        <f t="shared" si="383"/>
        <v/>
      </c>
    </row>
    <row r="2101" spans="26:45" ht="20.100000000000001" customHeight="1" x14ac:dyDescent="0.25">
      <c r="Z2101" s="146">
        <v>1430</v>
      </c>
      <c r="AA2101" s="142">
        <f t="shared" si="388"/>
        <v>1.7199999999999998</v>
      </c>
      <c r="AB2101" s="166">
        <f t="shared" si="389"/>
        <v>9.0886979016282898E-2</v>
      </c>
      <c r="AC2101" s="166">
        <f t="shared" si="390"/>
        <v>0.95728377920867103</v>
      </c>
      <c r="AD2101" s="142">
        <f t="shared" si="391"/>
        <v>9.0886979016282898E-2</v>
      </c>
      <c r="AE2101" s="142" t="str">
        <f t="shared" si="396"/>
        <v/>
      </c>
      <c r="AF2101" s="142" t="str">
        <f t="shared" si="392"/>
        <v/>
      </c>
      <c r="AG2101" s="167">
        <f t="shared" si="393"/>
        <v>5.5209483621597635E-88</v>
      </c>
      <c r="AH2101" s="167" t="str">
        <f t="shared" si="394"/>
        <v/>
      </c>
      <c r="AI2101" s="167" t="str">
        <f t="shared" si="395"/>
        <v/>
      </c>
      <c r="AJ2101" s="167"/>
      <c r="AK2101" s="167"/>
      <c r="AL2101" s="167"/>
      <c r="AN2101" s="146"/>
      <c r="AO2101" s="158">
        <f t="shared" si="384"/>
        <v>9.227941961703479</v>
      </c>
      <c r="AP2101" s="159">
        <f t="shared" si="385"/>
        <v>0.23670246751292176</v>
      </c>
      <c r="AQ2101" s="160">
        <f t="shared" si="386"/>
        <v>4.357919105532071E-4</v>
      </c>
      <c r="AR2101" s="161" t="str">
        <f t="shared" si="387"/>
        <v/>
      </c>
      <c r="AS2101" s="161" t="str">
        <f t="shared" si="383"/>
        <v/>
      </c>
    </row>
    <row r="2102" spans="26:45" ht="20.100000000000001" customHeight="1" x14ac:dyDescent="0.25">
      <c r="Z2102" s="146">
        <v>1431</v>
      </c>
      <c r="AA2102" s="142">
        <f t="shared" si="388"/>
        <v>1.7240000000000002</v>
      </c>
      <c r="AB2102" s="166">
        <f t="shared" si="389"/>
        <v>9.0263100608688029E-2</v>
      </c>
      <c r="AC2102" s="166">
        <f t="shared" si="390"/>
        <v>0.95764607841856231</v>
      </c>
      <c r="AD2102" s="142">
        <f t="shared" si="391"/>
        <v>9.0263100608688029E-2</v>
      </c>
      <c r="AE2102" s="142" t="str">
        <f t="shared" si="396"/>
        <v/>
      </c>
      <c r="AF2102" s="142" t="str">
        <f t="shared" si="392"/>
        <v/>
      </c>
      <c r="AG2102" s="167">
        <f t="shared" si="393"/>
        <v>1.6246360367736081E-79</v>
      </c>
      <c r="AH2102" s="167" t="str">
        <f t="shared" si="394"/>
        <v/>
      </c>
      <c r="AI2102" s="167" t="str">
        <f t="shared" si="395"/>
        <v/>
      </c>
      <c r="AJ2102" s="167"/>
      <c r="AK2102" s="167"/>
      <c r="AL2102" s="167"/>
      <c r="AN2102" s="146"/>
      <c r="AO2102" s="158">
        <f t="shared" si="384"/>
        <v>9.2343369318779089</v>
      </c>
      <c r="AP2102" s="159">
        <f t="shared" si="385"/>
        <v>0.23626667560236855</v>
      </c>
      <c r="AQ2102" s="160">
        <f t="shared" si="386"/>
        <v>4.3515342810246382E-4</v>
      </c>
      <c r="AR2102" s="161" t="str">
        <f t="shared" si="387"/>
        <v/>
      </c>
      <c r="AS2102" s="161" t="str">
        <f t="shared" si="383"/>
        <v/>
      </c>
    </row>
    <row r="2103" spans="26:45" ht="20.100000000000001" customHeight="1" x14ac:dyDescent="0.25">
      <c r="Z2103" s="146">
        <v>1432</v>
      </c>
      <c r="AA2103" s="142">
        <f t="shared" si="388"/>
        <v>1.7279999999999998</v>
      </c>
      <c r="AB2103" s="166">
        <f t="shared" si="389"/>
        <v>8.9642070425072398E-2</v>
      </c>
      <c r="AC2103" s="166">
        <f t="shared" si="390"/>
        <v>0.95800588781117868</v>
      </c>
      <c r="AD2103" s="142">
        <f t="shared" si="391"/>
        <v>8.9642070425072398E-2</v>
      </c>
      <c r="AE2103" s="142" t="str">
        <f t="shared" si="396"/>
        <v/>
      </c>
      <c r="AF2103" s="142" t="str">
        <f t="shared" si="392"/>
        <v/>
      </c>
      <c r="AG2103" s="167">
        <f t="shared" si="393"/>
        <v>1.7587495425951039E-71</v>
      </c>
      <c r="AH2103" s="167" t="str">
        <f t="shared" si="394"/>
        <v/>
      </c>
      <c r="AI2103" s="167" t="str">
        <f t="shared" si="395"/>
        <v/>
      </c>
      <c r="AJ2103" s="167"/>
      <c r="AK2103" s="167"/>
      <c r="AL2103" s="167"/>
      <c r="AN2103" s="146"/>
      <c r="AO2103" s="158">
        <f t="shared" si="384"/>
        <v>9.2407319020523389</v>
      </c>
      <c r="AP2103" s="159">
        <f t="shared" si="385"/>
        <v>0.23583152217426609</v>
      </c>
      <c r="AQ2103" s="160">
        <f t="shared" si="386"/>
        <v>4.3451536049013417E-4</v>
      </c>
      <c r="AR2103" s="161" t="str">
        <f t="shared" si="387"/>
        <v/>
      </c>
      <c r="AS2103" s="161" t="str">
        <f t="shared" si="383"/>
        <v/>
      </c>
    </row>
    <row r="2104" spans="26:45" ht="20.100000000000001" customHeight="1" x14ac:dyDescent="0.25">
      <c r="Z2104" s="146">
        <v>1433</v>
      </c>
      <c r="AA2104" s="142">
        <f t="shared" si="388"/>
        <v>1.7320000000000002</v>
      </c>
      <c r="AB2104" s="166">
        <f t="shared" si="389"/>
        <v>8.9023888673464321E-2</v>
      </c>
      <c r="AC2104" s="166">
        <f t="shared" si="390"/>
        <v>0.9583632187798784</v>
      </c>
      <c r="AD2104" s="142">
        <f t="shared" si="391"/>
        <v>8.9023888673464321E-2</v>
      </c>
      <c r="AE2104" s="142" t="str">
        <f t="shared" si="396"/>
        <v/>
      </c>
      <c r="AF2104" s="142" t="str">
        <f t="shared" si="392"/>
        <v/>
      </c>
      <c r="AG2104" s="167">
        <f t="shared" si="393"/>
        <v>7.0041821343185826E-64</v>
      </c>
      <c r="AH2104" s="167" t="str">
        <f t="shared" si="394"/>
        <v/>
      </c>
      <c r="AI2104" s="167" t="str">
        <f t="shared" si="395"/>
        <v/>
      </c>
      <c r="AJ2104" s="167"/>
      <c r="AK2104" s="167"/>
      <c r="AL2104" s="167"/>
      <c r="AN2104" s="146"/>
      <c r="AO2104" s="158">
        <f t="shared" si="384"/>
        <v>9.2471268722267688</v>
      </c>
      <c r="AP2104" s="159">
        <f t="shared" si="385"/>
        <v>0.23539700681377596</v>
      </c>
      <c r="AQ2104" s="160">
        <f t="shared" si="386"/>
        <v>4.3387770935487957E-4</v>
      </c>
      <c r="AR2104" s="161" t="str">
        <f t="shared" si="387"/>
        <v/>
      </c>
      <c r="AS2104" s="161" t="str">
        <f t="shared" si="383"/>
        <v/>
      </c>
    </row>
    <row r="2105" spans="26:45" ht="20.100000000000001" customHeight="1" x14ac:dyDescent="0.25">
      <c r="Z2105" s="146">
        <v>1434</v>
      </c>
      <c r="AA2105" s="142">
        <f t="shared" si="388"/>
        <v>1.7359999999999998</v>
      </c>
      <c r="AB2105" s="166">
        <f t="shared" si="389"/>
        <v>8.8408555424207613E-2</v>
      </c>
      <c r="AC2105" s="166">
        <f t="shared" si="390"/>
        <v>0.95871808271857561</v>
      </c>
      <c r="AD2105" s="142">
        <f t="shared" si="391"/>
        <v>8.8408555424207613E-2</v>
      </c>
      <c r="AE2105" s="142" t="str">
        <f t="shared" si="396"/>
        <v/>
      </c>
      <c r="AF2105" s="142" t="str">
        <f t="shared" si="392"/>
        <v/>
      </c>
      <c r="AG2105" s="167">
        <f t="shared" si="393"/>
        <v>1.0261630727919036E-56</v>
      </c>
      <c r="AH2105" s="167" t="str">
        <f t="shared" si="394"/>
        <v/>
      </c>
      <c r="AI2105" s="167" t="str">
        <f t="shared" si="395"/>
        <v/>
      </c>
      <c r="AJ2105" s="167"/>
      <c r="AK2105" s="167"/>
      <c r="AL2105" s="167"/>
      <c r="AN2105" s="146"/>
      <c r="AO2105" s="158">
        <f t="shared" si="384"/>
        <v>9.2535218424011987</v>
      </c>
      <c r="AP2105" s="159">
        <f t="shared" si="385"/>
        <v>0.23496312910442108</v>
      </c>
      <c r="AQ2105" s="160">
        <f t="shared" si="386"/>
        <v>4.3324047632681273E-4</v>
      </c>
      <c r="AR2105" s="161" t="str">
        <f t="shared" si="387"/>
        <v/>
      </c>
      <c r="AS2105" s="161" t="str">
        <f t="shared" si="383"/>
        <v/>
      </c>
    </row>
    <row r="2106" spans="26:45" ht="20.100000000000001" customHeight="1" x14ac:dyDescent="0.25">
      <c r="Z2106" s="146">
        <v>1435</v>
      </c>
      <c r="AA2106" s="142">
        <f t="shared" si="388"/>
        <v>1.7400000000000002</v>
      </c>
      <c r="AB2106" s="166">
        <f t="shared" si="389"/>
        <v>8.7796070610905594E-2</v>
      </c>
      <c r="AC2106" s="166">
        <f t="shared" si="390"/>
        <v>0.95907049102119268</v>
      </c>
      <c r="AD2106" s="142">
        <f t="shared" si="391"/>
        <v>8.7796070610905594E-2</v>
      </c>
      <c r="AE2106" s="142" t="str">
        <f t="shared" si="396"/>
        <v/>
      </c>
      <c r="AF2106" s="142" t="str">
        <f t="shared" si="392"/>
        <v/>
      </c>
      <c r="AG2106" s="167">
        <f t="shared" si="393"/>
        <v>5.5307095498444164E-50</v>
      </c>
      <c r="AH2106" s="167" t="str">
        <f t="shared" si="394"/>
        <v/>
      </c>
      <c r="AI2106" s="167" t="str">
        <f t="shared" si="395"/>
        <v/>
      </c>
      <c r="AJ2106" s="167"/>
      <c r="AK2106" s="167"/>
      <c r="AL2106" s="167"/>
      <c r="AN2106" s="146"/>
      <c r="AO2106" s="158">
        <f t="shared" si="384"/>
        <v>9.2599168125756286</v>
      </c>
      <c r="AP2106" s="159">
        <f t="shared" si="385"/>
        <v>0.23452988862809426</v>
      </c>
      <c r="AQ2106" s="160">
        <f t="shared" si="386"/>
        <v>4.3260366302730335E-4</v>
      </c>
      <c r="AR2106" s="161" t="str">
        <f t="shared" si="387"/>
        <v/>
      </c>
      <c r="AS2106" s="161" t="str">
        <f t="shared" si="383"/>
        <v/>
      </c>
    </row>
    <row r="2107" spans="26:45" ht="20.100000000000001" customHeight="1" x14ac:dyDescent="0.25">
      <c r="Z2107" s="146">
        <v>1436</v>
      </c>
      <c r="AA2107" s="142">
        <f t="shared" si="388"/>
        <v>1.7439999999999998</v>
      </c>
      <c r="AB2107" s="166">
        <f t="shared" si="389"/>
        <v>8.7186434031371593E-2</v>
      </c>
      <c r="AC2107" s="166">
        <f t="shared" si="390"/>
        <v>0.95942045508111384</v>
      </c>
      <c r="AD2107" s="142">
        <f t="shared" si="391"/>
        <v>8.7186434031371593E-2</v>
      </c>
      <c r="AE2107" s="142" t="str">
        <f t="shared" si="396"/>
        <v/>
      </c>
      <c r="AF2107" s="142" t="str">
        <f t="shared" si="392"/>
        <v/>
      </c>
      <c r="AG2107" s="167">
        <f t="shared" si="393"/>
        <v>1.0966065593889713E-43</v>
      </c>
      <c r="AH2107" s="167" t="str">
        <f t="shared" si="394"/>
        <v/>
      </c>
      <c r="AI2107" s="167" t="str">
        <f t="shared" si="395"/>
        <v/>
      </c>
      <c r="AJ2107" s="167"/>
      <c r="AK2107" s="167"/>
      <c r="AL2107" s="167"/>
      <c r="AN2107" s="146"/>
      <c r="AO2107" s="158">
        <f t="shared" si="384"/>
        <v>9.2663117827500585</v>
      </c>
      <c r="AP2107" s="159">
        <f t="shared" si="385"/>
        <v>0.23409728496506696</v>
      </c>
      <c r="AQ2107" s="160">
        <f t="shared" si="386"/>
        <v>4.319672710695055E-4</v>
      </c>
      <c r="AR2107" s="161" t="str">
        <f t="shared" si="387"/>
        <v/>
      </c>
      <c r="AS2107" s="161" t="str">
        <f t="shared" si="383"/>
        <v/>
      </c>
    </row>
    <row r="2108" spans="26:45" ht="20.100000000000001" customHeight="1" x14ac:dyDescent="0.25">
      <c r="Z2108" s="146">
        <v>1437</v>
      </c>
      <c r="AA2108" s="142">
        <f t="shared" si="388"/>
        <v>1.7480000000000002</v>
      </c>
      <c r="AB2108" s="166">
        <f t="shared" si="389"/>
        <v>8.657964534858141E-2</v>
      </c>
      <c r="AC2108" s="166">
        <f t="shared" si="390"/>
        <v>0.95976798629064519</v>
      </c>
      <c r="AD2108" s="142">
        <f t="shared" si="391"/>
        <v>8.657964534858141E-2</v>
      </c>
      <c r="AE2108" s="142" t="str">
        <f t="shared" si="396"/>
        <v/>
      </c>
      <c r="AF2108" s="142" t="str">
        <f t="shared" si="392"/>
        <v/>
      </c>
      <c r="AG2108" s="167">
        <f t="shared" si="393"/>
        <v>7.9988277570068127E-38</v>
      </c>
      <c r="AH2108" s="167" t="str">
        <f t="shared" si="394"/>
        <v/>
      </c>
      <c r="AI2108" s="167" t="str">
        <f t="shared" si="395"/>
        <v/>
      </c>
      <c r="AJ2108" s="167"/>
      <c r="AK2108" s="167"/>
      <c r="AL2108" s="167"/>
      <c r="AN2108" s="146"/>
      <c r="AO2108" s="158">
        <f t="shared" si="384"/>
        <v>9.2727067529244884</v>
      </c>
      <c r="AP2108" s="159">
        <f t="shared" si="385"/>
        <v>0.23366531769399745</v>
      </c>
      <c r="AQ2108" s="160">
        <f t="shared" si="386"/>
        <v>4.3133130205763592E-4</v>
      </c>
      <c r="AR2108" s="161" t="str">
        <f t="shared" si="387"/>
        <v/>
      </c>
      <c r="AS2108" s="161" t="str">
        <f t="shared" si="383"/>
        <v/>
      </c>
    </row>
    <row r="2109" spans="26:45" ht="20.100000000000001" customHeight="1" x14ac:dyDescent="0.25">
      <c r="Z2109" s="146">
        <v>1438</v>
      </c>
      <c r="AA2109" s="142">
        <f t="shared" si="388"/>
        <v>1.7519999999999998</v>
      </c>
      <c r="AB2109" s="166">
        <f t="shared" si="389"/>
        <v>8.5975704091632174E-2</v>
      </c>
      <c r="AC2109" s="166">
        <f t="shared" si="390"/>
        <v>0.96011309604047623</v>
      </c>
      <c r="AD2109" s="142">
        <f t="shared" si="391"/>
        <v>8.5975704091632174E-2</v>
      </c>
      <c r="AE2109" s="142" t="str">
        <f t="shared" si="396"/>
        <v/>
      </c>
      <c r="AF2109" s="142" t="str">
        <f t="shared" si="392"/>
        <v/>
      </c>
      <c r="AG2109" s="167">
        <f t="shared" si="393"/>
        <v>2.1463837356630605E-32</v>
      </c>
      <c r="AH2109" s="167" t="str">
        <f t="shared" si="394"/>
        <v/>
      </c>
      <c r="AI2109" s="167" t="str">
        <f t="shared" si="395"/>
        <v/>
      </c>
      <c r="AJ2109" s="167"/>
      <c r="AK2109" s="167"/>
      <c r="AL2109" s="167"/>
      <c r="AN2109" s="146"/>
      <c r="AO2109" s="158">
        <f t="shared" si="384"/>
        <v>9.2791017230989183</v>
      </c>
      <c r="AP2109" s="159">
        <f t="shared" si="385"/>
        <v>0.23323398639193982</v>
      </c>
      <c r="AQ2109" s="160">
        <f t="shared" si="386"/>
        <v>4.3069575758813983E-4</v>
      </c>
      <c r="AR2109" s="161" t="str">
        <f t="shared" si="387"/>
        <v/>
      </c>
      <c r="AS2109" s="161" t="str">
        <f t="shared" si="383"/>
        <v/>
      </c>
    </row>
    <row r="2110" spans="26:45" ht="20.100000000000001" customHeight="1" x14ac:dyDescent="0.25">
      <c r="Z2110" s="146">
        <v>1439</v>
      </c>
      <c r="AA2110" s="142">
        <f t="shared" si="388"/>
        <v>1.7560000000000002</v>
      </c>
      <c r="AB2110" s="166">
        <f t="shared" si="389"/>
        <v>8.5374609656703113E-2</v>
      </c>
      <c r="AC2110" s="166">
        <f t="shared" si="390"/>
        <v>0.96045579571914685</v>
      </c>
      <c r="AD2110" s="142">
        <f t="shared" si="391"/>
        <v>8.5374609656703113E-2</v>
      </c>
      <c r="AE2110" s="142" t="str">
        <f t="shared" si="396"/>
        <v/>
      </c>
      <c r="AF2110" s="142" t="str">
        <f t="shared" si="392"/>
        <v/>
      </c>
      <c r="AG2110" s="167">
        <f t="shared" si="393"/>
        <v>2.1188192535093538E-27</v>
      </c>
      <c r="AH2110" s="167" t="str">
        <f t="shared" si="394"/>
        <v/>
      </c>
      <c r="AI2110" s="167" t="str">
        <f t="shared" si="395"/>
        <v/>
      </c>
      <c r="AJ2110" s="167"/>
      <c r="AK2110" s="167"/>
      <c r="AL2110" s="167"/>
      <c r="AN2110" s="146"/>
      <c r="AO2110" s="158">
        <f t="shared" si="384"/>
        <v>9.2854966932733483</v>
      </c>
      <c r="AP2110" s="159">
        <f t="shared" si="385"/>
        <v>0.23280329063435168</v>
      </c>
      <c r="AQ2110" s="160">
        <f t="shared" si="386"/>
        <v>4.3006063924799776E-4</v>
      </c>
      <c r="AR2110" s="161" t="str">
        <f t="shared" si="387"/>
        <v/>
      </c>
      <c r="AS2110" s="161" t="str">
        <f t="shared" si="383"/>
        <v/>
      </c>
    </row>
    <row r="2111" spans="26:45" ht="20.100000000000001" customHeight="1" x14ac:dyDescent="0.25">
      <c r="Z2111" s="146">
        <v>1440</v>
      </c>
      <c r="AA2111" s="142">
        <f t="shared" si="388"/>
        <v>1.7599999999999998</v>
      </c>
      <c r="AB2111" s="166">
        <f t="shared" si="389"/>
        <v>8.4776361308022255E-2</v>
      </c>
      <c r="AC2111" s="166">
        <f t="shared" si="390"/>
        <v>0.96079609671251731</v>
      </c>
      <c r="AD2111" s="142">
        <f t="shared" si="391"/>
        <v>8.4776361308022255E-2</v>
      </c>
      <c r="AE2111" s="142" t="str">
        <f t="shared" si="396"/>
        <v/>
      </c>
      <c r="AF2111" s="142" t="str">
        <f t="shared" si="392"/>
        <v/>
      </c>
      <c r="AG2111" s="167">
        <f t="shared" si="393"/>
        <v>7.6945986267064199E-23</v>
      </c>
      <c r="AH2111" s="167" t="str">
        <f t="shared" si="394"/>
        <v/>
      </c>
      <c r="AI2111" s="167" t="str">
        <f t="shared" si="395"/>
        <v/>
      </c>
      <c r="AJ2111" s="167"/>
      <c r="AK2111" s="167"/>
      <c r="AL2111" s="167"/>
      <c r="AN2111" s="146"/>
      <c r="AO2111" s="158">
        <f t="shared" si="384"/>
        <v>9.2918916634477782</v>
      </c>
      <c r="AP2111" s="159">
        <f t="shared" si="385"/>
        <v>0.23237322999510368</v>
      </c>
      <c r="AQ2111" s="160">
        <f t="shared" si="386"/>
        <v>4.2942594861725136E-4</v>
      </c>
      <c r="AR2111" s="161" t="str">
        <f t="shared" si="387"/>
        <v/>
      </c>
      <c r="AS2111" s="161" t="str">
        <f t="shared" si="383"/>
        <v/>
      </c>
    </row>
    <row r="2112" spans="26:45" ht="20.100000000000001" customHeight="1" x14ac:dyDescent="0.25">
      <c r="Z2112" s="146">
        <v>1441</v>
      </c>
      <c r="AA2112" s="142">
        <f t="shared" si="388"/>
        <v>1.7640000000000002</v>
      </c>
      <c r="AB2112" s="166">
        <f t="shared" si="389"/>
        <v>8.4180958178834822E-2</v>
      </c>
      <c r="AC2112" s="166">
        <f t="shared" si="390"/>
        <v>0.96113401040324287</v>
      </c>
      <c r="AD2112" s="142">
        <f t="shared" si="391"/>
        <v>8.4180958178834822E-2</v>
      </c>
      <c r="AE2112" s="142" t="str">
        <f t="shared" si="396"/>
        <v/>
      </c>
      <c r="AF2112" s="142" t="str">
        <f t="shared" si="392"/>
        <v/>
      </c>
      <c r="AG2112" s="167">
        <f t="shared" si="393"/>
        <v>1.0279773571668917E-18</v>
      </c>
      <c r="AH2112" s="167" t="str">
        <f t="shared" si="394"/>
        <v/>
      </c>
      <c r="AI2112" s="167" t="str">
        <f t="shared" si="395"/>
        <v/>
      </c>
      <c r="AJ2112" s="167"/>
      <c r="AK2112" s="167"/>
      <c r="AL2112" s="167"/>
      <c r="AN2112" s="146"/>
      <c r="AO2112" s="158">
        <f t="shared" si="384"/>
        <v>9.2982866336222081</v>
      </c>
      <c r="AP2112" s="159">
        <f t="shared" si="385"/>
        <v>0.23194380404648643</v>
      </c>
      <c r="AQ2112" s="160">
        <f t="shared" si="386"/>
        <v>4.2879168726564498E-4</v>
      </c>
      <c r="AR2112" s="161" t="str">
        <f t="shared" si="387"/>
        <v/>
      </c>
      <c r="AS2112" s="161" t="str">
        <f t="shared" si="383"/>
        <v/>
      </c>
    </row>
    <row r="2113" spans="26:45" ht="20.100000000000001" customHeight="1" x14ac:dyDescent="0.25">
      <c r="Z2113" s="146">
        <v>1442</v>
      </c>
      <c r="AA2113" s="142">
        <f t="shared" si="388"/>
        <v>1.7679999999999998</v>
      </c>
      <c r="AB2113" s="166">
        <f t="shared" si="389"/>
        <v>8.3588399272377337E-2</v>
      </c>
      <c r="AC2113" s="166">
        <f t="shared" si="390"/>
        <v>0.96146954817025077</v>
      </c>
      <c r="AD2113" s="142">
        <f t="shared" si="391"/>
        <v>8.3588399272377337E-2</v>
      </c>
      <c r="AE2113" s="142" t="str">
        <f t="shared" si="396"/>
        <v/>
      </c>
      <c r="AF2113" s="142" t="str">
        <f t="shared" si="392"/>
        <v/>
      </c>
      <c r="AG2113" s="167">
        <f t="shared" si="393"/>
        <v>5.0522710835368927E-15</v>
      </c>
      <c r="AH2113" s="167" t="str">
        <f t="shared" si="394"/>
        <v/>
      </c>
      <c r="AI2113" s="167" t="str">
        <f t="shared" si="395"/>
        <v/>
      </c>
      <c r="AJ2113" s="167"/>
      <c r="AK2113" s="167"/>
      <c r="AL2113" s="167"/>
      <c r="AN2113" s="146"/>
      <c r="AO2113" s="158">
        <f t="shared" si="384"/>
        <v>9.304681603796638</v>
      </c>
      <c r="AP2113" s="159">
        <f t="shared" si="385"/>
        <v>0.23151501235922078</v>
      </c>
      <c r="AQ2113" s="160">
        <f t="shared" si="386"/>
        <v>4.2815785675623386E-4</v>
      </c>
      <c r="AR2113" s="161" t="str">
        <f t="shared" si="387"/>
        <v/>
      </c>
      <c r="AS2113" s="161" t="str">
        <f t="shared" si="383"/>
        <v/>
      </c>
    </row>
    <row r="2114" spans="26:45" ht="20.100000000000001" customHeight="1" x14ac:dyDescent="0.25">
      <c r="Z2114" s="146">
        <v>1443</v>
      </c>
      <c r="AA2114" s="142">
        <f t="shared" si="388"/>
        <v>1.7720000000000002</v>
      </c>
      <c r="AB2114" s="166">
        <f t="shared" si="389"/>
        <v>8.299868346285337E-2</v>
      </c>
      <c r="AC2114" s="166">
        <f t="shared" si="390"/>
        <v>0.96180272138822342</v>
      </c>
      <c r="AD2114" s="142">
        <f t="shared" si="391"/>
        <v>8.299868346285337E-2</v>
      </c>
      <c r="AE2114" s="142" t="str">
        <f t="shared" si="396"/>
        <v/>
      </c>
      <c r="AF2114" s="142" t="str">
        <f t="shared" si="392"/>
        <v/>
      </c>
      <c r="AG2114" s="167">
        <f t="shared" si="393"/>
        <v>9.1347204083645936E-12</v>
      </c>
      <c r="AH2114" s="167" t="str">
        <f t="shared" si="394"/>
        <v/>
      </c>
      <c r="AI2114" s="167" t="str">
        <f t="shared" si="395"/>
        <v/>
      </c>
      <c r="AJ2114" s="167"/>
      <c r="AK2114" s="167"/>
      <c r="AL2114" s="167"/>
      <c r="AN2114" s="146"/>
      <c r="AO2114" s="158">
        <f t="shared" si="384"/>
        <v>9.3110765739710679</v>
      </c>
      <c r="AP2114" s="159">
        <f t="shared" si="385"/>
        <v>0.23108685450246455</v>
      </c>
      <c r="AQ2114" s="160">
        <f t="shared" si="386"/>
        <v>4.2752445864324695E-4</v>
      </c>
      <c r="AR2114" s="161" t="str">
        <f t="shared" si="387"/>
        <v/>
      </c>
      <c r="AS2114" s="161" t="str">
        <f t="shared" si="383"/>
        <v/>
      </c>
    </row>
    <row r="2115" spans="26:45" ht="20.100000000000001" customHeight="1" x14ac:dyDescent="0.25">
      <c r="Z2115" s="146">
        <v>1444</v>
      </c>
      <c r="AA2115" s="142">
        <f t="shared" si="388"/>
        <v>1.7759999999999998</v>
      </c>
      <c r="AB2115" s="166">
        <f t="shared" si="389"/>
        <v>8.2411809496414523E-2</v>
      </c>
      <c r="AC2115" s="166">
        <f t="shared" si="390"/>
        <v>0.96213354142708329</v>
      </c>
      <c r="AD2115" s="142">
        <f t="shared" si="391"/>
        <v>8.2411809496414523E-2</v>
      </c>
      <c r="AE2115" s="142" t="str">
        <f t="shared" si="396"/>
        <v/>
      </c>
      <c r="AF2115" s="142" t="str">
        <f t="shared" si="392"/>
        <v/>
      </c>
      <c r="AG2115" s="167">
        <f t="shared" si="393"/>
        <v>6.0758828498232861E-9</v>
      </c>
      <c r="AH2115" s="167" t="str">
        <f t="shared" si="394"/>
        <v/>
      </c>
      <c r="AI2115" s="167" t="str">
        <f t="shared" si="395"/>
        <v/>
      </c>
      <c r="AJ2115" s="167"/>
      <c r="AK2115" s="167"/>
      <c r="AL2115" s="167"/>
      <c r="AN2115" s="146"/>
      <c r="AO2115" s="158">
        <f t="shared" si="384"/>
        <v>9.3174715441454978</v>
      </c>
      <c r="AP2115" s="159">
        <f t="shared" si="385"/>
        <v>0.2306593300438213</v>
      </c>
      <c r="AQ2115" s="160">
        <f t="shared" si="386"/>
        <v>4.2689149447128205E-4</v>
      </c>
      <c r="AR2115" s="161" t="str">
        <f t="shared" si="387"/>
        <v/>
      </c>
      <c r="AS2115" s="161" t="str">
        <f t="shared" si="383"/>
        <v/>
      </c>
    </row>
    <row r="2116" spans="26:45" ht="20.100000000000001" customHeight="1" x14ac:dyDescent="0.25">
      <c r="Z2116" s="146">
        <v>1445</v>
      </c>
      <c r="AA2116" s="142">
        <f t="shared" si="388"/>
        <v>1.7800000000000002</v>
      </c>
      <c r="AB2116" s="166">
        <f t="shared" si="389"/>
        <v>8.1827775992142762E-2</v>
      </c>
      <c r="AC2116" s="166">
        <f t="shared" si="390"/>
        <v>0.96246201965148326</v>
      </c>
      <c r="AD2116" s="142">
        <f t="shared" si="391"/>
        <v>8.1827775992142762E-2</v>
      </c>
      <c r="AE2116" s="142" t="str">
        <f t="shared" si="396"/>
        <v/>
      </c>
      <c r="AF2116" s="142" t="str">
        <f t="shared" si="392"/>
        <v/>
      </c>
      <c r="AG2116" s="167">
        <f t="shared" si="393"/>
        <v>1.4867195147342977E-6</v>
      </c>
      <c r="AH2116" s="167" t="str">
        <f t="shared" si="394"/>
        <v/>
      </c>
      <c r="AI2116" s="167" t="str">
        <f t="shared" si="395"/>
        <v/>
      </c>
      <c r="AJ2116" s="167"/>
      <c r="AK2116" s="167"/>
      <c r="AL2116" s="167"/>
      <c r="AN2116" s="146"/>
      <c r="AO2116" s="158">
        <f t="shared" si="384"/>
        <v>9.3238665143199277</v>
      </c>
      <c r="AP2116" s="159">
        <f t="shared" si="385"/>
        <v>0.23023243854935002</v>
      </c>
      <c r="AQ2116" s="160">
        <f t="shared" si="386"/>
        <v>4.2625896577891398E-4</v>
      </c>
      <c r="AR2116" s="161" t="str">
        <f t="shared" si="387"/>
        <v/>
      </c>
      <c r="AS2116" s="161" t="str">
        <f t="shared" si="383"/>
        <v/>
      </c>
    </row>
    <row r="2117" spans="26:45" ht="20.100000000000001" customHeight="1" x14ac:dyDescent="0.25">
      <c r="Z2117" s="146">
        <v>1446</v>
      </c>
      <c r="AA2117" s="142">
        <f t="shared" si="388"/>
        <v>1.7839999999999998</v>
      </c>
      <c r="AB2117" s="166">
        <f t="shared" si="389"/>
        <v>8.1246581443038091E-2</v>
      </c>
      <c r="AC2117" s="166">
        <f t="shared" si="390"/>
        <v>0.9627881674202996</v>
      </c>
      <c r="AD2117" s="142">
        <f t="shared" si="391"/>
        <v>8.1246581443038091E-2</v>
      </c>
      <c r="AE2117" s="142" t="str">
        <f t="shared" si="396"/>
        <v/>
      </c>
      <c r="AF2117" s="142" t="str">
        <f t="shared" si="392"/>
        <v/>
      </c>
      <c r="AG2117" s="167">
        <f t="shared" si="393"/>
        <v>1.3383022576488537E-4</v>
      </c>
      <c r="AH2117" s="167" t="str">
        <f t="shared" si="394"/>
        <v/>
      </c>
      <c r="AI2117" s="167" t="str">
        <f t="shared" si="395"/>
        <v/>
      </c>
      <c r="AJ2117" s="167"/>
      <c r="AK2117" s="167"/>
      <c r="AL2117" s="167"/>
      <c r="AN2117" s="146"/>
      <c r="AO2117" s="158">
        <f t="shared" si="384"/>
        <v>9.3302614844943577</v>
      </c>
      <c r="AP2117" s="159">
        <f t="shared" si="385"/>
        <v>0.22980617958357111</v>
      </c>
      <c r="AQ2117" s="160">
        <f t="shared" si="386"/>
        <v>4.2562687409458677E-4</v>
      </c>
      <c r="AR2117" s="161" t="str">
        <f t="shared" si="387"/>
        <v/>
      </c>
      <c r="AS2117" s="161" t="str">
        <f t="shared" si="383"/>
        <v/>
      </c>
    </row>
    <row r="2118" spans="26:45" ht="20.100000000000001" customHeight="1" x14ac:dyDescent="0.25">
      <c r="Z2118" s="146">
        <v>1447</v>
      </c>
      <c r="AA2118" s="142">
        <f t="shared" si="388"/>
        <v>1.7880000000000003</v>
      </c>
      <c r="AB2118" s="166">
        <f t="shared" si="389"/>
        <v>8.0668224217006992E-2</v>
      </c>
      <c r="AC2118" s="166">
        <f t="shared" si="390"/>
        <v>0.96311199608613052</v>
      </c>
      <c r="AD2118" s="142">
        <f t="shared" si="391"/>
        <v>8.0668224217006992E-2</v>
      </c>
      <c r="AE2118" s="142" t="str">
        <f t="shared" si="396"/>
        <v/>
      </c>
      <c r="AF2118" s="142" t="str">
        <f t="shared" si="392"/>
        <v/>
      </c>
      <c r="AG2118" s="167">
        <f t="shared" si="393"/>
        <v>4.4318484119380075E-3</v>
      </c>
      <c r="AH2118" s="167" t="str">
        <f t="shared" si="394"/>
        <v/>
      </c>
      <c r="AI2118" s="167" t="str">
        <f t="shared" si="395"/>
        <v/>
      </c>
      <c r="AJ2118" s="167"/>
      <c r="AK2118" s="167"/>
      <c r="AL2118" s="167"/>
      <c r="AN2118" s="146"/>
      <c r="AO2118" s="158">
        <f t="shared" si="384"/>
        <v>9.3366564546687876</v>
      </c>
      <c r="AP2118" s="159">
        <f t="shared" si="385"/>
        <v>0.22938055270947652</v>
      </c>
      <c r="AQ2118" s="160">
        <f t="shared" si="386"/>
        <v>4.2499522093905617E-4</v>
      </c>
      <c r="AR2118" s="161" t="str">
        <f t="shared" si="387"/>
        <v/>
      </c>
      <c r="AS2118" s="161" t="str">
        <f t="shared" si="383"/>
        <v/>
      </c>
    </row>
    <row r="2119" spans="26:45" ht="20.100000000000001" customHeight="1" x14ac:dyDescent="0.25">
      <c r="Z2119" s="146">
        <v>1448</v>
      </c>
      <c r="AA2119" s="142">
        <f t="shared" si="388"/>
        <v>1.7919999999999998</v>
      </c>
      <c r="AB2119" s="166">
        <f t="shared" si="389"/>
        <v>8.0092702557856207E-2</v>
      </c>
      <c r="AC2119" s="166">
        <f t="shared" si="390"/>
        <v>0.96343351699479696</v>
      </c>
      <c r="AD2119" s="142">
        <f t="shared" si="391"/>
        <v>8.0092702557856207E-2</v>
      </c>
      <c r="AE2119" s="142" t="str">
        <f t="shared" si="396"/>
        <v/>
      </c>
      <c r="AF2119" s="142" t="str">
        <f t="shared" si="392"/>
        <v/>
      </c>
      <c r="AG2119" s="167">
        <f t="shared" si="393"/>
        <v>5.3990966513188063E-2</v>
      </c>
      <c r="AH2119" s="167" t="str">
        <f t="shared" si="394"/>
        <v/>
      </c>
      <c r="AI2119" s="167" t="str">
        <f t="shared" si="395"/>
        <v/>
      </c>
      <c r="AJ2119" s="167"/>
      <c r="AK2119" s="167"/>
      <c r="AL2119" s="167"/>
      <c r="AN2119" s="146"/>
      <c r="AO2119" s="158">
        <f t="shared" si="384"/>
        <v>9.3430514248432175</v>
      </c>
      <c r="AP2119" s="159">
        <f t="shared" si="385"/>
        <v>0.22895555748853746</v>
      </c>
      <c r="AQ2119" s="160">
        <f t="shared" si="386"/>
        <v>4.2436400782508432E-4</v>
      </c>
      <c r="AR2119" s="161" t="str">
        <f t="shared" si="387"/>
        <v/>
      </c>
      <c r="AS2119" s="161" t="str">
        <f t="shared" si="383"/>
        <v/>
      </c>
    </row>
    <row r="2120" spans="26:45" ht="20.100000000000001" customHeight="1" x14ac:dyDescent="0.25">
      <c r="Z2120" s="146">
        <v>1449</v>
      </c>
      <c r="AA2120" s="142">
        <f t="shared" si="388"/>
        <v>1.7960000000000003</v>
      </c>
      <c r="AB2120" s="166">
        <f t="shared" si="389"/>
        <v>7.9520014586286963E-2</v>
      </c>
      <c r="AC2120" s="166">
        <f t="shared" si="390"/>
        <v>0.96375274148484891</v>
      </c>
      <c r="AD2120" s="142">
        <f t="shared" si="391"/>
        <v>7.9520014586286963E-2</v>
      </c>
      <c r="AE2120" s="142" t="str">
        <f t="shared" si="396"/>
        <v/>
      </c>
      <c r="AF2120" s="142" t="str">
        <f t="shared" si="392"/>
        <v/>
      </c>
      <c r="AG2120" s="167">
        <f t="shared" si="393"/>
        <v>0.24197072451914337</v>
      </c>
      <c r="AH2120" s="167" t="str">
        <f t="shared" si="394"/>
        <v/>
      </c>
      <c r="AI2120" s="167" t="str">
        <f t="shared" si="395"/>
        <v/>
      </c>
      <c r="AJ2120" s="167"/>
      <c r="AK2120" s="167"/>
      <c r="AL2120" s="167"/>
      <c r="AN2120" s="146"/>
      <c r="AO2120" s="158">
        <f t="shared" si="384"/>
        <v>9.3494463950176474</v>
      </c>
      <c r="AP2120" s="159">
        <f t="shared" si="385"/>
        <v>0.22853119348071238</v>
      </c>
      <c r="AQ2120" s="160">
        <f t="shared" si="386"/>
        <v>4.2373323625682913E-4</v>
      </c>
      <c r="AR2120" s="161" t="str">
        <f t="shared" si="387"/>
        <v/>
      </c>
      <c r="AS2120" s="161" t="str">
        <f t="shared" si="383"/>
        <v/>
      </c>
    </row>
    <row r="2121" spans="26:45" ht="20.100000000000001" customHeight="1" x14ac:dyDescent="0.25">
      <c r="Z2121" s="146">
        <v>1450</v>
      </c>
      <c r="AA2121" s="142">
        <f t="shared" si="388"/>
        <v>1.7999999999999998</v>
      </c>
      <c r="AB2121" s="166">
        <f t="shared" si="389"/>
        <v>7.8950158300894177E-2</v>
      </c>
      <c r="AC2121" s="166">
        <f t="shared" si="390"/>
        <v>0.96406968088707423</v>
      </c>
      <c r="AD2121" s="142">
        <f t="shared" si="391"/>
        <v>7.8950158300894177E-2</v>
      </c>
      <c r="AE2121" s="142" t="str">
        <f t="shared" si="396"/>
        <v/>
      </c>
      <c r="AF2121" s="142" t="str">
        <f t="shared" si="392"/>
        <v/>
      </c>
      <c r="AG2121" s="167">
        <f t="shared" si="393"/>
        <v>0.3989422804014327</v>
      </c>
      <c r="AH2121" s="167">
        <f t="shared" si="394"/>
        <v>7.8950158300894177E-2</v>
      </c>
      <c r="AI2121" s="167">
        <f t="shared" si="395"/>
        <v>7.8950158300894177E-2</v>
      </c>
      <c r="AJ2121" s="167"/>
      <c r="AK2121" s="167"/>
      <c r="AL2121" s="167"/>
      <c r="AN2121" s="146"/>
      <c r="AO2121" s="158">
        <f t="shared" si="384"/>
        <v>9.3558413651920773</v>
      </c>
      <c r="AP2121" s="159">
        <f t="shared" si="385"/>
        <v>0.22810746024445555</v>
      </c>
      <c r="AQ2121" s="160">
        <f t="shared" si="386"/>
        <v>4.2310290773078796E-4</v>
      </c>
      <c r="AR2121" s="161" t="str">
        <f t="shared" si="387"/>
        <v/>
      </c>
      <c r="AS2121" s="161" t="str">
        <f t="shared" si="383"/>
        <v/>
      </c>
    </row>
    <row r="2122" spans="26:45" ht="20.100000000000001" customHeight="1" x14ac:dyDescent="0.25">
      <c r="Z2122" s="146">
        <v>1451</v>
      </c>
      <c r="AA2122" s="142">
        <f t="shared" si="388"/>
        <v>1.8040000000000003</v>
      </c>
      <c r="AB2122" s="166">
        <f t="shared" si="389"/>
        <v>7.8383131579166182E-2</v>
      </c>
      <c r="AC2122" s="166">
        <f t="shared" si="390"/>
        <v>0.96438434652401295</v>
      </c>
      <c r="AD2122" s="142">
        <f t="shared" si="391"/>
        <v>7.8383131579166182E-2</v>
      </c>
      <c r="AE2122" s="142" t="str">
        <f t="shared" si="396"/>
        <v/>
      </c>
      <c r="AF2122" s="142" t="str">
        <f t="shared" si="392"/>
        <v/>
      </c>
      <c r="AG2122" s="167">
        <f t="shared" si="393"/>
        <v>0.24197072451914337</v>
      </c>
      <c r="AH2122" s="167" t="str">
        <f t="shared" si="394"/>
        <v/>
      </c>
      <c r="AI2122" s="167" t="str">
        <f t="shared" si="395"/>
        <v/>
      </c>
      <c r="AJ2122" s="167"/>
      <c r="AK2122" s="167"/>
      <c r="AL2122" s="167"/>
      <c r="AN2122" s="146"/>
      <c r="AO2122" s="158">
        <f t="shared" si="384"/>
        <v>9.3622363353665072</v>
      </c>
      <c r="AP2122" s="159">
        <f t="shared" si="385"/>
        <v>0.22768435733672476</v>
      </c>
      <c r="AQ2122" s="160">
        <f t="shared" si="386"/>
        <v>4.224730237343266E-4</v>
      </c>
      <c r="AR2122" s="161" t="str">
        <f t="shared" si="387"/>
        <v/>
      </c>
      <c r="AS2122" s="161" t="str">
        <f t="shared" si="383"/>
        <v/>
      </c>
    </row>
    <row r="2123" spans="26:45" ht="20.100000000000001" customHeight="1" x14ac:dyDescent="0.25">
      <c r="Z2123" s="146">
        <v>1452</v>
      </c>
      <c r="AA2123" s="142">
        <f t="shared" si="388"/>
        <v>1.8079999999999998</v>
      </c>
      <c r="AB2123" s="166">
        <f t="shared" si="389"/>
        <v>7.7818932178488898E-2</v>
      </c>
      <c r="AC2123" s="166">
        <f t="shared" si="390"/>
        <v>0.96469674970947417</v>
      </c>
      <c r="AD2123" s="142">
        <f t="shared" si="391"/>
        <v>7.7818932178488898E-2</v>
      </c>
      <c r="AE2123" s="142" t="str">
        <f t="shared" si="396"/>
        <v/>
      </c>
      <c r="AF2123" s="142" t="str">
        <f t="shared" si="392"/>
        <v/>
      </c>
      <c r="AG2123" s="167">
        <f t="shared" si="393"/>
        <v>5.3990966513188063E-2</v>
      </c>
      <c r="AH2123" s="167" t="str">
        <f t="shared" si="394"/>
        <v/>
      </c>
      <c r="AI2123" s="167" t="str">
        <f t="shared" si="395"/>
        <v/>
      </c>
      <c r="AJ2123" s="167"/>
      <c r="AK2123" s="167"/>
      <c r="AL2123" s="167"/>
      <c r="AN2123" s="146"/>
      <c r="AO2123" s="158">
        <f t="shared" si="384"/>
        <v>9.3686313055409371</v>
      </c>
      <c r="AP2123" s="159">
        <f t="shared" si="385"/>
        <v>0.22726188431299044</v>
      </c>
      <c r="AQ2123" s="160">
        <f t="shared" si="386"/>
        <v>4.218435857473446E-4</v>
      </c>
      <c r="AR2123" s="161" t="str">
        <f t="shared" si="387"/>
        <v/>
      </c>
      <c r="AS2123" s="161" t="str">
        <f t="shared" si="383"/>
        <v/>
      </c>
    </row>
    <row r="2124" spans="26:45" ht="20.100000000000001" customHeight="1" x14ac:dyDescent="0.25">
      <c r="Z2124" s="146">
        <v>1453</v>
      </c>
      <c r="AA2124" s="142">
        <f t="shared" si="388"/>
        <v>1.8120000000000003</v>
      </c>
      <c r="AB2124" s="166">
        <f t="shared" si="389"/>
        <v>7.7257557737150484E-2</v>
      </c>
      <c r="AC2124" s="166">
        <f t="shared" si="390"/>
        <v>0.96500690174805848</v>
      </c>
      <c r="AD2124" s="142">
        <f t="shared" si="391"/>
        <v>7.7257557737150484E-2</v>
      </c>
      <c r="AE2124" s="142" t="str">
        <f t="shared" si="396"/>
        <v/>
      </c>
      <c r="AF2124" s="142" t="str">
        <f t="shared" si="392"/>
        <v/>
      </c>
      <c r="AG2124" s="167">
        <f t="shared" si="393"/>
        <v>4.4318484119380075E-3</v>
      </c>
      <c r="AH2124" s="167" t="str">
        <f t="shared" si="394"/>
        <v/>
      </c>
      <c r="AI2124" s="167" t="str">
        <f t="shared" si="395"/>
        <v/>
      </c>
      <c r="AJ2124" s="167"/>
      <c r="AK2124" s="167"/>
      <c r="AL2124" s="167"/>
      <c r="AN2124" s="146"/>
      <c r="AO2124" s="158">
        <f t="shared" si="384"/>
        <v>9.3750262757153671</v>
      </c>
      <c r="AP2124" s="159">
        <f t="shared" si="385"/>
        <v>0.22684004072724309</v>
      </c>
      <c r="AQ2124" s="160">
        <f t="shared" si="386"/>
        <v>4.2121459524185889E-4</v>
      </c>
      <c r="AR2124" s="161" t="str">
        <f t="shared" si="387"/>
        <v/>
      </c>
      <c r="AS2124" s="161" t="str">
        <f t="shared" si="383"/>
        <v/>
      </c>
    </row>
    <row r="2125" spans="26:45" ht="20.100000000000001" customHeight="1" x14ac:dyDescent="0.25">
      <c r="Z2125" s="146">
        <v>1454</v>
      </c>
      <c r="AA2125" s="142">
        <f t="shared" si="388"/>
        <v>1.8159999999999998</v>
      </c>
      <c r="AB2125" s="166">
        <f t="shared" si="389"/>
        <v>7.6699005775350174E-2</v>
      </c>
      <c r="AC2125" s="166">
        <f t="shared" si="390"/>
        <v>0.96531481393468266</v>
      </c>
      <c r="AD2125" s="142">
        <f t="shared" si="391"/>
        <v>7.6699005775350174E-2</v>
      </c>
      <c r="AE2125" s="142" t="str">
        <f t="shared" si="396"/>
        <v/>
      </c>
      <c r="AF2125" s="142" t="str">
        <f t="shared" si="392"/>
        <v/>
      </c>
      <c r="AG2125" s="167">
        <f t="shared" si="393"/>
        <v>1.3383022576488537E-4</v>
      </c>
      <c r="AH2125" s="167" t="str">
        <f t="shared" si="394"/>
        <v/>
      </c>
      <c r="AI2125" s="167" t="str">
        <f t="shared" si="395"/>
        <v/>
      </c>
      <c r="AJ2125" s="167"/>
      <c r="AK2125" s="167"/>
      <c r="AL2125" s="167"/>
      <c r="AN2125" s="146"/>
      <c r="AO2125" s="158">
        <f t="shared" si="384"/>
        <v>9.381421245889797</v>
      </c>
      <c r="AP2125" s="159">
        <f t="shared" si="385"/>
        <v>0.22641882613200123</v>
      </c>
      <c r="AQ2125" s="160">
        <f t="shared" si="386"/>
        <v>4.2058605368089363E-4</v>
      </c>
      <c r="AR2125" s="161" t="str">
        <f t="shared" si="387"/>
        <v/>
      </c>
      <c r="AS2125" s="161" t="str">
        <f t="shared" si="383"/>
        <v/>
      </c>
    </row>
    <row r="2126" spans="26:45" ht="20.100000000000001" customHeight="1" x14ac:dyDescent="0.25">
      <c r="Z2126" s="146">
        <v>1455</v>
      </c>
      <c r="AA2126" s="142">
        <f t="shared" si="388"/>
        <v>1.8200000000000003</v>
      </c>
      <c r="AB2126" s="166">
        <f t="shared" si="389"/>
        <v>7.6143273696207284E-2</v>
      </c>
      <c r="AC2126" s="166">
        <f t="shared" si="390"/>
        <v>0.96562049755411006</v>
      </c>
      <c r="AD2126" s="142">
        <f t="shared" si="391"/>
        <v>7.6143273696207284E-2</v>
      </c>
      <c r="AE2126" s="142" t="str">
        <f t="shared" si="396"/>
        <v/>
      </c>
      <c r="AF2126" s="142" t="str">
        <f t="shared" si="392"/>
        <v/>
      </c>
      <c r="AG2126" s="167">
        <f t="shared" si="393"/>
        <v>1.4867195147342977E-6</v>
      </c>
      <c r="AH2126" s="167" t="str">
        <f t="shared" si="394"/>
        <v/>
      </c>
      <c r="AI2126" s="167" t="str">
        <f t="shared" si="395"/>
        <v/>
      </c>
      <c r="AJ2126" s="167"/>
      <c r="AK2126" s="167"/>
      <c r="AL2126" s="167"/>
      <c r="AN2126" s="146"/>
      <c r="AO2126" s="158">
        <f t="shared" si="384"/>
        <v>9.3878162160642269</v>
      </c>
      <c r="AP2126" s="159">
        <f t="shared" si="385"/>
        <v>0.22599824007832034</v>
      </c>
      <c r="AQ2126" s="160">
        <f t="shared" si="386"/>
        <v>4.1995796252011774E-4</v>
      </c>
      <c r="AR2126" s="161" t="str">
        <f t="shared" si="387"/>
        <v/>
      </c>
      <c r="AS2126" s="161" t="str">
        <f t="shared" si="383"/>
        <v/>
      </c>
    </row>
    <row r="2127" spans="26:45" ht="20.100000000000001" customHeight="1" x14ac:dyDescent="0.25">
      <c r="Z2127" s="146">
        <v>1456</v>
      </c>
      <c r="AA2127" s="142">
        <f t="shared" si="388"/>
        <v>1.8239999999999998</v>
      </c>
      <c r="AB2127" s="166">
        <f t="shared" si="389"/>
        <v>7.5590358786774225E-2</v>
      </c>
      <c r="AC2127" s="166">
        <f t="shared" si="390"/>
        <v>0.96592396388048374</v>
      </c>
      <c r="AD2127" s="142">
        <f t="shared" si="391"/>
        <v>7.5590358786774225E-2</v>
      </c>
      <c r="AE2127" s="142" t="str">
        <f t="shared" si="396"/>
        <v/>
      </c>
      <c r="AF2127" s="142" t="str">
        <f t="shared" si="392"/>
        <v/>
      </c>
      <c r="AG2127" s="167">
        <f t="shared" si="393"/>
        <v>6.0758828498232861E-9</v>
      </c>
      <c r="AH2127" s="167" t="str">
        <f t="shared" si="394"/>
        <v/>
      </c>
      <c r="AI2127" s="167" t="str">
        <f t="shared" si="395"/>
        <v/>
      </c>
      <c r="AJ2127" s="167"/>
      <c r="AK2127" s="167"/>
      <c r="AL2127" s="167"/>
      <c r="AN2127" s="146"/>
      <c r="AO2127" s="158">
        <f t="shared" si="384"/>
        <v>9.3942111862386568</v>
      </c>
      <c r="AP2127" s="159">
        <f t="shared" si="385"/>
        <v>0.22557828211580022</v>
      </c>
      <c r="AQ2127" s="160">
        <f t="shared" si="386"/>
        <v>4.1933032320642938E-4</v>
      </c>
      <c r="AR2127" s="161" t="str">
        <f t="shared" si="387"/>
        <v/>
      </c>
      <c r="AS2127" s="161" t="str">
        <f t="shared" si="383"/>
        <v/>
      </c>
    </row>
    <row r="2128" spans="26:45" ht="20.100000000000001" customHeight="1" x14ac:dyDescent="0.25">
      <c r="Z2128" s="146">
        <v>1457</v>
      </c>
      <c r="AA2128" s="142">
        <f t="shared" si="388"/>
        <v>1.8280000000000003</v>
      </c>
      <c r="AB2128" s="166">
        <f t="shared" si="389"/>
        <v>7.5040258219049555E-2</v>
      </c>
      <c r="AC2128" s="166">
        <f t="shared" si="390"/>
        <v>0.96622522417686485</v>
      </c>
      <c r="AD2128" s="142">
        <f t="shared" si="391"/>
        <v>7.5040258219049555E-2</v>
      </c>
      <c r="AE2128" s="142" t="str">
        <f t="shared" si="396"/>
        <v/>
      </c>
      <c r="AF2128" s="142" t="str">
        <f t="shared" si="392"/>
        <v/>
      </c>
      <c r="AG2128" s="167">
        <f t="shared" si="393"/>
        <v>9.1347204083645936E-12</v>
      </c>
      <c r="AH2128" s="167" t="str">
        <f t="shared" si="394"/>
        <v/>
      </c>
      <c r="AI2128" s="167" t="str">
        <f t="shared" si="395"/>
        <v/>
      </c>
      <c r="AJ2128" s="167"/>
      <c r="AK2128" s="167"/>
      <c r="AL2128" s="167"/>
      <c r="AN2128" s="146"/>
      <c r="AO2128" s="158">
        <f t="shared" si="384"/>
        <v>9.4006061564130867</v>
      </c>
      <c r="AP2128" s="159">
        <f t="shared" si="385"/>
        <v>0.22515895179259379</v>
      </c>
      <c r="AQ2128" s="160">
        <f t="shared" si="386"/>
        <v>4.1870313717995433E-4</v>
      </c>
      <c r="AR2128" s="161" t="str">
        <f t="shared" si="387"/>
        <v/>
      </c>
      <c r="AS2128" s="161" t="str">
        <f t="shared" si="383"/>
        <v/>
      </c>
    </row>
    <row r="2129" spans="26:45" ht="20.100000000000001" customHeight="1" x14ac:dyDescent="0.25">
      <c r="Z2129" s="146">
        <v>1458</v>
      </c>
      <c r="AA2129" s="142">
        <f t="shared" si="388"/>
        <v>1.8319999999999999</v>
      </c>
      <c r="AB2129" s="166">
        <f t="shared" si="389"/>
        <v>7.4492969050994659E-2</v>
      </c>
      <c r="AC2129" s="166">
        <f t="shared" si="390"/>
        <v>0.96652428969477411</v>
      </c>
      <c r="AD2129" s="142">
        <f t="shared" si="391"/>
        <v>7.4492969050994659E-2</v>
      </c>
      <c r="AE2129" s="142" t="str">
        <f t="shared" si="396"/>
        <v/>
      </c>
      <c r="AF2129" s="142" t="str">
        <f t="shared" si="392"/>
        <v/>
      </c>
      <c r="AG2129" s="167">
        <f t="shared" si="393"/>
        <v>5.0522710835368927E-15</v>
      </c>
      <c r="AH2129" s="167" t="str">
        <f t="shared" si="394"/>
        <v/>
      </c>
      <c r="AI2129" s="167" t="str">
        <f t="shared" si="395"/>
        <v/>
      </c>
      <c r="AJ2129" s="167"/>
      <c r="AK2129" s="167"/>
      <c r="AL2129" s="167"/>
      <c r="AN2129" s="146"/>
      <c r="AO2129" s="158">
        <f t="shared" si="384"/>
        <v>9.4070011265875166</v>
      </c>
      <c r="AP2129" s="159">
        <f t="shared" si="385"/>
        <v>0.22474024865541384</v>
      </c>
      <c r="AQ2129" s="160">
        <f t="shared" si="386"/>
        <v>4.180764058705766E-4</v>
      </c>
      <c r="AR2129" s="161" t="str">
        <f t="shared" si="387"/>
        <v/>
      </c>
      <c r="AS2129" s="161" t="str">
        <f t="shared" si="383"/>
        <v/>
      </c>
    </row>
    <row r="2130" spans="26:45" ht="20.100000000000001" customHeight="1" x14ac:dyDescent="0.25">
      <c r="Z2130" s="146">
        <v>1459</v>
      </c>
      <c r="AA2130" s="142">
        <f t="shared" si="388"/>
        <v>1.8360000000000003</v>
      </c>
      <c r="AB2130" s="166">
        <f t="shared" si="389"/>
        <v>7.394848822755036E-2</v>
      </c>
      <c r="AC2130" s="166">
        <f t="shared" si="390"/>
        <v>0.96682117167373738</v>
      </c>
      <c r="AD2130" s="142">
        <f t="shared" si="391"/>
        <v>7.394848822755036E-2</v>
      </c>
      <c r="AE2130" s="142" t="str">
        <f t="shared" si="396"/>
        <v/>
      </c>
      <c r="AF2130" s="142" t="str">
        <f t="shared" si="392"/>
        <v/>
      </c>
      <c r="AG2130" s="167">
        <f t="shared" si="393"/>
        <v>1.0279773571668917E-18</v>
      </c>
      <c r="AH2130" s="167" t="str">
        <f t="shared" si="394"/>
        <v/>
      </c>
      <c r="AI2130" s="167" t="str">
        <f t="shared" si="395"/>
        <v/>
      </c>
      <c r="AJ2130" s="167"/>
      <c r="AK2130" s="167"/>
      <c r="AL2130" s="167"/>
      <c r="AN2130" s="146"/>
      <c r="AO2130" s="158">
        <f t="shared" si="384"/>
        <v>9.4133960967619466</v>
      </c>
      <c r="AP2130" s="159">
        <f t="shared" si="385"/>
        <v>0.22432217224954326</v>
      </c>
      <c r="AQ2130" s="160">
        <f t="shared" si="386"/>
        <v>4.1745013070296211E-4</v>
      </c>
      <c r="AR2130" s="161" t="str">
        <f t="shared" si="387"/>
        <v/>
      </c>
      <c r="AS2130" s="161" t="str">
        <f t="shared" ref="AS2130:AS2193" si="397">IF($AP2130&lt;(1-$AN$670),$AQ2130,"")</f>
        <v/>
      </c>
    </row>
    <row r="2131" spans="26:45" ht="20.100000000000001" customHeight="1" x14ac:dyDescent="0.25">
      <c r="Z2131" s="146">
        <v>1460</v>
      </c>
      <c r="AA2131" s="142">
        <f t="shared" si="388"/>
        <v>1.8399999999999999</v>
      </c>
      <c r="AB2131" s="166">
        <f t="shared" si="389"/>
        <v>7.3406812581656919E-2</v>
      </c>
      <c r="AC2131" s="166">
        <f t="shared" si="390"/>
        <v>0.96711588134083615</v>
      </c>
      <c r="AD2131" s="142">
        <f t="shared" si="391"/>
        <v>7.3406812581656919E-2</v>
      </c>
      <c r="AE2131" s="142" t="str">
        <f t="shared" si="396"/>
        <v/>
      </c>
      <c r="AF2131" s="142" t="str">
        <f t="shared" si="392"/>
        <v/>
      </c>
      <c r="AG2131" s="167">
        <f t="shared" si="393"/>
        <v>7.6945986267064199E-23</v>
      </c>
      <c r="AH2131" s="167" t="str">
        <f t="shared" si="394"/>
        <v/>
      </c>
      <c r="AI2131" s="167" t="str">
        <f t="shared" si="395"/>
        <v/>
      </c>
      <c r="AJ2131" s="167"/>
      <c r="AK2131" s="167"/>
      <c r="AL2131" s="167"/>
      <c r="AN2131" s="146"/>
      <c r="AO2131" s="158">
        <f t="shared" ref="AO2131:AO2194" si="398">AO2130+$AR$655</f>
        <v>9.4197910669363765</v>
      </c>
      <c r="AP2131" s="159">
        <f t="shared" ref="AP2131:AP2194" si="399">_xlfn.CHISQ.DIST.RT(AO2131,7)</f>
        <v>0.2239047221188403</v>
      </c>
      <c r="AQ2131" s="160">
        <f t="shared" ref="AQ2131:AQ2194" si="400">AP2131-AP2132</f>
        <v>4.1682431309100765E-4</v>
      </c>
      <c r="AR2131" s="161" t="str">
        <f t="shared" ref="AR2131:AR2194" si="401">IF(AP2131&lt;(1-$AN$662),AQ2131,"")</f>
        <v/>
      </c>
      <c r="AS2131" s="161" t="str">
        <f t="shared" si="397"/>
        <v/>
      </c>
    </row>
    <row r="2132" spans="26:45" ht="20.100000000000001" customHeight="1" x14ac:dyDescent="0.25">
      <c r="Z2132" s="146">
        <v>1461</v>
      </c>
      <c r="AA2132" s="142">
        <f t="shared" si="388"/>
        <v>1.8440000000000003</v>
      </c>
      <c r="AB2132" s="166">
        <f t="shared" si="389"/>
        <v>7.2867938835273635E-2</v>
      </c>
      <c r="AC2132" s="166">
        <f t="shared" si="390"/>
        <v>0.96740842991026144</v>
      </c>
      <c r="AD2132" s="142">
        <f t="shared" si="391"/>
        <v>7.2867938835273635E-2</v>
      </c>
      <c r="AE2132" s="142" t="str">
        <f t="shared" si="396"/>
        <v/>
      </c>
      <c r="AF2132" s="142" t="str">
        <f t="shared" si="392"/>
        <v/>
      </c>
      <c r="AG2132" s="167">
        <f t="shared" si="393"/>
        <v>2.1188192535093538E-27</v>
      </c>
      <c r="AH2132" s="167" t="str">
        <f t="shared" si="394"/>
        <v/>
      </c>
      <c r="AI2132" s="167" t="str">
        <f t="shared" si="395"/>
        <v/>
      </c>
      <c r="AJ2132" s="167"/>
      <c r="AK2132" s="167"/>
      <c r="AL2132" s="167"/>
      <c r="AN2132" s="146"/>
      <c r="AO2132" s="158">
        <f t="shared" si="398"/>
        <v>9.4261860371108064</v>
      </c>
      <c r="AP2132" s="159">
        <f t="shared" si="399"/>
        <v>0.22348789780574929</v>
      </c>
      <c r="AQ2132" s="160">
        <f t="shared" si="400"/>
        <v>4.1619895444311439E-4</v>
      </c>
      <c r="AR2132" s="161" t="str">
        <f t="shared" si="401"/>
        <v/>
      </c>
      <c r="AS2132" s="161" t="str">
        <f t="shared" si="397"/>
        <v/>
      </c>
    </row>
    <row r="2133" spans="26:45" ht="20.100000000000001" customHeight="1" x14ac:dyDescent="0.25">
      <c r="Z2133" s="146">
        <v>1462</v>
      </c>
      <c r="AA2133" s="142">
        <f t="shared" si="388"/>
        <v>1.8479999999999999</v>
      </c>
      <c r="AB2133" s="166">
        <f t="shared" si="389"/>
        <v>7.2331863600401836E-2</v>
      </c>
      <c r="AC2133" s="166">
        <f t="shared" si="390"/>
        <v>0.96769882858287182</v>
      </c>
      <c r="AD2133" s="142">
        <f t="shared" si="391"/>
        <v>7.2331863600401836E-2</v>
      </c>
      <c r="AE2133" s="142" t="str">
        <f t="shared" si="396"/>
        <v/>
      </c>
      <c r="AF2133" s="142" t="str">
        <f t="shared" si="392"/>
        <v/>
      </c>
      <c r="AG2133" s="167">
        <f t="shared" si="393"/>
        <v>2.1463837356630605E-32</v>
      </c>
      <c r="AH2133" s="167" t="str">
        <f t="shared" si="394"/>
        <v/>
      </c>
      <c r="AI2133" s="167" t="str">
        <f t="shared" si="395"/>
        <v/>
      </c>
      <c r="AJ2133" s="167"/>
      <c r="AK2133" s="167"/>
      <c r="AL2133" s="167"/>
      <c r="AN2133" s="146"/>
      <c r="AO2133" s="158">
        <f t="shared" si="398"/>
        <v>9.4325810072852363</v>
      </c>
      <c r="AP2133" s="159">
        <f t="shared" si="399"/>
        <v>0.22307169885130618</v>
      </c>
      <c r="AQ2133" s="160">
        <f t="shared" si="400"/>
        <v>4.1557405615741394E-4</v>
      </c>
      <c r="AR2133" s="161" t="str">
        <f t="shared" si="401"/>
        <v/>
      </c>
      <c r="AS2133" s="161" t="str">
        <f t="shared" si="397"/>
        <v/>
      </c>
    </row>
    <row r="2134" spans="26:45" ht="20.100000000000001" customHeight="1" x14ac:dyDescent="0.25">
      <c r="Z2134" s="146">
        <v>1463</v>
      </c>
      <c r="AA2134" s="142">
        <f t="shared" si="388"/>
        <v>1.8520000000000003</v>
      </c>
      <c r="AB2134" s="166">
        <f t="shared" si="389"/>
        <v>7.1798583380107084E-2</v>
      </c>
      <c r="AC2134" s="166">
        <f t="shared" si="390"/>
        <v>0.96798708854575555</v>
      </c>
      <c r="AD2134" s="142">
        <f t="shared" si="391"/>
        <v>7.1798583380107084E-2</v>
      </c>
      <c r="AE2134" s="142" t="str">
        <f t="shared" si="396"/>
        <v/>
      </c>
      <c r="AF2134" s="142" t="str">
        <f t="shared" si="392"/>
        <v/>
      </c>
      <c r="AG2134" s="167">
        <f t="shared" si="393"/>
        <v>7.9988277570068127E-38</v>
      </c>
      <c r="AH2134" s="167" t="str">
        <f t="shared" si="394"/>
        <v/>
      </c>
      <c r="AI2134" s="167" t="str">
        <f t="shared" si="395"/>
        <v/>
      </c>
      <c r="AJ2134" s="167"/>
      <c r="AK2134" s="167"/>
      <c r="AL2134" s="167"/>
      <c r="AN2134" s="146"/>
      <c r="AO2134" s="158">
        <f t="shared" si="398"/>
        <v>9.4389759774596662</v>
      </c>
      <c r="AP2134" s="159">
        <f t="shared" si="399"/>
        <v>0.22265612479514876</v>
      </c>
      <c r="AQ2134" s="160">
        <f t="shared" si="400"/>
        <v>4.149496196264868E-4</v>
      </c>
      <c r="AR2134" s="161" t="str">
        <f t="shared" si="401"/>
        <v/>
      </c>
      <c r="AS2134" s="161" t="str">
        <f t="shared" si="397"/>
        <v/>
      </c>
    </row>
    <row r="2135" spans="26:45" ht="20.100000000000001" customHeight="1" x14ac:dyDescent="0.25">
      <c r="Z2135" s="146">
        <v>1464</v>
      </c>
      <c r="AA2135" s="142">
        <f t="shared" si="388"/>
        <v>1.8559999999999999</v>
      </c>
      <c r="AB2135" s="166">
        <f t="shared" si="389"/>
        <v>7.1268094569544513E-2</v>
      </c>
      <c r="AC2135" s="166">
        <f t="shared" si="390"/>
        <v>0.96827322097179702</v>
      </c>
      <c r="AD2135" s="142">
        <f t="shared" si="391"/>
        <v>7.1268094569544513E-2</v>
      </c>
      <c r="AE2135" s="142" t="str">
        <f t="shared" si="396"/>
        <v/>
      </c>
      <c r="AF2135" s="142" t="str">
        <f t="shared" si="392"/>
        <v/>
      </c>
      <c r="AG2135" s="167">
        <f t="shared" si="393"/>
        <v>1.0966065593889713E-43</v>
      </c>
      <c r="AH2135" s="167" t="str">
        <f t="shared" si="394"/>
        <v/>
      </c>
      <c r="AI2135" s="167" t="str">
        <f t="shared" si="395"/>
        <v/>
      </c>
      <c r="AJ2135" s="167"/>
      <c r="AK2135" s="167"/>
      <c r="AL2135" s="167"/>
      <c r="AN2135" s="146"/>
      <c r="AO2135" s="158">
        <f t="shared" si="398"/>
        <v>9.4453709476340961</v>
      </c>
      <c r="AP2135" s="159">
        <f t="shared" si="399"/>
        <v>0.22224117517552228</v>
      </c>
      <c r="AQ2135" s="160">
        <f t="shared" si="400"/>
        <v>4.1432564623261614E-4</v>
      </c>
      <c r="AR2135" s="161" t="str">
        <f t="shared" si="401"/>
        <v/>
      </c>
      <c r="AS2135" s="161" t="str">
        <f t="shared" si="397"/>
        <v/>
      </c>
    </row>
    <row r="2136" spans="26:45" ht="20.100000000000001" customHeight="1" x14ac:dyDescent="0.25">
      <c r="Z2136" s="146">
        <v>1465</v>
      </c>
      <c r="AA2136" s="142">
        <f t="shared" si="388"/>
        <v>1.8600000000000003</v>
      </c>
      <c r="AB2136" s="166">
        <f t="shared" si="389"/>
        <v>7.0740393456983339E-2</v>
      </c>
      <c r="AC2136" s="166">
        <f t="shared" si="390"/>
        <v>0.96855723701924734</v>
      </c>
      <c r="AD2136" s="142">
        <f t="shared" si="391"/>
        <v>7.0740393456983339E-2</v>
      </c>
      <c r="AE2136" s="142" t="str">
        <f t="shared" si="396"/>
        <v/>
      </c>
      <c r="AF2136" s="142" t="str">
        <f t="shared" si="392"/>
        <v/>
      </c>
      <c r="AG2136" s="167">
        <f t="shared" si="393"/>
        <v>5.5307095498444164E-50</v>
      </c>
      <c r="AH2136" s="167" t="str">
        <f t="shared" si="394"/>
        <v/>
      </c>
      <c r="AI2136" s="167" t="str">
        <f t="shared" si="395"/>
        <v/>
      </c>
      <c r="AJ2136" s="167"/>
      <c r="AK2136" s="167"/>
      <c r="AL2136" s="167"/>
      <c r="AN2136" s="146"/>
      <c r="AO2136" s="158">
        <f t="shared" si="398"/>
        <v>9.451765917808526</v>
      </c>
      <c r="AP2136" s="159">
        <f t="shared" si="399"/>
        <v>0.22182684952928966</v>
      </c>
      <c r="AQ2136" s="160">
        <f t="shared" si="400"/>
        <v>4.1370213735203443E-4</v>
      </c>
      <c r="AR2136" s="161" t="str">
        <f t="shared" si="401"/>
        <v/>
      </c>
      <c r="AS2136" s="161" t="str">
        <f t="shared" si="397"/>
        <v/>
      </c>
    </row>
    <row r="2137" spans="26:45" ht="20.100000000000001" customHeight="1" x14ac:dyDescent="0.25">
      <c r="Z2137" s="146">
        <v>1466</v>
      </c>
      <c r="AA2137" s="142">
        <f t="shared" si="388"/>
        <v>1.8639999999999999</v>
      </c>
      <c r="AB2137" s="166">
        <f t="shared" si="389"/>
        <v>7.0215476224834261E-2</v>
      </c>
      <c r="AC2137" s="166">
        <f t="shared" si="390"/>
        <v>0.9688391478312981</v>
      </c>
      <c r="AD2137" s="142">
        <f t="shared" si="391"/>
        <v>7.0215476224834261E-2</v>
      </c>
      <c r="AE2137" s="142" t="str">
        <f t="shared" si="396"/>
        <v/>
      </c>
      <c r="AF2137" s="142" t="str">
        <f t="shared" si="392"/>
        <v/>
      </c>
      <c r="AG2137" s="167">
        <f t="shared" si="393"/>
        <v>1.0261630727919036E-56</v>
      </c>
      <c r="AH2137" s="167" t="str">
        <f t="shared" si="394"/>
        <v/>
      </c>
      <c r="AI2137" s="167" t="str">
        <f t="shared" si="395"/>
        <v/>
      </c>
      <c r="AJ2137" s="167"/>
      <c r="AK2137" s="167"/>
      <c r="AL2137" s="167"/>
      <c r="AN2137" s="146"/>
      <c r="AO2137" s="158">
        <f t="shared" si="398"/>
        <v>9.458160887982956</v>
      </c>
      <c r="AP2137" s="159">
        <f t="shared" si="399"/>
        <v>0.22141314739193763</v>
      </c>
      <c r="AQ2137" s="160">
        <f t="shared" si="400"/>
        <v>4.1307909435236989E-4</v>
      </c>
      <c r="AR2137" s="161" t="str">
        <f t="shared" si="401"/>
        <v/>
      </c>
      <c r="AS2137" s="161" t="str">
        <f t="shared" si="397"/>
        <v/>
      </c>
    </row>
    <row r="2138" spans="26:45" ht="20.100000000000001" customHeight="1" x14ac:dyDescent="0.25">
      <c r="Z2138" s="146">
        <v>1467</v>
      </c>
      <c r="AA2138" s="142">
        <f t="shared" si="388"/>
        <v>1.8680000000000003</v>
      </c>
      <c r="AB2138" s="166">
        <f t="shared" si="389"/>
        <v>6.9693338950675629E-2</v>
      </c>
      <c r="AC2138" s="166">
        <f t="shared" si="390"/>
        <v>0.96911896453566126</v>
      </c>
      <c r="AD2138" s="142">
        <f t="shared" si="391"/>
        <v>6.9693338950675629E-2</v>
      </c>
      <c r="AE2138" s="142" t="str">
        <f t="shared" si="396"/>
        <v/>
      </c>
      <c r="AF2138" s="142" t="str">
        <f t="shared" si="392"/>
        <v/>
      </c>
      <c r="AG2138" s="167">
        <f t="shared" si="393"/>
        <v>7.0041821343185826E-64</v>
      </c>
      <c r="AH2138" s="167" t="str">
        <f t="shared" si="394"/>
        <v/>
      </c>
      <c r="AI2138" s="167" t="str">
        <f t="shared" si="395"/>
        <v/>
      </c>
      <c r="AJ2138" s="167"/>
      <c r="AK2138" s="167"/>
      <c r="AL2138" s="167"/>
      <c r="AN2138" s="146"/>
      <c r="AO2138" s="158">
        <f t="shared" si="398"/>
        <v>9.4645558581573859</v>
      </c>
      <c r="AP2138" s="159">
        <f t="shared" si="399"/>
        <v>0.22100006829758526</v>
      </c>
      <c r="AQ2138" s="160">
        <f t="shared" si="400"/>
        <v>4.124565185932294E-4</v>
      </c>
      <c r="AR2138" s="161" t="str">
        <f t="shared" si="401"/>
        <v/>
      </c>
      <c r="AS2138" s="161" t="str">
        <f t="shared" si="397"/>
        <v/>
      </c>
    </row>
    <row r="2139" spans="26:45" ht="20.100000000000001" customHeight="1" x14ac:dyDescent="0.25">
      <c r="Z2139" s="146">
        <v>1468</v>
      </c>
      <c r="AA2139" s="142">
        <f t="shared" si="388"/>
        <v>1.8719999999999999</v>
      </c>
      <c r="AB2139" s="166">
        <f t="shared" si="389"/>
        <v>6.9173977608282505E-2</v>
      </c>
      <c r="AC2139" s="166">
        <f t="shared" si="390"/>
        <v>0.96939669824415042</v>
      </c>
      <c r="AD2139" s="142">
        <f t="shared" si="391"/>
        <v>6.9173977608282505E-2</v>
      </c>
      <c r="AE2139" s="142" t="str">
        <f t="shared" si="396"/>
        <v/>
      </c>
      <c r="AF2139" s="142" t="str">
        <f t="shared" si="392"/>
        <v/>
      </c>
      <c r="AG2139" s="167">
        <f t="shared" si="393"/>
        <v>1.7587495425951039E-71</v>
      </c>
      <c r="AH2139" s="167" t="str">
        <f t="shared" si="394"/>
        <v/>
      </c>
      <c r="AI2139" s="167" t="str">
        <f t="shared" si="395"/>
        <v/>
      </c>
      <c r="AJ2139" s="167"/>
      <c r="AK2139" s="167"/>
      <c r="AL2139" s="167"/>
      <c r="AN2139" s="146"/>
      <c r="AO2139" s="158">
        <f t="shared" si="398"/>
        <v>9.4709508283318158</v>
      </c>
      <c r="AP2139" s="159">
        <f t="shared" si="399"/>
        <v>0.22058761177899203</v>
      </c>
      <c r="AQ2139" s="160">
        <f t="shared" si="400"/>
        <v>4.1183441142708666E-4</v>
      </c>
      <c r="AR2139" s="161" t="str">
        <f t="shared" si="401"/>
        <v/>
      </c>
      <c r="AS2139" s="161" t="str">
        <f t="shared" si="397"/>
        <v/>
      </c>
    </row>
    <row r="2140" spans="26:45" ht="20.100000000000001" customHeight="1" x14ac:dyDescent="0.25">
      <c r="Z2140" s="146">
        <v>1469</v>
      </c>
      <c r="AA2140" s="142">
        <f t="shared" si="388"/>
        <v>1.8760000000000003</v>
      </c>
      <c r="AB2140" s="166">
        <f t="shared" si="389"/>
        <v>6.8657388068654221E-2</v>
      </c>
      <c r="AC2140" s="166">
        <f t="shared" si="390"/>
        <v>0.96967236005226909</v>
      </c>
      <c r="AD2140" s="142">
        <f t="shared" si="391"/>
        <v>6.8657388068654221E-2</v>
      </c>
      <c r="AE2140" s="142" t="str">
        <f t="shared" si="396"/>
        <v/>
      </c>
      <c r="AF2140" s="142" t="str">
        <f t="shared" si="392"/>
        <v/>
      </c>
      <c r="AG2140" s="167">
        <f t="shared" si="393"/>
        <v>1.6246360367736081E-79</v>
      </c>
      <c r="AH2140" s="167" t="str">
        <f t="shared" si="394"/>
        <v/>
      </c>
      <c r="AI2140" s="167" t="str">
        <f t="shared" si="395"/>
        <v/>
      </c>
      <c r="AJ2140" s="167"/>
      <c r="AK2140" s="167"/>
      <c r="AL2140" s="167"/>
      <c r="AN2140" s="146"/>
      <c r="AO2140" s="158">
        <f t="shared" si="398"/>
        <v>9.4773457985062457</v>
      </c>
      <c r="AP2140" s="159">
        <f t="shared" si="399"/>
        <v>0.22017577736756494</v>
      </c>
      <c r="AQ2140" s="160">
        <f t="shared" si="400"/>
        <v>4.1121277419739477E-4</v>
      </c>
      <c r="AR2140" s="161" t="str">
        <f t="shared" si="401"/>
        <v/>
      </c>
      <c r="AS2140" s="161" t="str">
        <f t="shared" si="397"/>
        <v/>
      </c>
    </row>
    <row r="2141" spans="26:45" ht="20.100000000000001" customHeight="1" x14ac:dyDescent="0.25">
      <c r="Z2141" s="146">
        <v>1470</v>
      </c>
      <c r="AA2141" s="142">
        <f t="shared" si="388"/>
        <v>1.88</v>
      </c>
      <c r="AB2141" s="166">
        <f t="shared" si="389"/>
        <v>6.8143566101044578E-2</v>
      </c>
      <c r="AC2141" s="166">
        <f t="shared" si="390"/>
        <v>0.96994596103880026</v>
      </c>
      <c r="AD2141" s="142">
        <f t="shared" si="391"/>
        <v>6.8143566101044578E-2</v>
      </c>
      <c r="AE2141" s="142" t="str">
        <f t="shared" si="396"/>
        <v/>
      </c>
      <c r="AF2141" s="142" t="str">
        <f t="shared" si="392"/>
        <v/>
      </c>
      <c r="AG2141" s="167">
        <f t="shared" si="393"/>
        <v>5.5209483621597635E-88</v>
      </c>
      <c r="AH2141" s="167" t="str">
        <f t="shared" si="394"/>
        <v/>
      </c>
      <c r="AI2141" s="167" t="str">
        <f t="shared" si="395"/>
        <v/>
      </c>
      <c r="AJ2141" s="167"/>
      <c r="AK2141" s="167"/>
      <c r="AL2141" s="167"/>
      <c r="AN2141" s="146"/>
      <c r="AO2141" s="158">
        <f t="shared" si="398"/>
        <v>9.4837407686806756</v>
      </c>
      <c r="AP2141" s="159">
        <f t="shared" si="399"/>
        <v>0.21976456459336755</v>
      </c>
      <c r="AQ2141" s="160">
        <f t="shared" si="400"/>
        <v>4.1059160824161167E-4</v>
      </c>
      <c r="AR2141" s="161" t="str">
        <f t="shared" si="401"/>
        <v/>
      </c>
      <c r="AS2141" s="161" t="str">
        <f t="shared" si="397"/>
        <v/>
      </c>
    </row>
    <row r="2142" spans="26:45" ht="20.100000000000001" customHeight="1" x14ac:dyDescent="0.25">
      <c r="Z2142" s="146">
        <v>1471</v>
      </c>
      <c r="AA2142" s="142">
        <f t="shared" si="388"/>
        <v>1.8840000000000003</v>
      </c>
      <c r="AB2142" s="166">
        <f t="shared" si="389"/>
        <v>6.7632507373990444E-2</v>
      </c>
      <c r="AC2142" s="166">
        <f t="shared" si="390"/>
        <v>0.97021751226540254</v>
      </c>
      <c r="AD2142" s="142">
        <f t="shared" si="391"/>
        <v>6.7632507373990444E-2</v>
      </c>
      <c r="AE2142" s="142" t="str">
        <f t="shared" si="396"/>
        <v/>
      </c>
      <c r="AF2142" s="142" t="str">
        <f t="shared" si="392"/>
        <v/>
      </c>
      <c r="AG2142" s="167">
        <f t="shared" si="393"/>
        <v>6.9020294201272195E-97</v>
      </c>
      <c r="AH2142" s="167" t="str">
        <f t="shared" si="394"/>
        <v/>
      </c>
      <c r="AI2142" s="167" t="str">
        <f t="shared" si="395"/>
        <v/>
      </c>
      <c r="AJ2142" s="167"/>
      <c r="AK2142" s="167"/>
      <c r="AL2142" s="167"/>
      <c r="AN2142" s="146"/>
      <c r="AO2142" s="158">
        <f t="shared" si="398"/>
        <v>9.4901357388551055</v>
      </c>
      <c r="AP2142" s="159">
        <f t="shared" si="399"/>
        <v>0.21935397298512593</v>
      </c>
      <c r="AQ2142" s="160">
        <f t="shared" si="400"/>
        <v>4.0997091488761961E-4</v>
      </c>
      <c r="AR2142" s="161" t="str">
        <f t="shared" si="401"/>
        <v/>
      </c>
      <c r="AS2142" s="161" t="str">
        <f t="shared" si="397"/>
        <v/>
      </c>
    </row>
    <row r="2143" spans="26:45" ht="20.100000000000001" customHeight="1" x14ac:dyDescent="0.25">
      <c r="Z2143" s="146">
        <v>1472</v>
      </c>
      <c r="AA2143" s="142">
        <f t="shared" ref="AA2143:AA2206" si="402">AA$665+(Z2143*AA$668)</f>
        <v>1.8879999999999999</v>
      </c>
      <c r="AB2143" s="166">
        <f t="shared" ref="AB2143:AB2206" si="403">_xlfn.NORM.DIST(AA2143,AA$662,AA$663,0)</f>
        <v>6.7124207456342566E-2</v>
      </c>
      <c r="AC2143" s="166">
        <f t="shared" ref="AC2143:AC2206" si="404">_xlfn.NORM.DIST(AA2143,AA$662,AA$663,1)</f>
        <v>0.97048702477620907</v>
      </c>
      <c r="AD2143" s="142">
        <f t="shared" ref="AD2143:AD2206" si="405">IF(OR(AC2143&lt;CN$43,AC2143&gt;CN$44),AB2143,"")</f>
        <v>6.7124207456342566E-2</v>
      </c>
      <c r="AE2143" s="142" t="str">
        <f t="shared" si="396"/>
        <v/>
      </c>
      <c r="AF2143" s="142" t="str">
        <f t="shared" ref="AF2143:AF2206" si="406">IF(AB2143=MAX(AB$671:AB$2671),AB2143,"")</f>
        <v/>
      </c>
      <c r="AG2143" s="167">
        <f t="shared" ref="AG2143:AG2206" si="407">_xlfn.NORM.DIST(Z2143,AE$663,AE$664,0)</f>
        <v>3.1742815528252622E-106</v>
      </c>
      <c r="AH2143" s="167" t="str">
        <f t="shared" ref="AH2143:AH2206" si="408">IF(AG2143=MAX(AG$671:AG$2671),AB2143,"")</f>
        <v/>
      </c>
      <c r="AI2143" s="167" t="str">
        <f t="shared" ref="AI2143:AI2206" si="409">IF(AH2143=MIN(AH$671:AH$2671),AH2143,"")</f>
        <v/>
      </c>
      <c r="AJ2143" s="167"/>
      <c r="AK2143" s="167"/>
      <c r="AL2143" s="167"/>
      <c r="AN2143" s="146"/>
      <c r="AO2143" s="158">
        <f t="shared" si="398"/>
        <v>9.4965307090295354</v>
      </c>
      <c r="AP2143" s="159">
        <f t="shared" si="399"/>
        <v>0.21894400207023831</v>
      </c>
      <c r="AQ2143" s="160">
        <f t="shared" si="400"/>
        <v>4.0935069545638969E-4</v>
      </c>
      <c r="AR2143" s="161" t="str">
        <f t="shared" si="401"/>
        <v/>
      </c>
      <c r="AS2143" s="161" t="str">
        <f t="shared" si="397"/>
        <v/>
      </c>
    </row>
    <row r="2144" spans="26:45" ht="20.100000000000001" customHeight="1" x14ac:dyDescent="0.25">
      <c r="Z2144" s="146">
        <v>1473</v>
      </c>
      <c r="AA2144" s="142">
        <f t="shared" si="402"/>
        <v>1.8920000000000003</v>
      </c>
      <c r="AB2144" s="166">
        <f t="shared" si="403"/>
        <v>6.6618661818294844E-2</v>
      </c>
      <c r="AC2144" s="166">
        <f t="shared" si="404"/>
        <v>0.97075450959743048</v>
      </c>
      <c r="AD2144" s="142">
        <f t="shared" si="405"/>
        <v>6.6618661818294844E-2</v>
      </c>
      <c r="AE2144" s="142" t="str">
        <f t="shared" ref="AE2144:AE2207" si="410">IF(AND(AC2144&gt;$AE$667,AC2144&lt;$AE$668),AB2144,"")</f>
        <v/>
      </c>
      <c r="AF2144" s="142" t="str">
        <f t="shared" si="406"/>
        <v/>
      </c>
      <c r="AG2144" s="167">
        <f t="shared" si="407"/>
        <v>5.3705603650205916E-116</v>
      </c>
      <c r="AH2144" s="167" t="str">
        <f t="shared" si="408"/>
        <v/>
      </c>
      <c r="AI2144" s="167" t="str">
        <f t="shared" si="409"/>
        <v/>
      </c>
      <c r="AJ2144" s="167"/>
      <c r="AK2144" s="167"/>
      <c r="AL2144" s="167"/>
      <c r="AN2144" s="146"/>
      <c r="AO2144" s="158">
        <f t="shared" si="398"/>
        <v>9.5029256792039654</v>
      </c>
      <c r="AP2144" s="159">
        <f t="shared" si="399"/>
        <v>0.21853465137478192</v>
      </c>
      <c r="AQ2144" s="160">
        <f t="shared" si="400"/>
        <v>4.0873095126170433E-4</v>
      </c>
      <c r="AR2144" s="161" t="str">
        <f t="shared" si="401"/>
        <v/>
      </c>
      <c r="AS2144" s="161" t="str">
        <f t="shared" si="397"/>
        <v/>
      </c>
    </row>
    <row r="2145" spans="26:45" ht="20.100000000000001" customHeight="1" x14ac:dyDescent="0.25">
      <c r="Z2145" s="146">
        <v>1474</v>
      </c>
      <c r="AA2145" s="142">
        <f t="shared" si="402"/>
        <v>1.8959999999999999</v>
      </c>
      <c r="AB2145" s="166">
        <f t="shared" si="403"/>
        <v>6.6115865832415521E-2</v>
      </c>
      <c r="AC2145" s="166">
        <f t="shared" si="404"/>
        <v>0.97101997773696258</v>
      </c>
      <c r="AD2145" s="142">
        <f t="shared" si="405"/>
        <v>6.6115865832415521E-2</v>
      </c>
      <c r="AE2145" s="142" t="str">
        <f t="shared" si="410"/>
        <v/>
      </c>
      <c r="AF2145" s="142" t="str">
        <f t="shared" si="406"/>
        <v/>
      </c>
      <c r="AG2145" s="167">
        <f t="shared" si="407"/>
        <v>3.3427144417944578E-126</v>
      </c>
      <c r="AH2145" s="167" t="str">
        <f t="shared" si="408"/>
        <v/>
      </c>
      <c r="AI2145" s="167" t="str">
        <f t="shared" si="409"/>
        <v/>
      </c>
      <c r="AJ2145" s="167"/>
      <c r="AK2145" s="167"/>
      <c r="AL2145" s="167"/>
      <c r="AN2145" s="146"/>
      <c r="AO2145" s="158">
        <f t="shared" si="398"/>
        <v>9.5093206493783953</v>
      </c>
      <c r="AP2145" s="159">
        <f t="shared" si="399"/>
        <v>0.21812592042352022</v>
      </c>
      <c r="AQ2145" s="160">
        <f t="shared" si="400"/>
        <v>4.0811168360882499E-4</v>
      </c>
      <c r="AR2145" s="161" t="str">
        <f t="shared" si="401"/>
        <v/>
      </c>
      <c r="AS2145" s="161" t="str">
        <f t="shared" si="397"/>
        <v/>
      </c>
    </row>
    <row r="2146" spans="26:45" ht="20.100000000000001" customHeight="1" x14ac:dyDescent="0.25">
      <c r="Z2146" s="146">
        <v>1475</v>
      </c>
      <c r="AA2146" s="142">
        <f t="shared" si="402"/>
        <v>1.9000000000000004</v>
      </c>
      <c r="AB2146" s="166">
        <f t="shared" si="403"/>
        <v>6.5615814774676554E-2</v>
      </c>
      <c r="AC2146" s="166">
        <f t="shared" si="404"/>
        <v>0.97128344018399826</v>
      </c>
      <c r="AD2146" s="142">
        <f t="shared" si="405"/>
        <v>6.5615814774676554E-2</v>
      </c>
      <c r="AE2146" s="142" t="str">
        <f t="shared" si="410"/>
        <v/>
      </c>
      <c r="AF2146" s="142" t="str">
        <f t="shared" si="406"/>
        <v/>
      </c>
      <c r="AG2146" s="167">
        <f t="shared" si="407"/>
        <v>7.6539297364193932E-137</v>
      </c>
      <c r="AH2146" s="167" t="str">
        <f t="shared" si="408"/>
        <v/>
      </c>
      <c r="AI2146" s="167" t="str">
        <f t="shared" si="409"/>
        <v/>
      </c>
      <c r="AJ2146" s="167"/>
      <c r="AK2146" s="167"/>
      <c r="AL2146" s="167"/>
      <c r="AN2146" s="146"/>
      <c r="AO2146" s="158">
        <f t="shared" si="398"/>
        <v>9.5157156195528252</v>
      </c>
      <c r="AP2146" s="159">
        <f t="shared" si="399"/>
        <v>0.21771780873991139</v>
      </c>
      <c r="AQ2146" s="160">
        <f t="shared" si="400"/>
        <v>4.0749289379524156E-4</v>
      </c>
      <c r="AR2146" s="161" t="str">
        <f t="shared" si="401"/>
        <v/>
      </c>
      <c r="AS2146" s="161" t="str">
        <f t="shared" si="397"/>
        <v/>
      </c>
    </row>
    <row r="2147" spans="26:45" ht="20.100000000000001" customHeight="1" x14ac:dyDescent="0.25">
      <c r="Z2147" s="146">
        <v>1476</v>
      </c>
      <c r="AA2147" s="142">
        <f t="shared" si="402"/>
        <v>1.9039999999999999</v>
      </c>
      <c r="AB2147" s="166">
        <f t="shared" si="403"/>
        <v>6.5118503825484716E-2</v>
      </c>
      <c r="AC2147" s="166">
        <f t="shared" si="404"/>
        <v>0.97154490790864234</v>
      </c>
      <c r="AD2147" s="142">
        <f t="shared" si="405"/>
        <v>6.5118503825484716E-2</v>
      </c>
      <c r="AE2147" s="142" t="str">
        <f t="shared" si="410"/>
        <v/>
      </c>
      <c r="AF2147" s="142" t="str">
        <f t="shared" si="406"/>
        <v/>
      </c>
      <c r="AG2147" s="167">
        <f t="shared" si="407"/>
        <v>6.4472599713978517E-148</v>
      </c>
      <c r="AH2147" s="167" t="str">
        <f t="shared" si="408"/>
        <v/>
      </c>
      <c r="AI2147" s="167" t="str">
        <f t="shared" si="409"/>
        <v/>
      </c>
      <c r="AJ2147" s="167"/>
      <c r="AK2147" s="167"/>
      <c r="AL2147" s="167"/>
      <c r="AN2147" s="146"/>
      <c r="AO2147" s="158">
        <f t="shared" si="398"/>
        <v>9.5221105897272551</v>
      </c>
      <c r="AP2147" s="159">
        <f t="shared" si="399"/>
        <v>0.21731031584611615</v>
      </c>
      <c r="AQ2147" s="160">
        <f t="shared" si="400"/>
        <v>4.0687458311183811E-4</v>
      </c>
      <c r="AR2147" s="161" t="str">
        <f t="shared" si="401"/>
        <v/>
      </c>
      <c r="AS2147" s="161" t="str">
        <f t="shared" si="397"/>
        <v/>
      </c>
    </row>
    <row r="2148" spans="26:45" ht="20.100000000000001" customHeight="1" x14ac:dyDescent="0.25">
      <c r="Z2148" s="146">
        <v>1477</v>
      </c>
      <c r="AA2148" s="142">
        <f t="shared" si="402"/>
        <v>1.9080000000000004</v>
      </c>
      <c r="AB2148" s="166">
        <f t="shared" si="403"/>
        <v>6.4623928070710851E-2</v>
      </c>
      <c r="AC2148" s="166">
        <f t="shared" si="404"/>
        <v>0.97180439186153211</v>
      </c>
      <c r="AD2148" s="142">
        <f t="shared" si="405"/>
        <v>6.4623928070710851E-2</v>
      </c>
      <c r="AE2148" s="142" t="str">
        <f t="shared" si="410"/>
        <v/>
      </c>
      <c r="AF2148" s="142" t="str">
        <f t="shared" si="406"/>
        <v/>
      </c>
      <c r="AG2148" s="167">
        <f t="shared" si="407"/>
        <v>1.9978892591682797E-159</v>
      </c>
      <c r="AH2148" s="167" t="str">
        <f t="shared" si="408"/>
        <v/>
      </c>
      <c r="AI2148" s="167" t="str">
        <f t="shared" si="409"/>
        <v/>
      </c>
      <c r="AJ2148" s="167"/>
      <c r="AK2148" s="167"/>
      <c r="AL2148" s="167"/>
      <c r="AN2148" s="146"/>
      <c r="AO2148" s="158">
        <f t="shared" si="398"/>
        <v>9.528505559901685</v>
      </c>
      <c r="AP2148" s="159">
        <f t="shared" si="399"/>
        <v>0.21690344126300432</v>
      </c>
      <c r="AQ2148" s="160">
        <f t="shared" si="400"/>
        <v>4.0625675284047813E-4</v>
      </c>
      <c r="AR2148" s="161" t="str">
        <f t="shared" si="401"/>
        <v/>
      </c>
      <c r="AS2148" s="161" t="str">
        <f t="shared" si="397"/>
        <v/>
      </c>
    </row>
    <row r="2149" spans="26:45" ht="20.100000000000001" customHeight="1" x14ac:dyDescent="0.25">
      <c r="Z2149" s="146">
        <v>1478</v>
      </c>
      <c r="AA2149" s="142">
        <f t="shared" si="402"/>
        <v>1.9119999999999999</v>
      </c>
      <c r="AB2149" s="166">
        <f t="shared" si="403"/>
        <v>6.4132082502720483E-2</v>
      </c>
      <c r="AC2149" s="166">
        <f t="shared" si="404"/>
        <v>0.97206190297346118</v>
      </c>
      <c r="AD2149" s="142">
        <f t="shared" si="405"/>
        <v>6.4132082502720483E-2</v>
      </c>
      <c r="AE2149" s="142" t="str">
        <f t="shared" si="410"/>
        <v/>
      </c>
      <c r="AF2149" s="142" t="str">
        <f t="shared" si="406"/>
        <v/>
      </c>
      <c r="AG2149" s="167">
        <f t="shared" si="407"/>
        <v>2.2775774787366612E-171</v>
      </c>
      <c r="AH2149" s="167" t="str">
        <f t="shared" si="408"/>
        <v/>
      </c>
      <c r="AI2149" s="167" t="str">
        <f t="shared" si="409"/>
        <v/>
      </c>
      <c r="AJ2149" s="167"/>
      <c r="AK2149" s="167"/>
      <c r="AL2149" s="167"/>
      <c r="AN2149" s="146"/>
      <c r="AO2149" s="158">
        <f t="shared" si="398"/>
        <v>9.5349005300761149</v>
      </c>
      <c r="AP2149" s="159">
        <f t="shared" si="399"/>
        <v>0.21649718451016384</v>
      </c>
      <c r="AQ2149" s="160">
        <f t="shared" si="400"/>
        <v>4.0563940425655809E-4</v>
      </c>
      <c r="AR2149" s="161" t="str">
        <f t="shared" si="401"/>
        <v/>
      </c>
      <c r="AS2149" s="161" t="str">
        <f t="shared" si="397"/>
        <v/>
      </c>
    </row>
    <row r="2150" spans="26:45" ht="20.100000000000001" customHeight="1" x14ac:dyDescent="0.25">
      <c r="Z2150" s="146">
        <v>1479</v>
      </c>
      <c r="AA2150" s="142">
        <f t="shared" si="402"/>
        <v>1.9160000000000004</v>
      </c>
      <c r="AB2150" s="166">
        <f t="shared" si="403"/>
        <v>6.3642962021402447E-2</v>
      </c>
      <c r="AC2150" s="166">
        <f t="shared" si="404"/>
        <v>0.97231745215500687</v>
      </c>
      <c r="AD2150" s="142">
        <f t="shared" si="405"/>
        <v>6.3642962021402447E-2</v>
      </c>
      <c r="AE2150" s="142" t="str">
        <f t="shared" si="410"/>
        <v/>
      </c>
      <c r="AF2150" s="142" t="str">
        <f t="shared" si="406"/>
        <v/>
      </c>
      <c r="AG2150" s="167">
        <f t="shared" si="407"/>
        <v>9.551694541948838E-184</v>
      </c>
      <c r="AH2150" s="167" t="str">
        <f t="shared" si="408"/>
        <v/>
      </c>
      <c r="AI2150" s="167" t="str">
        <f t="shared" si="409"/>
        <v/>
      </c>
      <c r="AJ2150" s="167"/>
      <c r="AK2150" s="167"/>
      <c r="AL2150" s="167"/>
      <c r="AN2150" s="146"/>
      <c r="AO2150" s="158">
        <f t="shared" si="398"/>
        <v>9.5412955002505448</v>
      </c>
      <c r="AP2150" s="159">
        <f t="shared" si="399"/>
        <v>0.21609154510590728</v>
      </c>
      <c r="AQ2150" s="160">
        <f t="shared" si="400"/>
        <v>4.0502253862739757E-4</v>
      </c>
      <c r="AR2150" s="161" t="str">
        <f t="shared" si="401"/>
        <v/>
      </c>
      <c r="AS2150" s="161" t="str">
        <f t="shared" si="397"/>
        <v/>
      </c>
    </row>
    <row r="2151" spans="26:45" ht="20.100000000000001" customHeight="1" x14ac:dyDescent="0.25">
      <c r="Z2151" s="146">
        <v>1480</v>
      </c>
      <c r="AA2151" s="142">
        <f t="shared" si="402"/>
        <v>1.92</v>
      </c>
      <c r="AB2151" s="166">
        <f t="shared" si="403"/>
        <v>6.3156561435198655E-2</v>
      </c>
      <c r="AC2151" s="166">
        <f t="shared" si="404"/>
        <v>0.9725710502961632</v>
      </c>
      <c r="AD2151" s="142">
        <f t="shared" si="405"/>
        <v>6.3156561435198655E-2</v>
      </c>
      <c r="AE2151" s="142" t="str">
        <f t="shared" si="410"/>
        <v/>
      </c>
      <c r="AF2151" s="142" t="str">
        <f t="shared" si="406"/>
        <v/>
      </c>
      <c r="AG2151" s="167">
        <f t="shared" si="407"/>
        <v>1.4736461348785476E-196</v>
      </c>
      <c r="AH2151" s="167" t="str">
        <f t="shared" si="408"/>
        <v/>
      </c>
      <c r="AI2151" s="167" t="str">
        <f t="shared" si="409"/>
        <v/>
      </c>
      <c r="AJ2151" s="167"/>
      <c r="AK2151" s="167"/>
      <c r="AL2151" s="167"/>
      <c r="AN2151" s="146"/>
      <c r="AO2151" s="158">
        <f t="shared" si="398"/>
        <v>9.5476904704249748</v>
      </c>
      <c r="AP2151" s="159">
        <f t="shared" si="399"/>
        <v>0.21568652256727988</v>
      </c>
      <c r="AQ2151" s="160">
        <f t="shared" si="400"/>
        <v>4.0440615721284989E-4</v>
      </c>
      <c r="AR2151" s="161" t="str">
        <f t="shared" si="401"/>
        <v/>
      </c>
      <c r="AS2151" s="161" t="str">
        <f t="shared" si="397"/>
        <v/>
      </c>
    </row>
    <row r="2152" spans="26:45" ht="20.100000000000001" customHeight="1" x14ac:dyDescent="0.25">
      <c r="Z2152" s="146">
        <v>1481</v>
      </c>
      <c r="AA2152" s="142">
        <f t="shared" si="402"/>
        <v>1.9240000000000004</v>
      </c>
      <c r="AB2152" s="166">
        <f t="shared" si="403"/>
        <v>6.2672875462131739E-2</v>
      </c>
      <c r="AC2152" s="166">
        <f t="shared" si="404"/>
        <v>0.97282270826597661</v>
      </c>
      <c r="AD2152" s="142">
        <f t="shared" si="405"/>
        <v>6.2672875462131739E-2</v>
      </c>
      <c r="AE2152" s="142" t="str">
        <f t="shared" si="410"/>
        <v/>
      </c>
      <c r="AF2152" s="142" t="str">
        <f t="shared" si="406"/>
        <v/>
      </c>
      <c r="AG2152" s="167">
        <f t="shared" si="407"/>
        <v>8.3639516058564629E-210</v>
      </c>
      <c r="AH2152" s="167" t="str">
        <f t="shared" si="408"/>
        <v/>
      </c>
      <c r="AI2152" s="167" t="str">
        <f t="shared" si="409"/>
        <v/>
      </c>
      <c r="AJ2152" s="167"/>
      <c r="AK2152" s="167"/>
      <c r="AL2152" s="167"/>
      <c r="AN2152" s="146"/>
      <c r="AO2152" s="158">
        <f t="shared" si="398"/>
        <v>9.5540854405994047</v>
      </c>
      <c r="AP2152" s="159">
        <f t="shared" si="399"/>
        <v>0.21528211641006703</v>
      </c>
      <c r="AQ2152" s="160">
        <f t="shared" si="400"/>
        <v>4.0379026126488582E-4</v>
      </c>
      <c r="AR2152" s="161" t="str">
        <f t="shared" si="401"/>
        <v/>
      </c>
      <c r="AS2152" s="161" t="str">
        <f t="shared" si="397"/>
        <v/>
      </c>
    </row>
    <row r="2153" spans="26:45" ht="20.100000000000001" customHeight="1" x14ac:dyDescent="0.25">
      <c r="Z2153" s="146">
        <v>1482</v>
      </c>
      <c r="AA2153" s="142">
        <f t="shared" si="402"/>
        <v>1.9279999999999999</v>
      </c>
      <c r="AB2153" s="166">
        <f t="shared" si="403"/>
        <v>6.219189873083366E-2</v>
      </c>
      <c r="AC2153" s="166">
        <f t="shared" si="404"/>
        <v>0.97307243691218648</v>
      </c>
      <c r="AD2153" s="142">
        <f t="shared" si="405"/>
        <v>6.219189873083366E-2</v>
      </c>
      <c r="AE2153" s="142" t="str">
        <f t="shared" si="410"/>
        <v/>
      </c>
      <c r="AF2153" s="142" t="str">
        <f t="shared" si="406"/>
        <v/>
      </c>
      <c r="AG2153" s="167">
        <f t="shared" si="407"/>
        <v>1.7463662567587768E-223</v>
      </c>
      <c r="AH2153" s="167" t="str">
        <f t="shared" si="408"/>
        <v/>
      </c>
      <c r="AI2153" s="167" t="str">
        <f t="shared" si="409"/>
        <v/>
      </c>
      <c r="AJ2153" s="167"/>
      <c r="AK2153" s="167"/>
      <c r="AL2153" s="167"/>
      <c r="AN2153" s="146"/>
      <c r="AO2153" s="158">
        <f t="shared" si="398"/>
        <v>9.5604804107738346</v>
      </c>
      <c r="AP2153" s="159">
        <f t="shared" si="399"/>
        <v>0.21487832614880215</v>
      </c>
      <c r="AQ2153" s="160">
        <f t="shared" si="400"/>
        <v>4.0317485202856496E-4</v>
      </c>
      <c r="AR2153" s="161" t="str">
        <f t="shared" si="401"/>
        <v/>
      </c>
      <c r="AS2153" s="161" t="str">
        <f t="shared" si="397"/>
        <v/>
      </c>
    </row>
    <row r="2154" spans="26:45" ht="20.100000000000001" customHeight="1" x14ac:dyDescent="0.25">
      <c r="Z2154" s="146">
        <v>1483</v>
      </c>
      <c r="AA2154" s="142">
        <f t="shared" si="402"/>
        <v>1.9320000000000004</v>
      </c>
      <c r="AB2154" s="166">
        <f t="shared" si="403"/>
        <v>6.1713625781571906E-2</v>
      </c>
      <c r="AC2154" s="166">
        <f t="shared" si="404"/>
        <v>0.97332024706086984</v>
      </c>
      <c r="AD2154" s="142">
        <f t="shared" si="405"/>
        <v>6.1713625781571906E-2</v>
      </c>
      <c r="AE2154" s="142" t="str">
        <f t="shared" si="410"/>
        <v/>
      </c>
      <c r="AF2154" s="142" t="str">
        <f t="shared" si="406"/>
        <v/>
      </c>
      <c r="AG2154" s="167">
        <f t="shared" si="407"/>
        <v>1.3414196673494362E-237</v>
      </c>
      <c r="AH2154" s="167" t="str">
        <f t="shared" si="408"/>
        <v/>
      </c>
      <c r="AI2154" s="167" t="str">
        <f t="shared" si="409"/>
        <v/>
      </c>
      <c r="AJ2154" s="167"/>
      <c r="AK2154" s="167"/>
      <c r="AL2154" s="167"/>
      <c r="AN2154" s="146"/>
      <c r="AO2154" s="158">
        <f t="shared" si="398"/>
        <v>9.5668753809482645</v>
      </c>
      <c r="AP2154" s="159">
        <f t="shared" si="399"/>
        <v>0.21447515129677358</v>
      </c>
      <c r="AQ2154" s="160">
        <f t="shared" si="400"/>
        <v>4.0255993074056473E-4</v>
      </c>
      <c r="AR2154" s="161" t="str">
        <f t="shared" si="401"/>
        <v/>
      </c>
      <c r="AS2154" s="161" t="str">
        <f t="shared" si="397"/>
        <v/>
      </c>
    </row>
    <row r="2155" spans="26:45" ht="20.100000000000001" customHeight="1" x14ac:dyDescent="0.25">
      <c r="Z2155" s="146">
        <v>1484</v>
      </c>
      <c r="AA2155" s="142">
        <f t="shared" si="402"/>
        <v>1.9359999999999999</v>
      </c>
      <c r="AB2155" s="166">
        <f t="shared" si="403"/>
        <v>6.1238051067276554E-2</v>
      </c>
      <c r="AC2155" s="166">
        <f t="shared" si="404"/>
        <v>0.97356614951608955</v>
      </c>
      <c r="AD2155" s="142">
        <f t="shared" si="405"/>
        <v>6.1238051067276554E-2</v>
      </c>
      <c r="AE2155" s="142" t="str">
        <f t="shared" si="410"/>
        <v/>
      </c>
      <c r="AF2155" s="142" t="str">
        <f t="shared" si="406"/>
        <v/>
      </c>
      <c r="AG2155" s="167">
        <f t="shared" si="407"/>
        <v>3.7905264000928681E-252</v>
      </c>
      <c r="AH2155" s="167" t="str">
        <f t="shared" si="408"/>
        <v/>
      </c>
      <c r="AI2155" s="167" t="str">
        <f t="shared" si="409"/>
        <v/>
      </c>
      <c r="AJ2155" s="167"/>
      <c r="AK2155" s="167"/>
      <c r="AL2155" s="167"/>
      <c r="AN2155" s="146"/>
      <c r="AO2155" s="158">
        <f t="shared" si="398"/>
        <v>9.5732703511226944</v>
      </c>
      <c r="AP2155" s="159">
        <f t="shared" si="399"/>
        <v>0.21407259136603302</v>
      </c>
      <c r="AQ2155" s="160">
        <f t="shared" si="400"/>
        <v>4.0194549863126205E-4</v>
      </c>
      <c r="AR2155" s="161" t="str">
        <f t="shared" si="401"/>
        <v/>
      </c>
      <c r="AS2155" s="161" t="str">
        <f t="shared" si="397"/>
        <v/>
      </c>
    </row>
    <row r="2156" spans="26:45" ht="20.100000000000001" customHeight="1" x14ac:dyDescent="0.25">
      <c r="Z2156" s="146">
        <v>1485</v>
      </c>
      <c r="AA2156" s="142">
        <f t="shared" si="402"/>
        <v>1.9400000000000004</v>
      </c>
      <c r="AB2156" s="166">
        <f t="shared" si="403"/>
        <v>6.0765168954564734E-2</v>
      </c>
      <c r="AC2156" s="166">
        <f t="shared" si="404"/>
        <v>0.97381015505954738</v>
      </c>
      <c r="AD2156" s="142">
        <f t="shared" si="405"/>
        <v>6.0765168954564734E-2</v>
      </c>
      <c r="AE2156" s="142" t="str">
        <f t="shared" si="410"/>
        <v/>
      </c>
      <c r="AF2156" s="142" t="str">
        <f t="shared" si="406"/>
        <v/>
      </c>
      <c r="AG2156" s="167">
        <f t="shared" si="407"/>
        <v>3.9403962771360244E-267</v>
      </c>
      <c r="AH2156" s="167" t="str">
        <f t="shared" si="408"/>
        <v/>
      </c>
      <c r="AI2156" s="167" t="str">
        <f t="shared" si="409"/>
        <v/>
      </c>
      <c r="AJ2156" s="167"/>
      <c r="AK2156" s="167"/>
      <c r="AL2156" s="167"/>
      <c r="AN2156" s="146"/>
      <c r="AO2156" s="158">
        <f t="shared" si="398"/>
        <v>9.5796653212971243</v>
      </c>
      <c r="AP2156" s="159">
        <f t="shared" si="399"/>
        <v>0.21367064586740175</v>
      </c>
      <c r="AQ2156" s="160">
        <f t="shared" si="400"/>
        <v>4.0133155692267941E-4</v>
      </c>
      <c r="AR2156" s="161" t="str">
        <f t="shared" si="401"/>
        <v/>
      </c>
      <c r="AS2156" s="161" t="str">
        <f t="shared" si="397"/>
        <v/>
      </c>
    </row>
    <row r="2157" spans="26:45" ht="20.100000000000001" customHeight="1" x14ac:dyDescent="0.25">
      <c r="Z2157" s="146">
        <v>1486</v>
      </c>
      <c r="AA2157" s="142">
        <f t="shared" si="402"/>
        <v>1.944</v>
      </c>
      <c r="AB2157" s="166">
        <f t="shared" si="403"/>
        <v>6.0294973724765701E-2</v>
      </c>
      <c r="AC2157" s="166">
        <f t="shared" si="404"/>
        <v>0.97405227445024034</v>
      </c>
      <c r="AD2157" s="142">
        <f t="shared" si="405"/>
        <v>6.0294973724765701E-2</v>
      </c>
      <c r="AE2157" s="142" t="str">
        <f t="shared" si="410"/>
        <v/>
      </c>
      <c r="AF2157" s="142" t="str">
        <f t="shared" si="406"/>
        <v/>
      </c>
      <c r="AG2157" s="167">
        <f t="shared" si="407"/>
        <v>1.5069047176203946E-282</v>
      </c>
      <c r="AH2157" s="167" t="str">
        <f t="shared" si="408"/>
        <v/>
      </c>
      <c r="AI2157" s="167" t="str">
        <f t="shared" si="409"/>
        <v/>
      </c>
      <c r="AJ2157" s="167"/>
      <c r="AK2157" s="167"/>
      <c r="AL2157" s="167"/>
      <c r="AN2157" s="146"/>
      <c r="AO2157" s="158">
        <f t="shared" si="398"/>
        <v>9.5860602914715543</v>
      </c>
      <c r="AP2157" s="159">
        <f t="shared" si="399"/>
        <v>0.21326931431047907</v>
      </c>
      <c r="AQ2157" s="160">
        <f t="shared" si="400"/>
        <v>4.0071810682937303E-4</v>
      </c>
      <c r="AR2157" s="161" t="str">
        <f t="shared" si="401"/>
        <v/>
      </c>
      <c r="AS2157" s="161" t="str">
        <f t="shared" si="397"/>
        <v/>
      </c>
    </row>
    <row r="2158" spans="26:45" ht="20.100000000000001" customHeight="1" x14ac:dyDescent="0.25">
      <c r="Z2158" s="146">
        <v>1487</v>
      </c>
      <c r="AA2158" s="142">
        <f t="shared" si="402"/>
        <v>1.9480000000000004</v>
      </c>
      <c r="AB2158" s="166">
        <f t="shared" si="403"/>
        <v>5.9827459574943218E-2</v>
      </c>
      <c r="AC2158" s="166">
        <f t="shared" si="404"/>
        <v>0.97429251842412246</v>
      </c>
      <c r="AD2158" s="142">
        <f t="shared" si="405"/>
        <v>5.9827459574943218E-2</v>
      </c>
      <c r="AE2158" s="142" t="str">
        <f t="shared" si="410"/>
        <v/>
      </c>
      <c r="AF2158" s="142" t="str">
        <f t="shared" si="406"/>
        <v/>
      </c>
      <c r="AG2158" s="167">
        <f t="shared" si="407"/>
        <v>2.1200065515246056E-298</v>
      </c>
      <c r="AH2158" s="167" t="str">
        <f t="shared" si="408"/>
        <v/>
      </c>
      <c r="AI2158" s="167" t="str">
        <f t="shared" si="409"/>
        <v/>
      </c>
      <c r="AJ2158" s="167"/>
      <c r="AK2158" s="167"/>
      <c r="AL2158" s="167"/>
      <c r="AN2158" s="146"/>
      <c r="AO2158" s="158">
        <f t="shared" si="398"/>
        <v>9.5924552616459842</v>
      </c>
      <c r="AP2158" s="159">
        <f t="shared" si="399"/>
        <v>0.2128685962036497</v>
      </c>
      <c r="AQ2158" s="160">
        <f t="shared" si="400"/>
        <v>4.0010514955907128E-4</v>
      </c>
      <c r="AR2158" s="161" t="str">
        <f t="shared" si="401"/>
        <v/>
      </c>
      <c r="AS2158" s="161" t="str">
        <f t="shared" si="397"/>
        <v/>
      </c>
    </row>
    <row r="2159" spans="26:45" ht="20.100000000000001" customHeight="1" x14ac:dyDescent="0.25">
      <c r="Z2159" s="146">
        <v>1488</v>
      </c>
      <c r="AA2159" s="142">
        <f t="shared" si="402"/>
        <v>1.952</v>
      </c>
      <c r="AB2159" s="166">
        <f t="shared" si="403"/>
        <v>5.9362620618918331E-2</v>
      </c>
      <c r="AC2159" s="166">
        <f t="shared" si="404"/>
        <v>0.97453089769376866</v>
      </c>
      <c r="AD2159" s="142">
        <f t="shared" si="405"/>
        <v>5.9362620618918331E-2</v>
      </c>
      <c r="AE2159" s="142" t="str">
        <f t="shared" si="410"/>
        <v/>
      </c>
      <c r="AF2159" s="142" t="str">
        <f t="shared" si="406"/>
        <v/>
      </c>
      <c r="AG2159" s="167">
        <f t="shared" si="407"/>
        <v>0</v>
      </c>
      <c r="AH2159" s="167" t="str">
        <f t="shared" si="408"/>
        <v/>
      </c>
      <c r="AI2159" s="167" t="str">
        <f t="shared" si="409"/>
        <v/>
      </c>
      <c r="AJ2159" s="167"/>
      <c r="AK2159" s="167"/>
      <c r="AL2159" s="167"/>
      <c r="AN2159" s="146"/>
      <c r="AO2159" s="158">
        <f t="shared" si="398"/>
        <v>9.5988502318204141</v>
      </c>
      <c r="AP2159" s="159">
        <f t="shared" si="399"/>
        <v>0.21246849105409063</v>
      </c>
      <c r="AQ2159" s="160">
        <f t="shared" si="400"/>
        <v>3.9949268631150892E-4</v>
      </c>
      <c r="AR2159" s="161" t="str">
        <f t="shared" si="401"/>
        <v/>
      </c>
      <c r="AS2159" s="161" t="str">
        <f t="shared" si="397"/>
        <v/>
      </c>
    </row>
    <row r="2160" spans="26:45" ht="20.100000000000001" customHeight="1" x14ac:dyDescent="0.25">
      <c r="Z2160" s="146">
        <v>1489</v>
      </c>
      <c r="AA2160" s="142">
        <f t="shared" si="402"/>
        <v>1.9560000000000004</v>
      </c>
      <c r="AB2160" s="166">
        <f t="shared" si="403"/>
        <v>5.8900450888289227E-2</v>
      </c>
      <c r="AC2160" s="166">
        <f t="shared" si="404"/>
        <v>0.97476742294804464</v>
      </c>
      <c r="AD2160" s="142">
        <f t="shared" si="405"/>
        <v>5.8900450888289227E-2</v>
      </c>
      <c r="AE2160" s="142" t="str">
        <f t="shared" si="410"/>
        <v/>
      </c>
      <c r="AF2160" s="142" t="str">
        <f t="shared" si="406"/>
        <v/>
      </c>
      <c r="AG2160" s="167">
        <f t="shared" si="407"/>
        <v>0</v>
      </c>
      <c r="AH2160" s="167" t="str">
        <f t="shared" si="408"/>
        <v/>
      </c>
      <c r="AI2160" s="167" t="str">
        <f t="shared" si="409"/>
        <v/>
      </c>
      <c r="AJ2160" s="167"/>
      <c r="AK2160" s="167"/>
      <c r="AL2160" s="167"/>
      <c r="AN2160" s="146"/>
      <c r="AO2160" s="158">
        <f t="shared" si="398"/>
        <v>9.605245201994844</v>
      </c>
      <c r="AP2160" s="159">
        <f t="shared" si="399"/>
        <v>0.21206899836777912</v>
      </c>
      <c r="AQ2160" s="160">
        <f t="shared" si="400"/>
        <v>3.9888071827939853E-4</v>
      </c>
      <c r="AR2160" s="161" t="str">
        <f t="shared" si="401"/>
        <v/>
      </c>
      <c r="AS2160" s="161" t="str">
        <f t="shared" si="397"/>
        <v/>
      </c>
    </row>
    <row r="2161" spans="26:45" ht="20.100000000000001" customHeight="1" x14ac:dyDescent="0.25">
      <c r="Z2161" s="146">
        <v>1490</v>
      </c>
      <c r="AA2161" s="142">
        <f t="shared" si="402"/>
        <v>1.96</v>
      </c>
      <c r="AB2161" s="166">
        <f t="shared" si="403"/>
        <v>5.8440944333451469E-2</v>
      </c>
      <c r="AC2161" s="166">
        <f t="shared" si="404"/>
        <v>0.97500210485177952</v>
      </c>
      <c r="AD2161" s="142">
        <f t="shared" si="405"/>
        <v>5.8440944333451469E-2</v>
      </c>
      <c r="AE2161" s="142" t="str">
        <f t="shared" si="410"/>
        <v/>
      </c>
      <c r="AF2161" s="142" t="str">
        <f t="shared" si="406"/>
        <v/>
      </c>
      <c r="AG2161" s="167">
        <f t="shared" si="407"/>
        <v>0</v>
      </c>
      <c r="AH2161" s="167" t="str">
        <f t="shared" si="408"/>
        <v/>
      </c>
      <c r="AI2161" s="167" t="str">
        <f t="shared" si="409"/>
        <v/>
      </c>
      <c r="AJ2161" s="167"/>
      <c r="AK2161" s="167"/>
      <c r="AL2161" s="167"/>
      <c r="AN2161" s="146"/>
      <c r="AO2161" s="158">
        <f t="shared" si="398"/>
        <v>9.6116401721692739</v>
      </c>
      <c r="AP2161" s="159">
        <f t="shared" si="399"/>
        <v>0.21167011764949972</v>
      </c>
      <c r="AQ2161" s="160">
        <f t="shared" si="400"/>
        <v>3.9826924664829177E-4</v>
      </c>
      <c r="AR2161" s="161" t="str">
        <f t="shared" si="401"/>
        <v/>
      </c>
      <c r="AS2161" s="161" t="str">
        <f t="shared" si="397"/>
        <v/>
      </c>
    </row>
    <row r="2162" spans="26:45" ht="20.100000000000001" customHeight="1" x14ac:dyDescent="0.25">
      <c r="Z2162" s="146">
        <v>1491</v>
      </c>
      <c r="AA2162" s="142">
        <f t="shared" si="402"/>
        <v>1.9640000000000004</v>
      </c>
      <c r="AB2162" s="166">
        <f t="shared" si="403"/>
        <v>5.798409482461489E-2</v>
      </c>
      <c r="AC2162" s="166">
        <f t="shared" si="404"/>
        <v>0.97523495404544369</v>
      </c>
      <c r="AD2162" s="142">
        <f t="shared" si="405"/>
        <v>5.798409482461489E-2</v>
      </c>
      <c r="AE2162" s="142" t="str">
        <f t="shared" si="410"/>
        <v/>
      </c>
      <c r="AF2162" s="142" t="str">
        <f t="shared" si="406"/>
        <v/>
      </c>
      <c r="AG2162" s="167">
        <f t="shared" si="407"/>
        <v>0</v>
      </c>
      <c r="AH2162" s="167" t="str">
        <f t="shared" si="408"/>
        <v/>
      </c>
      <c r="AI2162" s="167" t="str">
        <f t="shared" si="409"/>
        <v/>
      </c>
      <c r="AJ2162" s="167"/>
      <c r="AK2162" s="167"/>
      <c r="AL2162" s="167"/>
      <c r="AN2162" s="146"/>
      <c r="AO2162" s="158">
        <f t="shared" si="398"/>
        <v>9.6180351423437038</v>
      </c>
      <c r="AP2162" s="159">
        <f t="shared" si="399"/>
        <v>0.21127184840285143</v>
      </c>
      <c r="AQ2162" s="160">
        <f t="shared" si="400"/>
        <v>3.9765827259549691E-4</v>
      </c>
      <c r="AR2162" s="161" t="str">
        <f t="shared" si="401"/>
        <v/>
      </c>
      <c r="AS2162" s="161" t="str">
        <f t="shared" si="397"/>
        <v/>
      </c>
    </row>
    <row r="2163" spans="26:45" ht="20.100000000000001" customHeight="1" x14ac:dyDescent="0.25">
      <c r="Z2163" s="146">
        <v>1492</v>
      </c>
      <c r="AA2163" s="142">
        <f t="shared" si="402"/>
        <v>1.968</v>
      </c>
      <c r="AB2163" s="166">
        <f t="shared" si="403"/>
        <v>5.7529896152820871E-2</v>
      </c>
      <c r="AC2163" s="166">
        <f t="shared" si="404"/>
        <v>0.97546598114482941</v>
      </c>
      <c r="AD2163" s="142">
        <f t="shared" si="405"/>
        <v>5.7529896152820871E-2</v>
      </c>
      <c r="AE2163" s="142" t="str">
        <f t="shared" si="410"/>
        <v/>
      </c>
      <c r="AF2163" s="142" t="str">
        <f t="shared" si="406"/>
        <v/>
      </c>
      <c r="AG2163" s="167">
        <f t="shared" si="407"/>
        <v>0</v>
      </c>
      <c r="AH2163" s="167" t="str">
        <f t="shared" si="408"/>
        <v/>
      </c>
      <c r="AI2163" s="167" t="str">
        <f t="shared" si="409"/>
        <v/>
      </c>
      <c r="AJ2163" s="167"/>
      <c r="AK2163" s="167"/>
      <c r="AL2163" s="167"/>
      <c r="AN2163" s="146"/>
      <c r="AO2163" s="158">
        <f t="shared" si="398"/>
        <v>9.6244301125181337</v>
      </c>
      <c r="AP2163" s="159">
        <f t="shared" si="399"/>
        <v>0.21087419013025593</v>
      </c>
      <c r="AQ2163" s="160">
        <f t="shared" si="400"/>
        <v>3.9704779729216044E-4</v>
      </c>
      <c r="AR2163" s="161" t="str">
        <f t="shared" si="401"/>
        <v/>
      </c>
      <c r="AS2163" s="161" t="str">
        <f t="shared" si="397"/>
        <v/>
      </c>
    </row>
    <row r="2164" spans="26:45" ht="20.100000000000001" customHeight="1" x14ac:dyDescent="0.25">
      <c r="Z2164" s="146">
        <v>1493</v>
      </c>
      <c r="AA2164" s="142">
        <f t="shared" si="402"/>
        <v>1.9720000000000004</v>
      </c>
      <c r="AB2164" s="166">
        <f t="shared" si="403"/>
        <v>5.7078342030956193E-2</v>
      </c>
      <c r="AC2164" s="166">
        <f t="shared" si="404"/>
        <v>0.97569519674073635</v>
      </c>
      <c r="AD2164" s="142">
        <f t="shared" si="405"/>
        <v>5.7078342030956193E-2</v>
      </c>
      <c r="AE2164" s="142" t="str">
        <f t="shared" si="410"/>
        <v/>
      </c>
      <c r="AF2164" s="142" t="str">
        <f t="shared" si="406"/>
        <v/>
      </c>
      <c r="AG2164" s="167">
        <f t="shared" si="407"/>
        <v>0</v>
      </c>
      <c r="AH2164" s="167" t="str">
        <f t="shared" si="408"/>
        <v/>
      </c>
      <c r="AI2164" s="167" t="str">
        <f t="shared" si="409"/>
        <v/>
      </c>
      <c r="AJ2164" s="167"/>
      <c r="AK2164" s="167"/>
      <c r="AL2164" s="167"/>
      <c r="AN2164" s="146"/>
      <c r="AO2164" s="158">
        <f t="shared" si="398"/>
        <v>9.6308250826925637</v>
      </c>
      <c r="AP2164" s="159">
        <f t="shared" si="399"/>
        <v>0.21047714233296377</v>
      </c>
      <c r="AQ2164" s="160">
        <f t="shared" si="400"/>
        <v>3.9643782190088017E-4</v>
      </c>
      <c r="AR2164" s="161" t="str">
        <f t="shared" si="401"/>
        <v/>
      </c>
      <c r="AS2164" s="161" t="str">
        <f t="shared" si="397"/>
        <v/>
      </c>
    </row>
    <row r="2165" spans="26:45" ht="20.100000000000001" customHeight="1" x14ac:dyDescent="0.25">
      <c r="Z2165" s="146">
        <v>1494</v>
      </c>
      <c r="AA2165" s="142">
        <f t="shared" si="402"/>
        <v>1.976</v>
      </c>
      <c r="AB2165" s="166">
        <f t="shared" si="403"/>
        <v>5.6629426094766726E-2</v>
      </c>
      <c r="AC2165" s="166">
        <f t="shared" si="404"/>
        <v>0.97592261139866132</v>
      </c>
      <c r="AD2165" s="142">
        <f t="shared" si="405"/>
        <v>5.6629426094766726E-2</v>
      </c>
      <c r="AE2165" s="142" t="str">
        <f t="shared" si="410"/>
        <v/>
      </c>
      <c r="AF2165" s="142" t="str">
        <f t="shared" si="406"/>
        <v/>
      </c>
      <c r="AG2165" s="167">
        <f t="shared" si="407"/>
        <v>0</v>
      </c>
      <c r="AH2165" s="167" t="str">
        <f t="shared" si="408"/>
        <v/>
      </c>
      <c r="AI2165" s="167" t="str">
        <f t="shared" si="409"/>
        <v/>
      </c>
      <c r="AJ2165" s="167"/>
      <c r="AK2165" s="167"/>
      <c r="AL2165" s="167"/>
      <c r="AN2165" s="146"/>
      <c r="AO2165" s="158">
        <f t="shared" si="398"/>
        <v>9.6372200528669936</v>
      </c>
      <c r="AP2165" s="159">
        <f t="shared" si="399"/>
        <v>0.21008070451106289</v>
      </c>
      <c r="AQ2165" s="160">
        <f t="shared" si="400"/>
        <v>3.9582834757867502E-4</v>
      </c>
      <c r="AR2165" s="161" t="str">
        <f t="shared" si="401"/>
        <v/>
      </c>
      <c r="AS2165" s="161" t="str">
        <f t="shared" si="397"/>
        <v/>
      </c>
    </row>
    <row r="2166" spans="26:45" ht="20.100000000000001" customHeight="1" x14ac:dyDescent="0.25">
      <c r="Z2166" s="146">
        <v>1495</v>
      </c>
      <c r="AA2166" s="142">
        <f t="shared" si="402"/>
        <v>1.9800000000000004</v>
      </c>
      <c r="AB2166" s="166">
        <f t="shared" si="403"/>
        <v>5.6183141903867993E-2</v>
      </c>
      <c r="AC2166" s="166">
        <f t="shared" si="404"/>
        <v>0.97614823565849151</v>
      </c>
      <c r="AD2166" s="142">
        <f t="shared" si="405"/>
        <v>5.6183141903867993E-2</v>
      </c>
      <c r="AE2166" s="142" t="str">
        <f t="shared" si="410"/>
        <v/>
      </c>
      <c r="AF2166" s="142" t="str">
        <f t="shared" si="406"/>
        <v/>
      </c>
      <c r="AG2166" s="167">
        <f t="shared" si="407"/>
        <v>0</v>
      </c>
      <c r="AH2166" s="167" t="str">
        <f t="shared" si="408"/>
        <v/>
      </c>
      <c r="AI2166" s="167" t="str">
        <f t="shared" si="409"/>
        <v/>
      </c>
      <c r="AJ2166" s="167"/>
      <c r="AK2166" s="167"/>
      <c r="AL2166" s="167"/>
      <c r="AN2166" s="146"/>
      <c r="AO2166" s="158">
        <f t="shared" si="398"/>
        <v>9.6436150230414235</v>
      </c>
      <c r="AP2166" s="159">
        <f t="shared" si="399"/>
        <v>0.20968487616348422</v>
      </c>
      <c r="AQ2166" s="160">
        <f t="shared" si="400"/>
        <v>3.9521937547343233E-4</v>
      </c>
      <c r="AR2166" s="161" t="str">
        <f t="shared" si="401"/>
        <v/>
      </c>
      <c r="AS2166" s="161" t="str">
        <f t="shared" si="397"/>
        <v/>
      </c>
    </row>
    <row r="2167" spans="26:45" ht="20.100000000000001" customHeight="1" x14ac:dyDescent="0.25">
      <c r="Z2167" s="146">
        <v>1496</v>
      </c>
      <c r="AA2167" s="142">
        <f t="shared" si="402"/>
        <v>1.984</v>
      </c>
      <c r="AB2167" s="166">
        <f t="shared" si="403"/>
        <v>5.5739482942755124E-2</v>
      </c>
      <c r="AC2167" s="166">
        <f t="shared" si="404"/>
        <v>0.97637208003420195</v>
      </c>
      <c r="AD2167" s="142">
        <f t="shared" si="405"/>
        <v>5.5739482942755124E-2</v>
      </c>
      <c r="AE2167" s="142" t="str">
        <f t="shared" si="410"/>
        <v/>
      </c>
      <c r="AF2167" s="142" t="str">
        <f t="shared" si="406"/>
        <v/>
      </c>
      <c r="AG2167" s="167">
        <f t="shared" si="407"/>
        <v>0</v>
      </c>
      <c r="AH2167" s="167" t="str">
        <f t="shared" si="408"/>
        <v/>
      </c>
      <c r="AI2167" s="167" t="str">
        <f t="shared" si="409"/>
        <v/>
      </c>
      <c r="AJ2167" s="167"/>
      <c r="AK2167" s="167"/>
      <c r="AL2167" s="167"/>
      <c r="AN2167" s="146"/>
      <c r="AO2167" s="158">
        <f t="shared" si="398"/>
        <v>9.6500099932158534</v>
      </c>
      <c r="AP2167" s="159">
        <f t="shared" si="399"/>
        <v>0.20928965678801079</v>
      </c>
      <c r="AQ2167" s="160">
        <f t="shared" si="400"/>
        <v>3.9461090672690546E-4</v>
      </c>
      <c r="AR2167" s="161" t="str">
        <f t="shared" si="401"/>
        <v/>
      </c>
      <c r="AS2167" s="161" t="str">
        <f t="shared" si="397"/>
        <v/>
      </c>
    </row>
    <row r="2168" spans="26:45" ht="20.100000000000001" customHeight="1" x14ac:dyDescent="0.25">
      <c r="Z2168" s="146">
        <v>1497</v>
      </c>
      <c r="AA2168" s="142">
        <f t="shared" si="402"/>
        <v>1.9880000000000004</v>
      </c>
      <c r="AB2168" s="166">
        <f t="shared" si="403"/>
        <v>5.5298442621809468E-2</v>
      </c>
      <c r="AC2168" s="166">
        <f t="shared" si="404"/>
        <v>0.97659415501355706</v>
      </c>
      <c r="AD2168" s="142">
        <f t="shared" si="405"/>
        <v>5.5298442621809468E-2</v>
      </c>
      <c r="AE2168" s="142" t="str">
        <f t="shared" si="410"/>
        <v/>
      </c>
      <c r="AF2168" s="142" t="str">
        <f t="shared" si="406"/>
        <v/>
      </c>
      <c r="AG2168" s="167">
        <f t="shared" si="407"/>
        <v>0</v>
      </c>
      <c r="AH2168" s="167" t="str">
        <f t="shared" si="408"/>
        <v/>
      </c>
      <c r="AI2168" s="167" t="str">
        <f t="shared" si="409"/>
        <v/>
      </c>
      <c r="AJ2168" s="167"/>
      <c r="AK2168" s="167"/>
      <c r="AL2168" s="167"/>
      <c r="AN2168" s="146"/>
      <c r="AO2168" s="158">
        <f t="shared" si="398"/>
        <v>9.6564049633902833</v>
      </c>
      <c r="AP2168" s="159">
        <f t="shared" si="399"/>
        <v>0.20889504588128388</v>
      </c>
      <c r="AQ2168" s="160">
        <f t="shared" si="400"/>
        <v>3.940029424735203E-4</v>
      </c>
      <c r="AR2168" s="161" t="str">
        <f t="shared" si="401"/>
        <v/>
      </c>
      <c r="AS2168" s="161" t="str">
        <f t="shared" si="397"/>
        <v/>
      </c>
    </row>
    <row r="2169" spans="26:45" ht="20.100000000000001" customHeight="1" x14ac:dyDescent="0.25">
      <c r="Z2169" s="146">
        <v>1498</v>
      </c>
      <c r="AA2169" s="142">
        <f t="shared" si="402"/>
        <v>1.992</v>
      </c>
      <c r="AB2169" s="166">
        <f t="shared" si="403"/>
        <v>5.4860014278304732E-2</v>
      </c>
      <c r="AC2169" s="166">
        <f t="shared" si="404"/>
        <v>0.97681447105781616</v>
      </c>
      <c r="AD2169" s="142">
        <f t="shared" si="405"/>
        <v>5.4860014278304732E-2</v>
      </c>
      <c r="AE2169" s="142" t="str">
        <f t="shared" si="410"/>
        <v/>
      </c>
      <c r="AF2169" s="142" t="str">
        <f t="shared" si="406"/>
        <v/>
      </c>
      <c r="AG2169" s="167">
        <f t="shared" si="407"/>
        <v>0</v>
      </c>
      <c r="AH2169" s="167" t="str">
        <f t="shared" si="408"/>
        <v/>
      </c>
      <c r="AI2169" s="167" t="str">
        <f t="shared" si="409"/>
        <v/>
      </c>
      <c r="AJ2169" s="167"/>
      <c r="AK2169" s="167"/>
      <c r="AL2169" s="167"/>
      <c r="AN2169" s="146"/>
      <c r="AO2169" s="158">
        <f t="shared" si="398"/>
        <v>9.6627999335647132</v>
      </c>
      <c r="AP2169" s="159">
        <f t="shared" si="399"/>
        <v>0.20850104293881036</v>
      </c>
      <c r="AQ2169" s="160">
        <f t="shared" si="400"/>
        <v>3.9339548384054179E-4</v>
      </c>
      <c r="AR2169" s="161" t="str">
        <f t="shared" si="401"/>
        <v/>
      </c>
      <c r="AS2169" s="161" t="str">
        <f t="shared" si="397"/>
        <v/>
      </c>
    </row>
    <row r="2170" spans="26:45" ht="20.100000000000001" customHeight="1" x14ac:dyDescent="0.25">
      <c r="Z2170" s="146">
        <v>1499</v>
      </c>
      <c r="AA2170" s="142">
        <f t="shared" si="402"/>
        <v>1.9960000000000004</v>
      </c>
      <c r="AB2170" s="166">
        <f t="shared" si="403"/>
        <v>5.4424191177409292E-2</v>
      </c>
      <c r="AC2170" s="166">
        <f t="shared" si="404"/>
        <v>0.97703303860144342</v>
      </c>
      <c r="AD2170" s="142">
        <f t="shared" si="405"/>
        <v>5.4424191177409292E-2</v>
      </c>
      <c r="AE2170" s="142" t="str">
        <f t="shared" si="410"/>
        <v/>
      </c>
      <c r="AF2170" s="142" t="str">
        <f t="shared" si="406"/>
        <v/>
      </c>
      <c r="AG2170" s="167">
        <f t="shared" si="407"/>
        <v>0</v>
      </c>
      <c r="AH2170" s="167" t="str">
        <f t="shared" si="408"/>
        <v/>
      </c>
      <c r="AI2170" s="167" t="str">
        <f t="shared" si="409"/>
        <v/>
      </c>
      <c r="AJ2170" s="167"/>
      <c r="AK2170" s="167"/>
      <c r="AL2170" s="167"/>
      <c r="AN2170" s="146"/>
      <c r="AO2170" s="158">
        <f t="shared" si="398"/>
        <v>9.6691949037391431</v>
      </c>
      <c r="AP2170" s="159">
        <f t="shared" si="399"/>
        <v>0.20810764745496982</v>
      </c>
      <c r="AQ2170" s="160">
        <f t="shared" si="400"/>
        <v>3.9278853194707475E-4</v>
      </c>
      <c r="AR2170" s="161" t="str">
        <f t="shared" si="401"/>
        <v/>
      </c>
      <c r="AS2170" s="161" t="str">
        <f t="shared" si="397"/>
        <v/>
      </c>
    </row>
    <row r="2171" spans="26:45" ht="20.100000000000001" customHeight="1" x14ac:dyDescent="0.25">
      <c r="Z2171" s="146">
        <v>1500</v>
      </c>
      <c r="AA2171" s="142">
        <f t="shared" si="402"/>
        <v>2</v>
      </c>
      <c r="AB2171" s="166">
        <f t="shared" si="403"/>
        <v>5.3990966513188063E-2</v>
      </c>
      <c r="AC2171" s="166">
        <f t="shared" si="404"/>
        <v>0.97724986805182079</v>
      </c>
      <c r="AD2171" s="142">
        <f t="shared" si="405"/>
        <v>5.3990966513188063E-2</v>
      </c>
      <c r="AE2171" s="142" t="str">
        <f t="shared" si="410"/>
        <v/>
      </c>
      <c r="AF2171" s="142" t="str">
        <f t="shared" si="406"/>
        <v/>
      </c>
      <c r="AG2171" s="167">
        <f t="shared" si="407"/>
        <v>0</v>
      </c>
      <c r="AH2171" s="167" t="str">
        <f t="shared" si="408"/>
        <v/>
      </c>
      <c r="AI2171" s="167" t="str">
        <f t="shared" si="409"/>
        <v/>
      </c>
      <c r="AJ2171" s="167"/>
      <c r="AK2171" s="167"/>
      <c r="AL2171" s="167"/>
      <c r="AN2171" s="146"/>
      <c r="AO2171" s="158">
        <f t="shared" si="398"/>
        <v>9.6755898739135731</v>
      </c>
      <c r="AP2171" s="159">
        <f t="shared" si="399"/>
        <v>0.20771485892302274</v>
      </c>
      <c r="AQ2171" s="160">
        <f t="shared" si="400"/>
        <v>3.9218208790706144E-4</v>
      </c>
      <c r="AR2171" s="161" t="str">
        <f t="shared" si="401"/>
        <v/>
      </c>
      <c r="AS2171" s="161" t="str">
        <f t="shared" si="397"/>
        <v/>
      </c>
    </row>
    <row r="2172" spans="26:45" ht="20.100000000000001" customHeight="1" x14ac:dyDescent="0.25">
      <c r="Z2172" s="146">
        <v>1501</v>
      </c>
      <c r="AA2172" s="142">
        <f t="shared" si="402"/>
        <v>2.0040000000000004</v>
      </c>
      <c r="AB2172" s="166">
        <f t="shared" si="403"/>
        <v>5.3560333409600321E-2</v>
      </c>
      <c r="AC2172" s="166">
        <f t="shared" si="404"/>
        <v>0.97746496978896624</v>
      </c>
      <c r="AD2172" s="142">
        <f t="shared" si="405"/>
        <v>5.3560333409600321E-2</v>
      </c>
      <c r="AE2172" s="142" t="str">
        <f t="shared" si="410"/>
        <v/>
      </c>
      <c r="AF2172" s="142" t="str">
        <f t="shared" si="406"/>
        <v/>
      </c>
      <c r="AG2172" s="167">
        <f t="shared" si="407"/>
        <v>0</v>
      </c>
      <c r="AH2172" s="167" t="str">
        <f t="shared" si="408"/>
        <v/>
      </c>
      <c r="AI2172" s="167" t="str">
        <f t="shared" si="409"/>
        <v/>
      </c>
      <c r="AJ2172" s="167"/>
      <c r="AK2172" s="167"/>
      <c r="AL2172" s="167"/>
      <c r="AN2172" s="146"/>
      <c r="AO2172" s="158">
        <f t="shared" si="398"/>
        <v>9.681984844088003</v>
      </c>
      <c r="AP2172" s="159">
        <f t="shared" si="399"/>
        <v>0.20732267683511568</v>
      </c>
      <c r="AQ2172" s="160">
        <f t="shared" si="400"/>
        <v>3.915761528252848E-4</v>
      </c>
      <c r="AR2172" s="161" t="str">
        <f t="shared" si="401"/>
        <v/>
      </c>
      <c r="AS2172" s="161" t="str">
        <f t="shared" si="397"/>
        <v/>
      </c>
    </row>
    <row r="2173" spans="26:45" ht="20.100000000000001" customHeight="1" x14ac:dyDescent="0.25">
      <c r="Z2173" s="146">
        <v>1502</v>
      </c>
      <c r="AA2173" s="142">
        <f t="shared" si="402"/>
        <v>2.008</v>
      </c>
      <c r="AB2173" s="166">
        <f t="shared" si="403"/>
        <v>5.3132284921496888E-2</v>
      </c>
      <c r="AC2173" s="166">
        <f t="shared" si="404"/>
        <v>0.97767835416525462</v>
      </c>
      <c r="AD2173" s="142">
        <f t="shared" si="405"/>
        <v>5.3132284921496888E-2</v>
      </c>
      <c r="AE2173" s="142" t="str">
        <f t="shared" si="410"/>
        <v/>
      </c>
      <c r="AF2173" s="142" t="str">
        <f t="shared" si="406"/>
        <v/>
      </c>
      <c r="AG2173" s="167">
        <f t="shared" si="407"/>
        <v>0</v>
      </c>
      <c r="AH2173" s="167" t="str">
        <f t="shared" si="408"/>
        <v/>
      </c>
      <c r="AI2173" s="167" t="str">
        <f t="shared" si="409"/>
        <v/>
      </c>
      <c r="AJ2173" s="167"/>
      <c r="AK2173" s="167"/>
      <c r="AL2173" s="167"/>
      <c r="AN2173" s="146"/>
      <c r="AO2173" s="158">
        <f t="shared" si="398"/>
        <v>9.6883798142624329</v>
      </c>
      <c r="AP2173" s="159">
        <f t="shared" si="399"/>
        <v>0.2069311006822904</v>
      </c>
      <c r="AQ2173" s="160">
        <f t="shared" si="400"/>
        <v>3.9097072780058806E-4</v>
      </c>
      <c r="AR2173" s="161" t="str">
        <f t="shared" si="401"/>
        <v/>
      </c>
      <c r="AS2173" s="161" t="str">
        <f t="shared" si="397"/>
        <v/>
      </c>
    </row>
    <row r="2174" spans="26:45" ht="20.100000000000001" customHeight="1" x14ac:dyDescent="0.25">
      <c r="Z2174" s="146">
        <v>1503</v>
      </c>
      <c r="AA2174" s="142">
        <f t="shared" si="402"/>
        <v>2.0120000000000005</v>
      </c>
      <c r="AB2174" s="166">
        <f t="shared" si="403"/>
        <v>5.2706814035613371E-2</v>
      </c>
      <c r="AC2174" s="166">
        <f t="shared" si="404"/>
        <v>0.97789003150514409</v>
      </c>
      <c r="AD2174" s="142">
        <f t="shared" si="405"/>
        <v>5.2706814035613371E-2</v>
      </c>
      <c r="AE2174" s="142" t="str">
        <f t="shared" si="410"/>
        <v/>
      </c>
      <c r="AF2174" s="142" t="str">
        <f t="shared" si="406"/>
        <v/>
      </c>
      <c r="AG2174" s="167">
        <f t="shared" si="407"/>
        <v>0</v>
      </c>
      <c r="AH2174" s="167" t="str">
        <f t="shared" si="408"/>
        <v/>
      </c>
      <c r="AI2174" s="167" t="str">
        <f t="shared" si="409"/>
        <v/>
      </c>
      <c r="AJ2174" s="167"/>
      <c r="AK2174" s="167"/>
      <c r="AL2174" s="167"/>
      <c r="AN2174" s="146"/>
      <c r="AO2174" s="158">
        <f t="shared" si="398"/>
        <v>9.6947747844368628</v>
      </c>
      <c r="AP2174" s="159">
        <f t="shared" si="399"/>
        <v>0.20654012995448981</v>
      </c>
      <c r="AQ2174" s="160">
        <f t="shared" si="400"/>
        <v>3.9036581392448699E-4</v>
      </c>
      <c r="AR2174" s="161" t="str">
        <f t="shared" si="401"/>
        <v/>
      </c>
      <c r="AS2174" s="161" t="str">
        <f t="shared" si="397"/>
        <v/>
      </c>
    </row>
    <row r="2175" spans="26:45" ht="20.100000000000001" customHeight="1" x14ac:dyDescent="0.25">
      <c r="Z2175" s="146">
        <v>1504</v>
      </c>
      <c r="AA2175" s="142">
        <f t="shared" si="402"/>
        <v>2.016</v>
      </c>
      <c r="AB2175" s="166">
        <f t="shared" si="403"/>
        <v>5.2283913671562113E-2</v>
      </c>
      <c r="AC2175" s="166">
        <f t="shared" si="404"/>
        <v>0.97810001210490494</v>
      </c>
      <c r="AD2175" s="142">
        <f t="shared" si="405"/>
        <v>5.2283913671562113E-2</v>
      </c>
      <c r="AE2175" s="142" t="str">
        <f t="shared" si="410"/>
        <v/>
      </c>
      <c r="AF2175" s="142" t="str">
        <f t="shared" si="406"/>
        <v/>
      </c>
      <c r="AG2175" s="167">
        <f t="shared" si="407"/>
        <v>0</v>
      </c>
      <c r="AH2175" s="167" t="str">
        <f t="shared" si="408"/>
        <v/>
      </c>
      <c r="AI2175" s="167" t="str">
        <f t="shared" si="409"/>
        <v/>
      </c>
      <c r="AJ2175" s="167"/>
      <c r="AK2175" s="167"/>
      <c r="AL2175" s="167"/>
      <c r="AN2175" s="146"/>
      <c r="AO2175" s="158">
        <f t="shared" si="398"/>
        <v>9.7011697546112927</v>
      </c>
      <c r="AP2175" s="159">
        <f t="shared" si="399"/>
        <v>0.20614976414056532</v>
      </c>
      <c r="AQ2175" s="160">
        <f t="shared" si="400"/>
        <v>3.8976141228072581E-4</v>
      </c>
      <c r="AR2175" s="161" t="str">
        <f t="shared" si="401"/>
        <v/>
      </c>
      <c r="AS2175" s="161" t="str">
        <f t="shared" si="397"/>
        <v/>
      </c>
    </row>
    <row r="2176" spans="26:45" ht="20.100000000000001" customHeight="1" x14ac:dyDescent="0.25">
      <c r="Z2176" s="146">
        <v>1505</v>
      </c>
      <c r="AA2176" s="142">
        <f t="shared" si="402"/>
        <v>2.0200000000000005</v>
      </c>
      <c r="AB2176" s="166">
        <f t="shared" si="403"/>
        <v>5.186357668282051E-2</v>
      </c>
      <c r="AC2176" s="166">
        <f t="shared" si="404"/>
        <v>0.97830830623235321</v>
      </c>
      <c r="AD2176" s="142">
        <f t="shared" si="405"/>
        <v>5.186357668282051E-2</v>
      </c>
      <c r="AE2176" s="142" t="str">
        <f t="shared" si="410"/>
        <v/>
      </c>
      <c r="AF2176" s="142" t="str">
        <f t="shared" si="406"/>
        <v/>
      </c>
      <c r="AG2176" s="167">
        <f t="shared" si="407"/>
        <v>0</v>
      </c>
      <c r="AH2176" s="167" t="str">
        <f t="shared" si="408"/>
        <v/>
      </c>
      <c r="AI2176" s="167" t="str">
        <f t="shared" si="409"/>
        <v/>
      </c>
      <c r="AJ2176" s="167"/>
      <c r="AK2176" s="167"/>
      <c r="AL2176" s="167"/>
      <c r="AN2176" s="146"/>
      <c r="AO2176" s="158">
        <f t="shared" si="398"/>
        <v>9.7075647247857226</v>
      </c>
      <c r="AP2176" s="159">
        <f t="shared" si="399"/>
        <v>0.2057600027282846</v>
      </c>
      <c r="AQ2176" s="160">
        <f t="shared" si="400"/>
        <v>3.8915752394766412E-4</v>
      </c>
      <c r="AR2176" s="161" t="str">
        <f t="shared" si="401"/>
        <v/>
      </c>
      <c r="AS2176" s="161" t="str">
        <f t="shared" si="397"/>
        <v/>
      </c>
    </row>
    <row r="2177" spans="26:45" ht="20.100000000000001" customHeight="1" x14ac:dyDescent="0.25">
      <c r="Z2177" s="146">
        <v>1506</v>
      </c>
      <c r="AA2177" s="142">
        <f t="shared" si="402"/>
        <v>2.024</v>
      </c>
      <c r="AB2177" s="166">
        <f t="shared" si="403"/>
        <v>5.1445795857717774E-2</v>
      </c>
      <c r="AC2177" s="166">
        <f t="shared" si="404"/>
        <v>0.97851492412658847</v>
      </c>
      <c r="AD2177" s="142">
        <f t="shared" si="405"/>
        <v>5.1445795857717774E-2</v>
      </c>
      <c r="AE2177" s="142" t="str">
        <f t="shared" si="410"/>
        <v/>
      </c>
      <c r="AF2177" s="142" t="str">
        <f t="shared" si="406"/>
        <v/>
      </c>
      <c r="AG2177" s="167">
        <f t="shared" si="407"/>
        <v>0</v>
      </c>
      <c r="AH2177" s="167" t="str">
        <f t="shared" si="408"/>
        <v/>
      </c>
      <c r="AI2177" s="167" t="str">
        <f t="shared" si="409"/>
        <v/>
      </c>
      <c r="AJ2177" s="167"/>
      <c r="AK2177" s="167"/>
      <c r="AL2177" s="167"/>
      <c r="AN2177" s="146"/>
      <c r="AO2177" s="158">
        <f t="shared" si="398"/>
        <v>9.7139596949601525</v>
      </c>
      <c r="AP2177" s="159">
        <f t="shared" si="399"/>
        <v>0.20537084520433693</v>
      </c>
      <c r="AQ2177" s="160">
        <f t="shared" si="400"/>
        <v>3.8855414999472426E-4</v>
      </c>
      <c r="AR2177" s="161" t="str">
        <f t="shared" si="401"/>
        <v/>
      </c>
      <c r="AS2177" s="161" t="str">
        <f t="shared" si="397"/>
        <v/>
      </c>
    </row>
    <row r="2178" spans="26:45" ht="20.100000000000001" customHeight="1" x14ac:dyDescent="0.25">
      <c r="Z2178" s="146">
        <v>1507</v>
      </c>
      <c r="AA2178" s="142">
        <f t="shared" si="402"/>
        <v>2.0280000000000005</v>
      </c>
      <c r="AB2178" s="166">
        <f t="shared" si="403"/>
        <v>5.1030563920417639E-2</v>
      </c>
      <c r="AC2178" s="166">
        <f t="shared" si="404"/>
        <v>0.97871987599773491</v>
      </c>
      <c r="AD2178" s="142">
        <f t="shared" si="405"/>
        <v>5.1030563920417639E-2</v>
      </c>
      <c r="AE2178" s="142" t="str">
        <f t="shared" si="410"/>
        <v/>
      </c>
      <c r="AF2178" s="142" t="str">
        <f t="shared" si="406"/>
        <v/>
      </c>
      <c r="AG2178" s="167">
        <f t="shared" si="407"/>
        <v>0</v>
      </c>
      <c r="AH2178" s="167" t="str">
        <f t="shared" si="408"/>
        <v/>
      </c>
      <c r="AI2178" s="167" t="str">
        <f t="shared" si="409"/>
        <v/>
      </c>
      <c r="AJ2178" s="167"/>
      <c r="AK2178" s="167"/>
      <c r="AL2178" s="167"/>
      <c r="AN2178" s="146"/>
      <c r="AO2178" s="158">
        <f t="shared" si="398"/>
        <v>9.7203546651345825</v>
      </c>
      <c r="AP2178" s="159">
        <f t="shared" si="399"/>
        <v>0.20498229105434221</v>
      </c>
      <c r="AQ2178" s="160">
        <f t="shared" si="400"/>
        <v>3.8795129148549989E-4</v>
      </c>
      <c r="AR2178" s="161" t="str">
        <f t="shared" si="401"/>
        <v/>
      </c>
      <c r="AS2178" s="161" t="str">
        <f t="shared" si="397"/>
        <v/>
      </c>
    </row>
    <row r="2179" spans="26:45" ht="20.100000000000001" customHeight="1" x14ac:dyDescent="0.25">
      <c r="Z2179" s="146">
        <v>1508</v>
      </c>
      <c r="AA2179" s="142">
        <f t="shared" si="402"/>
        <v>2.032</v>
      </c>
      <c r="AB2179" s="166">
        <f t="shared" si="403"/>
        <v>5.0617873531899893E-2</v>
      </c>
      <c r="AC2179" s="166">
        <f t="shared" si="404"/>
        <v>0.97892317202668633</v>
      </c>
      <c r="AD2179" s="142">
        <f t="shared" si="405"/>
        <v>5.0617873531899893E-2</v>
      </c>
      <c r="AE2179" s="142" t="str">
        <f t="shared" si="410"/>
        <v/>
      </c>
      <c r="AF2179" s="142" t="str">
        <f t="shared" si="406"/>
        <v/>
      </c>
      <c r="AG2179" s="167">
        <f t="shared" si="407"/>
        <v>0</v>
      </c>
      <c r="AH2179" s="167" t="str">
        <f t="shared" si="408"/>
        <v/>
      </c>
      <c r="AI2179" s="167" t="str">
        <f t="shared" si="409"/>
        <v/>
      </c>
      <c r="AJ2179" s="167"/>
      <c r="AK2179" s="167"/>
      <c r="AL2179" s="167"/>
      <c r="AN2179" s="146"/>
      <c r="AO2179" s="158">
        <f t="shared" si="398"/>
        <v>9.7267496353090124</v>
      </c>
      <c r="AP2179" s="159">
        <f t="shared" si="399"/>
        <v>0.20459433976285671</v>
      </c>
      <c r="AQ2179" s="160">
        <f t="shared" si="400"/>
        <v>3.8734894947609066E-4</v>
      </c>
      <c r="AR2179" s="161" t="str">
        <f t="shared" si="401"/>
        <v/>
      </c>
      <c r="AS2179" s="161" t="str">
        <f t="shared" si="397"/>
        <v/>
      </c>
    </row>
    <row r="2180" spans="26:45" ht="20.100000000000001" customHeight="1" x14ac:dyDescent="0.25">
      <c r="Z2180" s="146">
        <v>1509</v>
      </c>
      <c r="AA2180" s="142">
        <f t="shared" si="402"/>
        <v>2.0360000000000005</v>
      </c>
      <c r="AB2180" s="166">
        <f t="shared" si="403"/>
        <v>5.020771729093719E-2</v>
      </c>
      <c r="AC2180" s="166">
        <f t="shared" si="404"/>
        <v>0.97912482236485621</v>
      </c>
      <c r="AD2180" s="142">
        <f t="shared" si="405"/>
        <v>5.020771729093719E-2</v>
      </c>
      <c r="AE2180" s="142" t="str">
        <f t="shared" si="410"/>
        <v/>
      </c>
      <c r="AF2180" s="142" t="str">
        <f t="shared" si="406"/>
        <v/>
      </c>
      <c r="AG2180" s="167">
        <f t="shared" si="407"/>
        <v>0</v>
      </c>
      <c r="AH2180" s="167" t="str">
        <f t="shared" si="408"/>
        <v/>
      </c>
      <c r="AI2180" s="167" t="str">
        <f t="shared" si="409"/>
        <v/>
      </c>
      <c r="AJ2180" s="167"/>
      <c r="AK2180" s="167"/>
      <c r="AL2180" s="167"/>
      <c r="AN2180" s="146"/>
      <c r="AO2180" s="158">
        <f t="shared" si="398"/>
        <v>9.7331446054834423</v>
      </c>
      <c r="AP2180" s="159">
        <f t="shared" si="399"/>
        <v>0.20420699081338062</v>
      </c>
      <c r="AQ2180" s="160">
        <f t="shared" si="400"/>
        <v>3.8674712501618469E-4</v>
      </c>
      <c r="AR2180" s="161" t="str">
        <f t="shared" si="401"/>
        <v/>
      </c>
      <c r="AS2180" s="161" t="str">
        <f t="shared" si="397"/>
        <v/>
      </c>
    </row>
    <row r="2181" spans="26:45" ht="20.100000000000001" customHeight="1" x14ac:dyDescent="0.25">
      <c r="Z2181" s="146">
        <v>1510</v>
      </c>
      <c r="AA2181" s="142">
        <f t="shared" si="402"/>
        <v>2.04</v>
      </c>
      <c r="AB2181" s="166">
        <f t="shared" si="403"/>
        <v>4.9800087735070775E-2</v>
      </c>
      <c r="AC2181" s="166">
        <f t="shared" si="404"/>
        <v>0.97932483713392993</v>
      </c>
      <c r="AD2181" s="142">
        <f t="shared" si="405"/>
        <v>4.9800087735070775E-2</v>
      </c>
      <c r="AE2181" s="142" t="str">
        <f t="shared" si="410"/>
        <v/>
      </c>
      <c r="AF2181" s="142" t="str">
        <f t="shared" si="406"/>
        <v/>
      </c>
      <c r="AG2181" s="167">
        <f t="shared" si="407"/>
        <v>0</v>
      </c>
      <c r="AH2181" s="167" t="str">
        <f t="shared" si="408"/>
        <v/>
      </c>
      <c r="AI2181" s="167" t="str">
        <f t="shared" si="409"/>
        <v/>
      </c>
      <c r="AJ2181" s="167"/>
      <c r="AK2181" s="167"/>
      <c r="AL2181" s="167"/>
      <c r="AN2181" s="146"/>
      <c r="AO2181" s="158">
        <f t="shared" si="398"/>
        <v>9.7395395756578722</v>
      </c>
      <c r="AP2181" s="159">
        <f t="shared" si="399"/>
        <v>0.20382024368836443</v>
      </c>
      <c r="AQ2181" s="160">
        <f t="shared" si="400"/>
        <v>3.8614581914761525E-4</v>
      </c>
      <c r="AR2181" s="161" t="str">
        <f t="shared" si="401"/>
        <v/>
      </c>
      <c r="AS2181" s="161" t="str">
        <f t="shared" si="397"/>
        <v/>
      </c>
    </row>
    <row r="2182" spans="26:45" ht="20.100000000000001" customHeight="1" x14ac:dyDescent="0.25">
      <c r="Z2182" s="146">
        <v>1511</v>
      </c>
      <c r="AA2182" s="142">
        <f t="shared" si="402"/>
        <v>2.0440000000000005</v>
      </c>
      <c r="AB2182" s="166">
        <f t="shared" si="403"/>
        <v>4.9394977341581492E-2</v>
      </c>
      <c r="AC2182" s="166">
        <f t="shared" si="404"/>
        <v>0.97952322642562262</v>
      </c>
      <c r="AD2182" s="142">
        <f t="shared" si="405"/>
        <v>4.9394977341581492E-2</v>
      </c>
      <c r="AE2182" s="142" t="str">
        <f t="shared" si="410"/>
        <v/>
      </c>
      <c r="AF2182" s="142" t="str">
        <f t="shared" si="406"/>
        <v/>
      </c>
      <c r="AG2182" s="167">
        <f t="shared" si="407"/>
        <v>0</v>
      </c>
      <c r="AH2182" s="167" t="str">
        <f t="shared" si="408"/>
        <v/>
      </c>
      <c r="AI2182" s="167" t="str">
        <f t="shared" si="409"/>
        <v/>
      </c>
      <c r="AJ2182" s="167"/>
      <c r="AK2182" s="167"/>
      <c r="AL2182" s="167"/>
      <c r="AN2182" s="146"/>
      <c r="AO2182" s="158">
        <f t="shared" si="398"/>
        <v>9.7459345458323021</v>
      </c>
      <c r="AP2182" s="159">
        <f t="shared" si="399"/>
        <v>0.20343409786921682</v>
      </c>
      <c r="AQ2182" s="160">
        <f t="shared" si="400"/>
        <v>3.8554503290613718E-4</v>
      </c>
      <c r="AR2182" s="161" t="str">
        <f t="shared" si="401"/>
        <v/>
      </c>
      <c r="AS2182" s="161" t="str">
        <f t="shared" si="397"/>
        <v/>
      </c>
    </row>
    <row r="2183" spans="26:45" ht="20.100000000000001" customHeight="1" x14ac:dyDescent="0.25">
      <c r="Z2183" s="146">
        <v>1512</v>
      </c>
      <c r="AA2183" s="142">
        <f t="shared" si="402"/>
        <v>2.048</v>
      </c>
      <c r="AB2183" s="166">
        <f t="shared" si="403"/>
        <v>4.8992378528459266E-2</v>
      </c>
      <c r="AC2183" s="166">
        <f t="shared" si="404"/>
        <v>0.97972000030143902</v>
      </c>
      <c r="AD2183" s="142">
        <f t="shared" si="405"/>
        <v>4.8992378528459266E-2</v>
      </c>
      <c r="AE2183" s="142" t="str">
        <f t="shared" si="410"/>
        <v/>
      </c>
      <c r="AF2183" s="142" t="str">
        <f t="shared" si="406"/>
        <v/>
      </c>
      <c r="AG2183" s="167">
        <f t="shared" si="407"/>
        <v>0</v>
      </c>
      <c r="AH2183" s="167" t="str">
        <f t="shared" si="408"/>
        <v/>
      </c>
      <c r="AI2183" s="167" t="str">
        <f t="shared" si="409"/>
        <v/>
      </c>
      <c r="AJ2183" s="167"/>
      <c r="AK2183" s="167"/>
      <c r="AL2183" s="167"/>
      <c r="AN2183" s="146"/>
      <c r="AO2183" s="158">
        <f t="shared" si="398"/>
        <v>9.752329516006732</v>
      </c>
      <c r="AP2183" s="159">
        <f t="shared" si="399"/>
        <v>0.20304855283631068</v>
      </c>
      <c r="AQ2183" s="160">
        <f t="shared" si="400"/>
        <v>3.8494476732003902E-4</v>
      </c>
      <c r="AR2183" s="161" t="str">
        <f t="shared" si="401"/>
        <v/>
      </c>
      <c r="AS2183" s="161" t="str">
        <f t="shared" si="397"/>
        <v/>
      </c>
    </row>
    <row r="2184" spans="26:45" ht="20.100000000000001" customHeight="1" x14ac:dyDescent="0.25">
      <c r="Z2184" s="146">
        <v>1513</v>
      </c>
      <c r="AA2184" s="142">
        <f t="shared" si="402"/>
        <v>2.0520000000000005</v>
      </c>
      <c r="AB2184" s="166">
        <f t="shared" si="403"/>
        <v>4.8592283655367934E-2</v>
      </c>
      <c r="AC2184" s="166">
        <f t="shared" si="404"/>
        <v>0.97991516879243945</v>
      </c>
      <c r="AD2184" s="142">
        <f t="shared" si="405"/>
        <v>4.8592283655367934E-2</v>
      </c>
      <c r="AE2184" s="142" t="str">
        <f t="shared" si="410"/>
        <v/>
      </c>
      <c r="AF2184" s="142" t="str">
        <f t="shared" si="406"/>
        <v/>
      </c>
      <c r="AG2184" s="167">
        <f t="shared" si="407"/>
        <v>0</v>
      </c>
      <c r="AH2184" s="167" t="str">
        <f t="shared" si="408"/>
        <v/>
      </c>
      <c r="AI2184" s="167" t="str">
        <f t="shared" si="409"/>
        <v/>
      </c>
      <c r="AJ2184" s="167"/>
      <c r="AK2184" s="167"/>
      <c r="AL2184" s="167"/>
      <c r="AN2184" s="146"/>
      <c r="AO2184" s="158">
        <f t="shared" si="398"/>
        <v>9.758724486181162</v>
      </c>
      <c r="AP2184" s="159">
        <f t="shared" si="399"/>
        <v>0.20266360806899064</v>
      </c>
      <c r="AQ2184" s="160">
        <f t="shared" si="400"/>
        <v>3.8434502341139209E-4</v>
      </c>
      <c r="AR2184" s="161" t="str">
        <f t="shared" si="401"/>
        <v/>
      </c>
      <c r="AS2184" s="161" t="str">
        <f t="shared" si="397"/>
        <v/>
      </c>
    </row>
    <row r="2185" spans="26:45" ht="20.100000000000001" customHeight="1" x14ac:dyDescent="0.25">
      <c r="Z2185" s="146">
        <v>1514</v>
      </c>
      <c r="AA2185" s="142">
        <f t="shared" si="402"/>
        <v>2.056</v>
      </c>
      <c r="AB2185" s="166">
        <f t="shared" si="403"/>
        <v>4.8194685024608441E-2</v>
      </c>
      <c r="AC2185" s="166">
        <f t="shared" si="404"/>
        <v>0.98010874189900754</v>
      </c>
      <c r="AD2185" s="142">
        <f t="shared" si="405"/>
        <v>4.8194685024608441E-2</v>
      </c>
      <c r="AE2185" s="142" t="str">
        <f t="shared" si="410"/>
        <v/>
      </c>
      <c r="AF2185" s="142" t="str">
        <f t="shared" si="406"/>
        <v/>
      </c>
      <c r="AG2185" s="167">
        <f t="shared" si="407"/>
        <v>0</v>
      </c>
      <c r="AH2185" s="167" t="str">
        <f t="shared" si="408"/>
        <v/>
      </c>
      <c r="AI2185" s="167" t="str">
        <f t="shared" si="409"/>
        <v/>
      </c>
      <c r="AJ2185" s="167"/>
      <c r="AK2185" s="167"/>
      <c r="AL2185" s="167"/>
      <c r="AN2185" s="146"/>
      <c r="AO2185" s="158">
        <f t="shared" si="398"/>
        <v>9.7651194563555919</v>
      </c>
      <c r="AP2185" s="159">
        <f t="shared" si="399"/>
        <v>0.20227926304557925</v>
      </c>
      <c r="AQ2185" s="160">
        <f t="shared" si="400"/>
        <v>3.8374580219424637E-4</v>
      </c>
      <c r="AR2185" s="161" t="str">
        <f t="shared" si="401"/>
        <v/>
      </c>
      <c r="AS2185" s="161" t="str">
        <f t="shared" si="397"/>
        <v/>
      </c>
    </row>
    <row r="2186" spans="26:45" ht="20.100000000000001" customHeight="1" x14ac:dyDescent="0.25">
      <c r="Z2186" s="146">
        <v>1515</v>
      </c>
      <c r="AA2186" s="142">
        <f t="shared" si="402"/>
        <v>2.0600000000000005</v>
      </c>
      <c r="AB2186" s="166">
        <f t="shared" si="403"/>
        <v>4.7799574882076964E-2</v>
      </c>
      <c r="AC2186" s="166">
        <f t="shared" si="404"/>
        <v>0.98030072959062309</v>
      </c>
      <c r="AD2186" s="142">
        <f t="shared" si="405"/>
        <v>4.7799574882076964E-2</v>
      </c>
      <c r="AE2186" s="142" t="str">
        <f t="shared" si="410"/>
        <v/>
      </c>
      <c r="AF2186" s="142" t="str">
        <f t="shared" si="406"/>
        <v/>
      </c>
      <c r="AG2186" s="167">
        <f t="shared" si="407"/>
        <v>0</v>
      </c>
      <c r="AH2186" s="167" t="str">
        <f t="shared" si="408"/>
        <v/>
      </c>
      <c r="AI2186" s="167" t="str">
        <f t="shared" si="409"/>
        <v/>
      </c>
      <c r="AJ2186" s="167"/>
      <c r="AK2186" s="167"/>
      <c r="AL2186" s="167"/>
      <c r="AN2186" s="146"/>
      <c r="AO2186" s="158">
        <f t="shared" si="398"/>
        <v>9.7715144265300218</v>
      </c>
      <c r="AP2186" s="159">
        <f t="shared" si="399"/>
        <v>0.201895517243385</v>
      </c>
      <c r="AQ2186" s="160">
        <f t="shared" si="400"/>
        <v>3.8314710467710067E-4</v>
      </c>
      <c r="AR2186" s="161" t="str">
        <f t="shared" si="401"/>
        <v/>
      </c>
      <c r="AS2186" s="161" t="str">
        <f t="shared" si="397"/>
        <v/>
      </c>
    </row>
    <row r="2187" spans="26:45" ht="20.100000000000001" customHeight="1" x14ac:dyDescent="0.25">
      <c r="Z2187" s="146">
        <v>1516</v>
      </c>
      <c r="AA2187" s="142">
        <f t="shared" si="402"/>
        <v>2.0640000000000001</v>
      </c>
      <c r="AB2187" s="166">
        <f t="shared" si="403"/>
        <v>4.7406945418221713E-2</v>
      </c>
      <c r="AC2187" s="166">
        <f t="shared" si="404"/>
        <v>0.98049114180563823</v>
      </c>
      <c r="AD2187" s="142">
        <f t="shared" si="405"/>
        <v>4.7406945418221713E-2</v>
      </c>
      <c r="AE2187" s="142" t="str">
        <f t="shared" si="410"/>
        <v/>
      </c>
      <c r="AF2187" s="142" t="str">
        <f t="shared" si="406"/>
        <v/>
      </c>
      <c r="AG2187" s="167">
        <f t="shared" si="407"/>
        <v>0</v>
      </c>
      <c r="AH2187" s="167" t="str">
        <f t="shared" si="408"/>
        <v/>
      </c>
      <c r="AI2187" s="167" t="str">
        <f t="shared" si="409"/>
        <v/>
      </c>
      <c r="AJ2187" s="167"/>
      <c r="AK2187" s="167"/>
      <c r="AL2187" s="167"/>
      <c r="AN2187" s="146"/>
      <c r="AO2187" s="158">
        <f t="shared" si="398"/>
        <v>9.7779093967044517</v>
      </c>
      <c r="AP2187" s="159">
        <f t="shared" si="399"/>
        <v>0.2015123701387079</v>
      </c>
      <c r="AQ2187" s="160">
        <f t="shared" si="400"/>
        <v>3.8254893186087657E-4</v>
      </c>
      <c r="AR2187" s="161" t="str">
        <f t="shared" si="401"/>
        <v/>
      </c>
      <c r="AS2187" s="161" t="str">
        <f t="shared" si="397"/>
        <v/>
      </c>
    </row>
    <row r="2188" spans="26:45" ht="20.100000000000001" customHeight="1" x14ac:dyDescent="0.25">
      <c r="Z2188" s="146">
        <v>1517</v>
      </c>
      <c r="AA2188" s="142">
        <f t="shared" si="402"/>
        <v>2.0680000000000005</v>
      </c>
      <c r="AB2188" s="166">
        <f t="shared" si="403"/>
        <v>4.7016788768994199E-2</v>
      </c>
      <c r="AC2188" s="166">
        <f t="shared" si="404"/>
        <v>0.98067998845105742</v>
      </c>
      <c r="AD2188" s="142">
        <f t="shared" si="405"/>
        <v>4.7016788768994199E-2</v>
      </c>
      <c r="AE2188" s="142" t="str">
        <f t="shared" si="410"/>
        <v/>
      </c>
      <c r="AF2188" s="142" t="str">
        <f t="shared" si="406"/>
        <v/>
      </c>
      <c r="AG2188" s="167">
        <f t="shared" si="407"/>
        <v>0</v>
      </c>
      <c r="AH2188" s="167" t="str">
        <f t="shared" si="408"/>
        <v/>
      </c>
      <c r="AI2188" s="167" t="str">
        <f t="shared" si="409"/>
        <v/>
      </c>
      <c r="AJ2188" s="167"/>
      <c r="AK2188" s="167"/>
      <c r="AL2188" s="167"/>
      <c r="AN2188" s="146"/>
      <c r="AO2188" s="158">
        <f t="shared" si="398"/>
        <v>9.7843043668788816</v>
      </c>
      <c r="AP2188" s="159">
        <f t="shared" si="399"/>
        <v>0.20112982120684703</v>
      </c>
      <c r="AQ2188" s="160">
        <f t="shared" si="400"/>
        <v>3.8195128473939022E-4</v>
      </c>
      <c r="AR2188" s="161" t="str">
        <f t="shared" si="401"/>
        <v/>
      </c>
      <c r="AS2188" s="161" t="str">
        <f t="shared" si="397"/>
        <v/>
      </c>
    </row>
    <row r="2189" spans="26:45" ht="20.100000000000001" customHeight="1" x14ac:dyDescent="0.25">
      <c r="Z2189" s="146">
        <v>1518</v>
      </c>
      <c r="AA2189" s="142">
        <f t="shared" si="402"/>
        <v>2.0720000000000001</v>
      </c>
      <c r="AB2189" s="166">
        <f t="shared" si="403"/>
        <v>4.6629097016799043E-2</v>
      </c>
      <c r="AC2189" s="166">
        <f t="shared" si="404"/>
        <v>0.98086727940232188</v>
      </c>
      <c r="AD2189" s="142">
        <f t="shared" si="405"/>
        <v>4.6629097016799043E-2</v>
      </c>
      <c r="AE2189" s="142" t="str">
        <f t="shared" si="410"/>
        <v/>
      </c>
      <c r="AF2189" s="142" t="str">
        <f t="shared" si="406"/>
        <v/>
      </c>
      <c r="AG2189" s="167">
        <f t="shared" si="407"/>
        <v>0</v>
      </c>
      <c r="AH2189" s="167" t="str">
        <f t="shared" si="408"/>
        <v/>
      </c>
      <c r="AI2189" s="167" t="str">
        <f t="shared" si="409"/>
        <v/>
      </c>
      <c r="AJ2189" s="167"/>
      <c r="AK2189" s="167"/>
      <c r="AL2189" s="167"/>
      <c r="AN2189" s="146"/>
      <c r="AO2189" s="158">
        <f t="shared" si="398"/>
        <v>9.7906993370533115</v>
      </c>
      <c r="AP2189" s="159">
        <f t="shared" si="399"/>
        <v>0.20074786992210764</v>
      </c>
      <c r="AQ2189" s="160">
        <f t="shared" si="400"/>
        <v>3.813541643009899E-4</v>
      </c>
      <c r="AR2189" s="161" t="str">
        <f t="shared" si="401"/>
        <v/>
      </c>
      <c r="AS2189" s="161" t="str">
        <f t="shared" si="397"/>
        <v/>
      </c>
    </row>
    <row r="2190" spans="26:45" ht="20.100000000000001" customHeight="1" x14ac:dyDescent="0.25">
      <c r="Z2190" s="146">
        <v>1519</v>
      </c>
      <c r="AA2190" s="142">
        <f t="shared" si="402"/>
        <v>2.0760000000000005</v>
      </c>
      <c r="AB2190" s="166">
        <f t="shared" si="403"/>
        <v>4.6243862191438501E-2</v>
      </c>
      <c r="AC2190" s="166">
        <f t="shared" si="404"/>
        <v>0.98105302450309662</v>
      </c>
      <c r="AD2190" s="142">
        <f t="shared" si="405"/>
        <v>4.6243862191438501E-2</v>
      </c>
      <c r="AE2190" s="142" t="str">
        <f t="shared" si="410"/>
        <v/>
      </c>
      <c r="AF2190" s="142" t="str">
        <f t="shared" si="406"/>
        <v/>
      </c>
      <c r="AG2190" s="167">
        <f t="shared" si="407"/>
        <v>0</v>
      </c>
      <c r="AH2190" s="167" t="str">
        <f t="shared" si="408"/>
        <v/>
      </c>
      <c r="AI2190" s="167" t="str">
        <f t="shared" si="409"/>
        <v/>
      </c>
      <c r="AJ2190" s="167"/>
      <c r="AK2190" s="167"/>
      <c r="AL2190" s="167"/>
      <c r="AN2190" s="146"/>
      <c r="AO2190" s="158">
        <f t="shared" si="398"/>
        <v>9.7970943072277414</v>
      </c>
      <c r="AP2190" s="159">
        <f t="shared" si="399"/>
        <v>0.20036651575780665</v>
      </c>
      <c r="AQ2190" s="160">
        <f t="shared" si="400"/>
        <v>3.8075757152553069E-4</v>
      </c>
      <c r="AR2190" s="161" t="str">
        <f t="shared" si="401"/>
        <v/>
      </c>
      <c r="AS2190" s="161" t="str">
        <f t="shared" si="397"/>
        <v/>
      </c>
    </row>
    <row r="2191" spans="26:45" ht="20.100000000000001" customHeight="1" x14ac:dyDescent="0.25">
      <c r="Z2191" s="146">
        <v>1520</v>
      </c>
      <c r="AA2191" s="142">
        <f t="shared" si="402"/>
        <v>2.08</v>
      </c>
      <c r="AB2191" s="166">
        <f t="shared" si="403"/>
        <v>4.5861076271054887E-2</v>
      </c>
      <c r="AC2191" s="166">
        <f t="shared" si="404"/>
        <v>0.98123723356506221</v>
      </c>
      <c r="AD2191" s="142">
        <f t="shared" si="405"/>
        <v>4.5861076271054887E-2</v>
      </c>
      <c r="AE2191" s="142" t="str">
        <f t="shared" si="410"/>
        <v/>
      </c>
      <c r="AF2191" s="142" t="str">
        <f t="shared" si="406"/>
        <v/>
      </c>
      <c r="AG2191" s="167">
        <f t="shared" si="407"/>
        <v>0</v>
      </c>
      <c r="AH2191" s="167" t="str">
        <f t="shared" si="408"/>
        <v/>
      </c>
      <c r="AI2191" s="167" t="str">
        <f t="shared" si="409"/>
        <v/>
      </c>
      <c r="AJ2191" s="167"/>
      <c r="AK2191" s="167"/>
      <c r="AL2191" s="167"/>
      <c r="AN2191" s="146"/>
      <c r="AO2191" s="158">
        <f t="shared" si="398"/>
        <v>9.8034892774021714</v>
      </c>
      <c r="AP2191" s="159">
        <f t="shared" si="399"/>
        <v>0.19998575818628112</v>
      </c>
      <c r="AQ2191" s="160">
        <f t="shared" si="400"/>
        <v>3.8016150738734433E-4</v>
      </c>
      <c r="AR2191" s="161" t="str">
        <f t="shared" si="401"/>
        <v/>
      </c>
      <c r="AS2191" s="161" t="str">
        <f t="shared" si="397"/>
        <v/>
      </c>
    </row>
    <row r="2192" spans="26:45" ht="20.100000000000001" customHeight="1" x14ac:dyDescent="0.25">
      <c r="Z2192" s="146">
        <v>1521</v>
      </c>
      <c r="AA2192" s="142">
        <f t="shared" si="402"/>
        <v>2.0840000000000005</v>
      </c>
      <c r="AB2192" s="166">
        <f t="shared" si="403"/>
        <v>4.5480731183067974E-2</v>
      </c>
      <c r="AC2192" s="166">
        <f t="shared" si="404"/>
        <v>0.98141991636771042</v>
      </c>
      <c r="AD2192" s="142">
        <f t="shared" si="405"/>
        <v>4.5480731183067974E-2</v>
      </c>
      <c r="AE2192" s="142" t="str">
        <f t="shared" si="410"/>
        <v/>
      </c>
      <c r="AF2192" s="142" t="str">
        <f t="shared" si="406"/>
        <v/>
      </c>
      <c r="AG2192" s="167">
        <f t="shared" si="407"/>
        <v>0</v>
      </c>
      <c r="AH2192" s="167" t="str">
        <f t="shared" si="408"/>
        <v/>
      </c>
      <c r="AI2192" s="167" t="str">
        <f t="shared" si="409"/>
        <v/>
      </c>
      <c r="AJ2192" s="167"/>
      <c r="AK2192" s="167"/>
      <c r="AL2192" s="167"/>
      <c r="AN2192" s="146"/>
      <c r="AO2192" s="158">
        <f t="shared" si="398"/>
        <v>9.8098842475766013</v>
      </c>
      <c r="AP2192" s="159">
        <f t="shared" si="399"/>
        <v>0.19960559667889377</v>
      </c>
      <c r="AQ2192" s="160">
        <f t="shared" si="400"/>
        <v>3.7956597285362936E-4</v>
      </c>
      <c r="AR2192" s="161" t="str">
        <f t="shared" si="401"/>
        <v/>
      </c>
      <c r="AS2192" s="161" t="str">
        <f t="shared" si="397"/>
        <v/>
      </c>
    </row>
    <row r="2193" spans="26:45" ht="20.100000000000001" customHeight="1" x14ac:dyDescent="0.25">
      <c r="Z2193" s="146">
        <v>1522</v>
      </c>
      <c r="AA2193" s="142">
        <f t="shared" si="402"/>
        <v>2.0880000000000001</v>
      </c>
      <c r="AB2193" s="166">
        <f t="shared" si="403"/>
        <v>4.5102818805110016E-2</v>
      </c>
      <c r="AC2193" s="166">
        <f t="shared" si="404"/>
        <v>0.98160108265814239</v>
      </c>
      <c r="AD2193" s="142">
        <f t="shared" si="405"/>
        <v>4.5102818805110016E-2</v>
      </c>
      <c r="AE2193" s="142" t="str">
        <f t="shared" si="410"/>
        <v/>
      </c>
      <c r="AF2193" s="142" t="str">
        <f t="shared" si="406"/>
        <v/>
      </c>
      <c r="AG2193" s="167">
        <f t="shared" si="407"/>
        <v>0</v>
      </c>
      <c r="AH2193" s="167" t="str">
        <f t="shared" si="408"/>
        <v/>
      </c>
      <c r="AI2193" s="167" t="str">
        <f t="shared" si="409"/>
        <v/>
      </c>
      <c r="AJ2193" s="167"/>
      <c r="AK2193" s="167"/>
      <c r="AL2193" s="167"/>
      <c r="AN2193" s="146"/>
      <c r="AO2193" s="158">
        <f t="shared" si="398"/>
        <v>9.8162792177510312</v>
      </c>
      <c r="AP2193" s="159">
        <f t="shared" si="399"/>
        <v>0.19922603070604014</v>
      </c>
      <c r="AQ2193" s="160">
        <f t="shared" si="400"/>
        <v>3.789709688849785E-4</v>
      </c>
      <c r="AR2193" s="161" t="str">
        <f t="shared" si="401"/>
        <v/>
      </c>
      <c r="AS2193" s="161" t="str">
        <f t="shared" si="397"/>
        <v/>
      </c>
    </row>
    <row r="2194" spans="26:45" ht="20.100000000000001" customHeight="1" x14ac:dyDescent="0.25">
      <c r="Z2194" s="146">
        <v>1523</v>
      </c>
      <c r="AA2194" s="142">
        <f t="shared" si="402"/>
        <v>2.0920000000000005</v>
      </c>
      <c r="AB2194" s="166">
        <f t="shared" si="403"/>
        <v>4.472733096595561E-2</v>
      </c>
      <c r="AC2194" s="166">
        <f t="shared" si="404"/>
        <v>0.98178074215087185</v>
      </c>
      <c r="AD2194" s="142">
        <f t="shared" si="405"/>
        <v>4.472733096595561E-2</v>
      </c>
      <c r="AE2194" s="142" t="str">
        <f t="shared" si="410"/>
        <v/>
      </c>
      <c r="AF2194" s="142" t="str">
        <f t="shared" si="406"/>
        <v/>
      </c>
      <c r="AG2194" s="167">
        <f t="shared" si="407"/>
        <v>0</v>
      </c>
      <c r="AH2194" s="167" t="str">
        <f t="shared" si="408"/>
        <v/>
      </c>
      <c r="AI2194" s="167" t="str">
        <f t="shared" si="409"/>
        <v/>
      </c>
      <c r="AJ2194" s="167"/>
      <c r="AK2194" s="167"/>
      <c r="AL2194" s="167"/>
      <c r="AN2194" s="146"/>
      <c r="AO2194" s="158">
        <f t="shared" si="398"/>
        <v>9.8226741879254611</v>
      </c>
      <c r="AP2194" s="159">
        <f t="shared" si="399"/>
        <v>0.19884705973715516</v>
      </c>
      <c r="AQ2194" s="160">
        <f t="shared" si="400"/>
        <v>3.7837649643501781E-4</v>
      </c>
      <c r="AR2194" s="161" t="str">
        <f t="shared" si="401"/>
        <v/>
      </c>
      <c r="AS2194" s="161" t="str">
        <f t="shared" ref="AS2194:AS2257" si="411">IF($AP2194&lt;(1-$AN$670),$AQ2194,"")</f>
        <v/>
      </c>
    </row>
    <row r="2195" spans="26:45" ht="20.100000000000001" customHeight="1" x14ac:dyDescent="0.25">
      <c r="Z2195" s="146">
        <v>1524</v>
      </c>
      <c r="AA2195" s="142">
        <f t="shared" si="402"/>
        <v>2.0960000000000001</v>
      </c>
      <c r="AB2195" s="166">
        <f t="shared" si="403"/>
        <v>4.4354259446449183E-2</v>
      </c>
      <c r="AC2195" s="166">
        <f t="shared" si="404"/>
        <v>0.98195890452763157</v>
      </c>
      <c r="AD2195" s="142">
        <f t="shared" si="405"/>
        <v>4.4354259446449183E-2</v>
      </c>
      <c r="AE2195" s="142" t="str">
        <f t="shared" si="410"/>
        <v/>
      </c>
      <c r="AF2195" s="142" t="str">
        <f t="shared" si="406"/>
        <v/>
      </c>
      <c r="AG2195" s="167">
        <f t="shared" si="407"/>
        <v>0</v>
      </c>
      <c r="AH2195" s="167" t="str">
        <f t="shared" si="408"/>
        <v/>
      </c>
      <c r="AI2195" s="167" t="str">
        <f t="shared" si="409"/>
        <v/>
      </c>
      <c r="AJ2195" s="167"/>
      <c r="AK2195" s="167"/>
      <c r="AL2195" s="167"/>
      <c r="AN2195" s="146"/>
      <c r="AO2195" s="158">
        <f t="shared" ref="AO2195:AO2258" si="412">AO2194+$AR$655</f>
        <v>9.829069158099891</v>
      </c>
      <c r="AP2195" s="159">
        <f t="shared" ref="AP2195:AP2258" si="413">_xlfn.CHISQ.DIST.RT(AO2195,7)</f>
        <v>0.19846868324072015</v>
      </c>
      <c r="AQ2195" s="160">
        <f t="shared" ref="AQ2195:AQ2258" si="414">AP2195-AP2196</f>
        <v>3.7778255645112835E-4</v>
      </c>
      <c r="AR2195" s="161" t="str">
        <f t="shared" ref="AR2195:AR2258" si="415">IF(AP2195&lt;(1-$AN$662),AQ2195,"")</f>
        <v/>
      </c>
      <c r="AS2195" s="161" t="str">
        <f t="shared" si="411"/>
        <v/>
      </c>
    </row>
    <row r="2196" spans="26:45" ht="20.100000000000001" customHeight="1" x14ac:dyDescent="0.25">
      <c r="Z2196" s="146">
        <v>1525</v>
      </c>
      <c r="AA2196" s="142">
        <f t="shared" si="402"/>
        <v>2.1000000000000005</v>
      </c>
      <c r="AB2196" s="166">
        <f t="shared" si="403"/>
        <v>4.3983595980427156E-2</v>
      </c>
      <c r="AC2196" s="166">
        <f t="shared" si="404"/>
        <v>0.98213557943718344</v>
      </c>
      <c r="AD2196" s="142">
        <f t="shared" si="405"/>
        <v>4.3983595980427156E-2</v>
      </c>
      <c r="AE2196" s="142" t="str">
        <f t="shared" si="410"/>
        <v/>
      </c>
      <c r="AF2196" s="142" t="str">
        <f t="shared" si="406"/>
        <v/>
      </c>
      <c r="AG2196" s="167">
        <f t="shared" si="407"/>
        <v>0</v>
      </c>
      <c r="AH2196" s="167" t="str">
        <f t="shared" si="408"/>
        <v/>
      </c>
      <c r="AI2196" s="167" t="str">
        <f t="shared" si="409"/>
        <v/>
      </c>
      <c r="AJ2196" s="167"/>
      <c r="AK2196" s="167"/>
      <c r="AL2196" s="167"/>
      <c r="AN2196" s="146"/>
      <c r="AO2196" s="158">
        <f t="shared" si="412"/>
        <v>9.8354641282743209</v>
      </c>
      <c r="AP2196" s="159">
        <f t="shared" si="413"/>
        <v>0.19809090068426902</v>
      </c>
      <c r="AQ2196" s="160">
        <f t="shared" si="414"/>
        <v>3.7718914987366903E-4</v>
      </c>
      <c r="AR2196" s="161" t="str">
        <f t="shared" si="415"/>
        <v/>
      </c>
      <c r="AS2196" s="161" t="str">
        <f t="shared" si="411"/>
        <v/>
      </c>
    </row>
    <row r="2197" spans="26:45" ht="20.100000000000001" customHeight="1" x14ac:dyDescent="0.25">
      <c r="Z2197" s="146">
        <v>1526</v>
      </c>
      <c r="AA2197" s="142">
        <f t="shared" si="402"/>
        <v>2.1040000000000001</v>
      </c>
      <c r="AB2197" s="166">
        <f t="shared" si="403"/>
        <v>4.3615332255637435E-2</v>
      </c>
      <c r="AC2197" s="166">
        <f t="shared" si="404"/>
        <v>0.98231077649513199</v>
      </c>
      <c r="AD2197" s="142">
        <f t="shared" si="405"/>
        <v>4.3615332255637435E-2</v>
      </c>
      <c r="AE2197" s="142" t="str">
        <f t="shared" si="410"/>
        <v/>
      </c>
      <c r="AF2197" s="142" t="str">
        <f t="shared" si="406"/>
        <v/>
      </c>
      <c r="AG2197" s="167">
        <f t="shared" si="407"/>
        <v>0</v>
      </c>
      <c r="AH2197" s="167" t="str">
        <f t="shared" si="408"/>
        <v/>
      </c>
      <c r="AI2197" s="167" t="str">
        <f t="shared" si="409"/>
        <v/>
      </c>
      <c r="AJ2197" s="167"/>
      <c r="AK2197" s="167"/>
      <c r="AL2197" s="167"/>
      <c r="AN2197" s="146"/>
      <c r="AO2197" s="158">
        <f t="shared" si="412"/>
        <v>9.8418590984487508</v>
      </c>
      <c r="AP2197" s="159">
        <f t="shared" si="413"/>
        <v>0.19771371153439535</v>
      </c>
      <c r="AQ2197" s="160">
        <f t="shared" si="414"/>
        <v>3.7659627763667047E-4</v>
      </c>
      <c r="AR2197" s="161" t="str">
        <f t="shared" si="415"/>
        <v/>
      </c>
      <c r="AS2197" s="161" t="str">
        <f t="shared" si="411"/>
        <v/>
      </c>
    </row>
    <row r="2198" spans="26:45" ht="20.100000000000001" customHeight="1" x14ac:dyDescent="0.25">
      <c r="Z2198" s="146">
        <v>1527</v>
      </c>
      <c r="AA2198" s="142">
        <f t="shared" si="402"/>
        <v>2.1080000000000005</v>
      </c>
      <c r="AB2198" s="166">
        <f t="shared" si="403"/>
        <v>4.3249459914653815E-2</v>
      </c>
      <c r="AC2198" s="166">
        <f t="shared" si="404"/>
        <v>0.98248450528374232</v>
      </c>
      <c r="AD2198" s="142">
        <f t="shared" si="405"/>
        <v>4.3249459914653815E-2</v>
      </c>
      <c r="AE2198" s="142" t="str">
        <f t="shared" si="410"/>
        <v/>
      </c>
      <c r="AF2198" s="142" t="str">
        <f t="shared" si="406"/>
        <v/>
      </c>
      <c r="AG2198" s="167">
        <f t="shared" si="407"/>
        <v>0</v>
      </c>
      <c r="AH2198" s="167" t="str">
        <f t="shared" si="408"/>
        <v/>
      </c>
      <c r="AI2198" s="167" t="str">
        <f t="shared" si="409"/>
        <v/>
      </c>
      <c r="AJ2198" s="167"/>
      <c r="AK2198" s="167"/>
      <c r="AL2198" s="167"/>
      <c r="AN2198" s="146"/>
      <c r="AO2198" s="158">
        <f t="shared" si="412"/>
        <v>9.8482540686231808</v>
      </c>
      <c r="AP2198" s="159">
        <f t="shared" si="413"/>
        <v>0.19733711525675868</v>
      </c>
      <c r="AQ2198" s="160">
        <f t="shared" si="414"/>
        <v>3.7600394066700238E-4</v>
      </c>
      <c r="AR2198" s="161" t="str">
        <f t="shared" si="415"/>
        <v/>
      </c>
      <c r="AS2198" s="161" t="str">
        <f t="shared" si="411"/>
        <v/>
      </c>
    </row>
    <row r="2199" spans="26:45" ht="20.100000000000001" customHeight="1" x14ac:dyDescent="0.25">
      <c r="Z2199" s="146">
        <v>1528</v>
      </c>
      <c r="AA2199" s="142">
        <f t="shared" si="402"/>
        <v>2.1120000000000001</v>
      </c>
      <c r="AB2199" s="166">
        <f t="shared" si="403"/>
        <v>4.2885970555787321E-2</v>
      </c>
      <c r="AC2199" s="166">
        <f t="shared" si="404"/>
        <v>0.98265677535176066</v>
      </c>
      <c r="AD2199" s="142">
        <f t="shared" si="405"/>
        <v>4.2885970555787321E-2</v>
      </c>
      <c r="AE2199" s="142" t="str">
        <f t="shared" si="410"/>
        <v/>
      </c>
      <c r="AF2199" s="142" t="str">
        <f t="shared" si="406"/>
        <v/>
      </c>
      <c r="AG2199" s="167">
        <f t="shared" si="407"/>
        <v>0</v>
      </c>
      <c r="AH2199" s="167" t="str">
        <f t="shared" si="408"/>
        <v/>
      </c>
      <c r="AI2199" s="167" t="str">
        <f t="shared" si="409"/>
        <v/>
      </c>
      <c r="AJ2199" s="167"/>
      <c r="AK2199" s="167"/>
      <c r="AL2199" s="167"/>
      <c r="AN2199" s="146"/>
      <c r="AO2199" s="158">
        <f t="shared" si="412"/>
        <v>9.8546490387976107</v>
      </c>
      <c r="AP2199" s="159">
        <f t="shared" si="413"/>
        <v>0.19696111131609167</v>
      </c>
      <c r="AQ2199" s="160">
        <f t="shared" si="414"/>
        <v>3.7541213988595556E-4</v>
      </c>
      <c r="AR2199" s="161" t="str">
        <f t="shared" si="415"/>
        <v/>
      </c>
      <c r="AS2199" s="161" t="str">
        <f t="shared" si="411"/>
        <v/>
      </c>
    </row>
    <row r="2200" spans="26:45" ht="20.100000000000001" customHeight="1" x14ac:dyDescent="0.25">
      <c r="Z2200" s="146">
        <v>1529</v>
      </c>
      <c r="AA2200" s="142">
        <f t="shared" si="402"/>
        <v>2.1160000000000005</v>
      </c>
      <c r="AB2200" s="166">
        <f t="shared" si="403"/>
        <v>4.2524855733992464E-2</v>
      </c>
      <c r="AC2200" s="166">
        <f t="shared" si="404"/>
        <v>0.98282759621423987</v>
      </c>
      <c r="AD2200" s="142">
        <f t="shared" si="405"/>
        <v>4.2524855733992464E-2</v>
      </c>
      <c r="AE2200" s="142" t="str">
        <f t="shared" si="410"/>
        <v/>
      </c>
      <c r="AF2200" s="142" t="str">
        <f t="shared" si="406"/>
        <v/>
      </c>
      <c r="AG2200" s="167">
        <f t="shared" si="407"/>
        <v>0</v>
      </c>
      <c r="AH2200" s="167" t="str">
        <f t="shared" si="408"/>
        <v/>
      </c>
      <c r="AI2200" s="167" t="str">
        <f t="shared" si="409"/>
        <v/>
      </c>
      <c r="AJ2200" s="167"/>
      <c r="AK2200" s="167"/>
      <c r="AL2200" s="167"/>
      <c r="AN2200" s="146"/>
      <c r="AO2200" s="158">
        <f t="shared" si="412"/>
        <v>9.8610440089720406</v>
      </c>
      <c r="AP2200" s="159">
        <f t="shared" si="413"/>
        <v>0.19658569917620572</v>
      </c>
      <c r="AQ2200" s="160">
        <f t="shared" si="414"/>
        <v>3.7482087620713256E-4</v>
      </c>
      <c r="AR2200" s="161" t="str">
        <f t="shared" si="415"/>
        <v/>
      </c>
      <c r="AS2200" s="161" t="str">
        <f t="shared" si="411"/>
        <v/>
      </c>
    </row>
    <row r="2201" spans="26:45" ht="20.100000000000001" customHeight="1" x14ac:dyDescent="0.25">
      <c r="Z2201" s="146">
        <v>1530</v>
      </c>
      <c r="AA2201" s="142">
        <f t="shared" si="402"/>
        <v>2.12</v>
      </c>
      <c r="AB2201" s="166">
        <f t="shared" si="403"/>
        <v>4.2166106961770311E-2</v>
      </c>
      <c r="AC2201" s="166">
        <f t="shared" si="404"/>
        <v>0.98299697735236724</v>
      </c>
      <c r="AD2201" s="142">
        <f t="shared" si="405"/>
        <v>4.2166106961770311E-2</v>
      </c>
      <c r="AE2201" s="142" t="str">
        <f t="shared" si="410"/>
        <v/>
      </c>
      <c r="AF2201" s="142" t="str">
        <f t="shared" si="406"/>
        <v/>
      </c>
      <c r="AG2201" s="167">
        <f t="shared" si="407"/>
        <v>0</v>
      </c>
      <c r="AH2201" s="167" t="str">
        <f t="shared" si="408"/>
        <v/>
      </c>
      <c r="AI2201" s="167" t="str">
        <f t="shared" si="409"/>
        <v/>
      </c>
      <c r="AJ2201" s="167"/>
      <c r="AK2201" s="167"/>
      <c r="AL2201" s="167"/>
      <c r="AN2201" s="146"/>
      <c r="AO2201" s="158">
        <f t="shared" si="412"/>
        <v>9.8674389791464705</v>
      </c>
      <c r="AP2201" s="159">
        <f t="shared" si="413"/>
        <v>0.19621087829999859</v>
      </c>
      <c r="AQ2201" s="160">
        <f t="shared" si="414"/>
        <v>3.7423015053844599E-4</v>
      </c>
      <c r="AR2201" s="161" t="str">
        <f t="shared" si="415"/>
        <v/>
      </c>
      <c r="AS2201" s="161" t="str">
        <f t="shared" si="411"/>
        <v/>
      </c>
    </row>
    <row r="2202" spans="26:45" ht="20.100000000000001" customHeight="1" x14ac:dyDescent="0.25">
      <c r="Z2202" s="146">
        <v>1531</v>
      </c>
      <c r="AA2202" s="142">
        <f t="shared" si="402"/>
        <v>2.1240000000000006</v>
      </c>
      <c r="AB2202" s="166">
        <f t="shared" si="403"/>
        <v>4.1809715710066385E-2</v>
      </c>
      <c r="AC2202" s="166">
        <f t="shared" si="404"/>
        <v>0.9831649282132966</v>
      </c>
      <c r="AD2202" s="142">
        <f t="shared" si="405"/>
        <v>4.1809715710066385E-2</v>
      </c>
      <c r="AE2202" s="142" t="str">
        <f t="shared" si="410"/>
        <v/>
      </c>
      <c r="AF2202" s="142" t="str">
        <f t="shared" si="406"/>
        <v/>
      </c>
      <c r="AG2202" s="167">
        <f t="shared" si="407"/>
        <v>0</v>
      </c>
      <c r="AH2202" s="167" t="str">
        <f t="shared" si="408"/>
        <v/>
      </c>
      <c r="AI2202" s="167" t="str">
        <f t="shared" si="409"/>
        <v/>
      </c>
      <c r="AJ2202" s="167"/>
      <c r="AK2202" s="167"/>
      <c r="AL2202" s="167"/>
      <c r="AN2202" s="146"/>
      <c r="AO2202" s="158">
        <f t="shared" si="412"/>
        <v>9.8738339493209004</v>
      </c>
      <c r="AP2202" s="159">
        <f t="shared" si="413"/>
        <v>0.19583664814946014</v>
      </c>
      <c r="AQ2202" s="160">
        <f t="shared" si="414"/>
        <v>3.7363996378039777E-4</v>
      </c>
      <c r="AR2202" s="161" t="str">
        <f t="shared" si="415"/>
        <v/>
      </c>
      <c r="AS2202" s="161" t="str">
        <f t="shared" si="411"/>
        <v/>
      </c>
    </row>
    <row r="2203" spans="26:45" ht="20.100000000000001" customHeight="1" x14ac:dyDescent="0.25">
      <c r="Z2203" s="146">
        <v>1532</v>
      </c>
      <c r="AA2203" s="142">
        <f t="shared" si="402"/>
        <v>2.1280000000000001</v>
      </c>
      <c r="AB2203" s="166">
        <f t="shared" si="403"/>
        <v>4.145567340916527E-2</v>
      </c>
      <c r="AC2203" s="166">
        <f t="shared" si="404"/>
        <v>0.98333145820998391</v>
      </c>
      <c r="AD2203" s="142">
        <f t="shared" si="405"/>
        <v>4.145567340916527E-2</v>
      </c>
      <c r="AE2203" s="142" t="str">
        <f t="shared" si="410"/>
        <v/>
      </c>
      <c r="AF2203" s="142" t="str">
        <f t="shared" si="406"/>
        <v/>
      </c>
      <c r="AG2203" s="167">
        <f t="shared" si="407"/>
        <v>0</v>
      </c>
      <c r="AH2203" s="167" t="str">
        <f t="shared" si="408"/>
        <v/>
      </c>
      <c r="AI2203" s="167" t="str">
        <f t="shared" si="409"/>
        <v/>
      </c>
      <c r="AJ2203" s="167"/>
      <c r="AK2203" s="167"/>
      <c r="AL2203" s="167"/>
      <c r="AN2203" s="146"/>
      <c r="AO2203" s="158">
        <f t="shared" si="412"/>
        <v>9.8802289194953303</v>
      </c>
      <c r="AP2203" s="159">
        <f t="shared" si="413"/>
        <v>0.19546300818567974</v>
      </c>
      <c r="AQ2203" s="160">
        <f t="shared" si="414"/>
        <v>3.7305031682832723E-4</v>
      </c>
      <c r="AR2203" s="161" t="str">
        <f t="shared" si="415"/>
        <v/>
      </c>
      <c r="AS2203" s="161" t="str">
        <f t="shared" si="411"/>
        <v/>
      </c>
    </row>
    <row r="2204" spans="26:45" ht="20.100000000000001" customHeight="1" x14ac:dyDescent="0.25">
      <c r="Z2204" s="146">
        <v>1533</v>
      </c>
      <c r="AA2204" s="142">
        <f t="shared" si="402"/>
        <v>2.1320000000000006</v>
      </c>
      <c r="AB2204" s="166">
        <f t="shared" si="403"/>
        <v>4.1103971449579904E-2</v>
      </c>
      <c r="AC2204" s="166">
        <f t="shared" si="404"/>
        <v>0.98349657672102675</v>
      </c>
      <c r="AD2204" s="142">
        <f t="shared" si="405"/>
        <v>4.1103971449579904E-2</v>
      </c>
      <c r="AE2204" s="142" t="str">
        <f t="shared" si="410"/>
        <v/>
      </c>
      <c r="AF2204" s="142" t="str">
        <f t="shared" si="406"/>
        <v/>
      </c>
      <c r="AG2204" s="167">
        <f t="shared" si="407"/>
        <v>0</v>
      </c>
      <c r="AH2204" s="167" t="str">
        <f t="shared" si="408"/>
        <v/>
      </c>
      <c r="AI2204" s="167" t="str">
        <f t="shared" si="409"/>
        <v/>
      </c>
      <c r="AJ2204" s="167"/>
      <c r="AK2204" s="167"/>
      <c r="AL2204" s="167"/>
      <c r="AN2204" s="146"/>
      <c r="AO2204" s="158">
        <f t="shared" si="412"/>
        <v>9.8866238896697602</v>
      </c>
      <c r="AP2204" s="159">
        <f t="shared" si="413"/>
        <v>0.19508995786885142</v>
      </c>
      <c r="AQ2204" s="160">
        <f t="shared" si="414"/>
        <v>3.7246121056946913E-4</v>
      </c>
      <c r="AR2204" s="161" t="str">
        <f t="shared" si="415"/>
        <v/>
      </c>
      <c r="AS2204" s="161" t="str">
        <f t="shared" si="411"/>
        <v/>
      </c>
    </row>
    <row r="2205" spans="26:45" ht="20.100000000000001" customHeight="1" x14ac:dyDescent="0.25">
      <c r="Z2205" s="146">
        <v>1534</v>
      </c>
      <c r="AA2205" s="142">
        <f t="shared" si="402"/>
        <v>2.1360000000000001</v>
      </c>
      <c r="AB2205" s="166">
        <f t="shared" si="403"/>
        <v>4.0754601182937548E-2</v>
      </c>
      <c r="AC2205" s="166">
        <f t="shared" si="404"/>
        <v>0.98366029309050618</v>
      </c>
      <c r="AD2205" s="142">
        <f t="shared" si="405"/>
        <v>4.0754601182937548E-2</v>
      </c>
      <c r="AE2205" s="142" t="str">
        <f t="shared" si="410"/>
        <v/>
      </c>
      <c r="AF2205" s="142" t="str">
        <f t="shared" si="406"/>
        <v/>
      </c>
      <c r="AG2205" s="167">
        <f t="shared" si="407"/>
        <v>0</v>
      </c>
      <c r="AH2205" s="167" t="str">
        <f t="shared" si="408"/>
        <v/>
      </c>
      <c r="AI2205" s="167" t="str">
        <f t="shared" si="409"/>
        <v/>
      </c>
      <c r="AJ2205" s="167"/>
      <c r="AK2205" s="167"/>
      <c r="AL2205" s="167"/>
      <c r="AN2205" s="146"/>
      <c r="AO2205" s="158">
        <f t="shared" si="412"/>
        <v>9.8930188598441902</v>
      </c>
      <c r="AP2205" s="159">
        <f t="shared" si="413"/>
        <v>0.19471749665828195</v>
      </c>
      <c r="AQ2205" s="160">
        <f t="shared" si="414"/>
        <v>3.7187264588575686E-4</v>
      </c>
      <c r="AR2205" s="161" t="str">
        <f t="shared" si="415"/>
        <v/>
      </c>
      <c r="AS2205" s="161" t="str">
        <f t="shared" si="411"/>
        <v/>
      </c>
    </row>
    <row r="2206" spans="26:45" ht="20.100000000000001" customHeight="1" x14ac:dyDescent="0.25">
      <c r="Z2206" s="146">
        <v>1535</v>
      </c>
      <c r="AA2206" s="142">
        <f t="shared" si="402"/>
        <v>2.1400000000000006</v>
      </c>
      <c r="AB2206" s="166">
        <f t="shared" si="403"/>
        <v>4.0407553922860252E-2</v>
      </c>
      <c r="AC2206" s="166">
        <f t="shared" si="404"/>
        <v>0.98382261662783388</v>
      </c>
      <c r="AD2206" s="142">
        <f t="shared" si="405"/>
        <v>4.0407553922860252E-2</v>
      </c>
      <c r="AE2206" s="142" t="str">
        <f t="shared" si="410"/>
        <v/>
      </c>
      <c r="AF2206" s="142" t="str">
        <f t="shared" si="406"/>
        <v/>
      </c>
      <c r="AG2206" s="167">
        <f t="shared" si="407"/>
        <v>0</v>
      </c>
      <c r="AH2206" s="167" t="str">
        <f t="shared" si="408"/>
        <v/>
      </c>
      <c r="AI2206" s="167" t="str">
        <f t="shared" si="409"/>
        <v/>
      </c>
      <c r="AJ2206" s="167"/>
      <c r="AK2206" s="167"/>
      <c r="AL2206" s="167"/>
      <c r="AN2206" s="146"/>
      <c r="AO2206" s="158">
        <f t="shared" si="412"/>
        <v>9.8994138300186201</v>
      </c>
      <c r="AP2206" s="159">
        <f t="shared" si="413"/>
        <v>0.19434562401239619</v>
      </c>
      <c r="AQ2206" s="160">
        <f t="shared" si="414"/>
        <v>3.7128462365243475E-4</v>
      </c>
      <c r="AR2206" s="161" t="str">
        <f t="shared" si="415"/>
        <v/>
      </c>
      <c r="AS2206" s="161" t="str">
        <f t="shared" si="411"/>
        <v/>
      </c>
    </row>
    <row r="2207" spans="26:45" ht="20.100000000000001" customHeight="1" x14ac:dyDescent="0.25">
      <c r="Z2207" s="146">
        <v>1536</v>
      </c>
      <c r="AA2207" s="142">
        <f t="shared" ref="AA2207:AA2270" si="416">AA$665+(Z2207*AA$668)</f>
        <v>2.1440000000000001</v>
      </c>
      <c r="AB2207" s="166">
        <f t="shared" ref="AB2207:AB2270" si="417">_xlfn.NORM.DIST(AA2207,AA$662,AA$663,0)</f>
        <v>4.0062820945842105E-2</v>
      </c>
      <c r="AC2207" s="166">
        <f t="shared" ref="AC2207:AC2270" si="418">_xlfn.NORM.DIST(AA2207,AA$662,AA$663,1)</f>
        <v>0.9839835566076014</v>
      </c>
      <c r="AD2207" s="142">
        <f t="shared" ref="AD2207:AD2270" si="419">IF(OR(AC2207&lt;CN$43,AC2207&gt;CN$44),AB2207,"")</f>
        <v>4.0062820945842105E-2</v>
      </c>
      <c r="AE2207" s="142" t="str">
        <f t="shared" si="410"/>
        <v/>
      </c>
      <c r="AF2207" s="142" t="str">
        <f t="shared" ref="AF2207:AF2270" si="420">IF(AB2207=MAX(AB$671:AB$2671),AB2207,"")</f>
        <v/>
      </c>
      <c r="AG2207" s="167">
        <f t="shared" ref="AG2207:AG2270" si="421">_xlfn.NORM.DIST(Z2207,AE$663,AE$664,0)</f>
        <v>0</v>
      </c>
      <c r="AH2207" s="167" t="str">
        <f t="shared" ref="AH2207:AH2270" si="422">IF(AG2207=MAX(AG$671:AG$2671),AB2207,"")</f>
        <v/>
      </c>
      <c r="AI2207" s="167" t="str">
        <f t="shared" ref="AI2207:AI2270" si="423">IF(AH2207=MIN(AH$671:AH$2671),AH2207,"")</f>
        <v/>
      </c>
      <c r="AJ2207" s="167"/>
      <c r="AK2207" s="167"/>
      <c r="AL2207" s="167"/>
      <c r="AN2207" s="146"/>
      <c r="AO2207" s="158">
        <f t="shared" si="412"/>
        <v>9.90580880019305</v>
      </c>
      <c r="AP2207" s="159">
        <f t="shared" si="413"/>
        <v>0.19397433938874376</v>
      </c>
      <c r="AQ2207" s="160">
        <f t="shared" si="414"/>
        <v>3.7069714473797477E-4</v>
      </c>
      <c r="AR2207" s="161" t="str">
        <f t="shared" si="415"/>
        <v/>
      </c>
      <c r="AS2207" s="161" t="str">
        <f t="shared" si="411"/>
        <v/>
      </c>
    </row>
    <row r="2208" spans="26:45" ht="20.100000000000001" customHeight="1" x14ac:dyDescent="0.25">
      <c r="Z2208" s="146">
        <v>1537</v>
      </c>
      <c r="AA2208" s="142">
        <f t="shared" si="416"/>
        <v>2.1479999999999997</v>
      </c>
      <c r="AB2208" s="166">
        <f t="shared" si="417"/>
        <v>3.972039349212067E-2</v>
      </c>
      <c r="AC2208" s="166">
        <f t="shared" si="418"/>
        <v>0.98414312226943323</v>
      </c>
      <c r="AD2208" s="142">
        <f t="shared" si="419"/>
        <v>3.972039349212067E-2</v>
      </c>
      <c r="AE2208" s="142" t="str">
        <f t="shared" ref="AE2208:AE2271" si="424">IF(AND(AC2208&gt;$AE$667,AC2208&lt;$AE$668),AB2208,"")</f>
        <v/>
      </c>
      <c r="AF2208" s="142" t="str">
        <f t="shared" si="420"/>
        <v/>
      </c>
      <c r="AG2208" s="167">
        <f t="shared" si="421"/>
        <v>0</v>
      </c>
      <c r="AH2208" s="167" t="str">
        <f t="shared" si="422"/>
        <v/>
      </c>
      <c r="AI2208" s="167" t="str">
        <f t="shared" si="423"/>
        <v/>
      </c>
      <c r="AJ2208" s="167"/>
      <c r="AK2208" s="167"/>
      <c r="AL2208" s="167"/>
      <c r="AN2208" s="146"/>
      <c r="AO2208" s="158">
        <f t="shared" si="412"/>
        <v>9.9122037703674799</v>
      </c>
      <c r="AP2208" s="159">
        <f t="shared" si="413"/>
        <v>0.19360364224400578</v>
      </c>
      <c r="AQ2208" s="160">
        <f t="shared" si="414"/>
        <v>3.7011021000435407E-4</v>
      </c>
      <c r="AR2208" s="161" t="str">
        <f t="shared" si="415"/>
        <v/>
      </c>
      <c r="AS2208" s="161" t="str">
        <f t="shared" si="411"/>
        <v/>
      </c>
    </row>
    <row r="2209" spans="26:45" ht="20.100000000000001" customHeight="1" x14ac:dyDescent="0.25">
      <c r="Z2209" s="146">
        <v>1538</v>
      </c>
      <c r="AA2209" s="142">
        <f t="shared" si="416"/>
        <v>2.1520000000000001</v>
      </c>
      <c r="AB2209" s="166">
        <f t="shared" si="417"/>
        <v>3.9380262766544827E-2</v>
      </c>
      <c r="AC2209" s="166">
        <f t="shared" si="418"/>
        <v>0.9843013228178441</v>
      </c>
      <c r="AD2209" s="142">
        <f t="shared" si="419"/>
        <v>3.9380262766544827E-2</v>
      </c>
      <c r="AE2209" s="142" t="str">
        <f t="shared" si="424"/>
        <v/>
      </c>
      <c r="AF2209" s="142" t="str">
        <f t="shared" si="420"/>
        <v/>
      </c>
      <c r="AG2209" s="167">
        <f t="shared" si="421"/>
        <v>0</v>
      </c>
      <c r="AH2209" s="167" t="str">
        <f t="shared" si="422"/>
        <v/>
      </c>
      <c r="AI2209" s="167" t="str">
        <f t="shared" si="423"/>
        <v/>
      </c>
      <c r="AJ2209" s="167"/>
      <c r="AK2209" s="167"/>
      <c r="AL2209" s="167"/>
      <c r="AN2209" s="146"/>
      <c r="AO2209" s="158">
        <f t="shared" si="412"/>
        <v>9.9185987405419098</v>
      </c>
      <c r="AP2209" s="159">
        <f t="shared" si="413"/>
        <v>0.19323353203400143</v>
      </c>
      <c r="AQ2209" s="160">
        <f t="shared" si="414"/>
        <v>3.6952382030813746E-4</v>
      </c>
      <c r="AR2209" s="161" t="str">
        <f t="shared" si="415"/>
        <v/>
      </c>
      <c r="AS2209" s="161" t="str">
        <f t="shared" si="411"/>
        <v/>
      </c>
    </row>
    <row r="2210" spans="26:45" ht="20.100000000000001" customHeight="1" x14ac:dyDescent="0.25">
      <c r="Z2210" s="146">
        <v>1539</v>
      </c>
      <c r="AA2210" s="142">
        <f t="shared" si="416"/>
        <v>2.1559999999999997</v>
      </c>
      <c r="AB2210" s="166">
        <f t="shared" si="417"/>
        <v>3.9042419939437932E-2</v>
      </c>
      <c r="AC2210" s="166">
        <f t="shared" si="418"/>
        <v>0.98445816742209846</v>
      </c>
      <c r="AD2210" s="142">
        <f t="shared" si="419"/>
        <v>3.9042419939437932E-2</v>
      </c>
      <c r="AE2210" s="142" t="str">
        <f t="shared" si="424"/>
        <v/>
      </c>
      <c r="AF2210" s="142" t="str">
        <f t="shared" si="420"/>
        <v/>
      </c>
      <c r="AG2210" s="167">
        <f t="shared" si="421"/>
        <v>0</v>
      </c>
      <c r="AH2210" s="167" t="str">
        <f t="shared" si="422"/>
        <v/>
      </c>
      <c r="AI2210" s="167" t="str">
        <f t="shared" si="423"/>
        <v/>
      </c>
      <c r="AJ2210" s="167"/>
      <c r="AK2210" s="167"/>
      <c r="AL2210" s="167"/>
      <c r="AN2210" s="146"/>
      <c r="AO2210" s="158">
        <f t="shared" si="412"/>
        <v>9.9249937107163397</v>
      </c>
      <c r="AP2210" s="159">
        <f t="shared" si="413"/>
        <v>0.19286400821369329</v>
      </c>
      <c r="AQ2210" s="160">
        <f t="shared" si="414"/>
        <v>3.6893797649814597E-4</v>
      </c>
      <c r="AR2210" s="161" t="str">
        <f t="shared" si="415"/>
        <v/>
      </c>
      <c r="AS2210" s="161" t="str">
        <f t="shared" si="411"/>
        <v/>
      </c>
    </row>
    <row r="2211" spans="26:45" ht="20.100000000000001" customHeight="1" x14ac:dyDescent="0.25">
      <c r="Z2211" s="146">
        <v>1540</v>
      </c>
      <c r="AA2211" s="142">
        <f t="shared" si="416"/>
        <v>2.16</v>
      </c>
      <c r="AB2211" s="166">
        <f t="shared" si="417"/>
        <v>3.8706856147455608E-2</v>
      </c>
      <c r="AC2211" s="166">
        <f t="shared" si="418"/>
        <v>0.98461366521607452</v>
      </c>
      <c r="AD2211" s="142">
        <f t="shared" si="419"/>
        <v>3.8706856147455608E-2</v>
      </c>
      <c r="AE2211" s="142" t="str">
        <f t="shared" si="424"/>
        <v/>
      </c>
      <c r="AF2211" s="142" t="str">
        <f t="shared" si="420"/>
        <v/>
      </c>
      <c r="AG2211" s="167">
        <f t="shared" si="421"/>
        <v>0</v>
      </c>
      <c r="AH2211" s="167" t="str">
        <f t="shared" si="422"/>
        <v/>
      </c>
      <c r="AI2211" s="167" t="str">
        <f t="shared" si="423"/>
        <v/>
      </c>
      <c r="AJ2211" s="167"/>
      <c r="AK2211" s="167"/>
      <c r="AL2211" s="167"/>
      <c r="AN2211" s="146"/>
      <c r="AO2211" s="158">
        <f t="shared" si="412"/>
        <v>9.9313886808907696</v>
      </c>
      <c r="AP2211" s="159">
        <f t="shared" si="413"/>
        <v>0.19249507023719514</v>
      </c>
      <c r="AQ2211" s="160">
        <f t="shared" si="414"/>
        <v>3.6835267941792704E-4</v>
      </c>
      <c r="AR2211" s="161" t="str">
        <f t="shared" si="415"/>
        <v/>
      </c>
      <c r="AS2211" s="161" t="str">
        <f t="shared" si="411"/>
        <v/>
      </c>
    </row>
    <row r="2212" spans="26:45" ht="20.100000000000001" customHeight="1" x14ac:dyDescent="0.25">
      <c r="Z2212" s="146">
        <v>1541</v>
      </c>
      <c r="AA2212" s="142">
        <f t="shared" si="416"/>
        <v>2.1639999999999997</v>
      </c>
      <c r="AB2212" s="166">
        <f t="shared" si="417"/>
        <v>3.8373562494439975E-2</v>
      </c>
      <c r="AC2212" s="166">
        <f t="shared" si="418"/>
        <v>0.98476782529813145</v>
      </c>
      <c r="AD2212" s="142">
        <f t="shared" si="419"/>
        <v>3.8373562494439975E-2</v>
      </c>
      <c r="AE2212" s="142" t="str">
        <f t="shared" si="424"/>
        <v/>
      </c>
      <c r="AF2212" s="142" t="str">
        <f t="shared" si="420"/>
        <v/>
      </c>
      <c r="AG2212" s="167">
        <f t="shared" si="421"/>
        <v>0</v>
      </c>
      <c r="AH2212" s="167" t="str">
        <f t="shared" si="422"/>
        <v/>
      </c>
      <c r="AI2212" s="167" t="str">
        <f t="shared" si="423"/>
        <v/>
      </c>
      <c r="AJ2212" s="167"/>
      <c r="AK2212" s="167"/>
      <c r="AL2212" s="167"/>
      <c r="AN2212" s="146"/>
      <c r="AO2212" s="158">
        <f t="shared" si="412"/>
        <v>9.9377836510651996</v>
      </c>
      <c r="AP2212" s="159">
        <f t="shared" si="413"/>
        <v>0.19212671755777722</v>
      </c>
      <c r="AQ2212" s="160">
        <f t="shared" si="414"/>
        <v>3.6776792990406149E-4</v>
      </c>
      <c r="AR2212" s="161" t="str">
        <f t="shared" si="415"/>
        <v/>
      </c>
      <c r="AS2212" s="161" t="str">
        <f t="shared" si="411"/>
        <v/>
      </c>
    </row>
    <row r="2213" spans="26:45" ht="20.100000000000001" customHeight="1" x14ac:dyDescent="0.25">
      <c r="Z2213" s="146">
        <v>1542</v>
      </c>
      <c r="AA2213" s="142">
        <f t="shared" si="416"/>
        <v>2.1680000000000001</v>
      </c>
      <c r="AB2213" s="166">
        <f t="shared" si="417"/>
        <v>3.8042530052267994E-2</v>
      </c>
      <c r="AC2213" s="166">
        <f t="shared" si="418"/>
        <v>0.98492065673097928</v>
      </c>
      <c r="AD2213" s="142">
        <f t="shared" si="419"/>
        <v>3.8042530052267994E-2</v>
      </c>
      <c r="AE2213" s="142" t="str">
        <f t="shared" si="424"/>
        <v/>
      </c>
      <c r="AF2213" s="142" t="str">
        <f t="shared" si="420"/>
        <v/>
      </c>
      <c r="AG2213" s="167">
        <f t="shared" si="421"/>
        <v>0</v>
      </c>
      <c r="AH2213" s="167" t="str">
        <f t="shared" si="422"/>
        <v/>
      </c>
      <c r="AI2213" s="167" t="str">
        <f t="shared" si="423"/>
        <v/>
      </c>
      <c r="AJ2213" s="167"/>
      <c r="AK2213" s="167"/>
      <c r="AL2213" s="167"/>
      <c r="AN2213" s="146"/>
      <c r="AO2213" s="158">
        <f t="shared" si="412"/>
        <v>9.9441786212396295</v>
      </c>
      <c r="AP2213" s="159">
        <f t="shared" si="413"/>
        <v>0.19175894962787315</v>
      </c>
      <c r="AQ2213" s="160">
        <f t="shared" si="414"/>
        <v>3.6718372878732919E-4</v>
      </c>
      <c r="AR2213" s="161" t="str">
        <f t="shared" si="415"/>
        <v/>
      </c>
      <c r="AS2213" s="161" t="str">
        <f t="shared" si="411"/>
        <v/>
      </c>
    </row>
    <row r="2214" spans="26:45" ht="20.100000000000001" customHeight="1" x14ac:dyDescent="0.25">
      <c r="Z2214" s="146">
        <v>1543</v>
      </c>
      <c r="AA2214" s="142">
        <f t="shared" si="416"/>
        <v>2.1719999999999997</v>
      </c>
      <c r="AB2214" s="166">
        <f t="shared" si="417"/>
        <v>3.7713749861696219E-2</v>
      </c>
      <c r="AC2214" s="166">
        <f t="shared" si="418"/>
        <v>0.98507216854155311</v>
      </c>
      <c r="AD2214" s="142">
        <f t="shared" si="419"/>
        <v>3.7713749861696219E-2</v>
      </c>
      <c r="AE2214" s="142" t="str">
        <f t="shared" si="424"/>
        <v/>
      </c>
      <c r="AF2214" s="142" t="str">
        <f t="shared" si="420"/>
        <v/>
      </c>
      <c r="AG2214" s="167">
        <f t="shared" si="421"/>
        <v>0</v>
      </c>
      <c r="AH2214" s="167" t="str">
        <f t="shared" si="422"/>
        <v/>
      </c>
      <c r="AI2214" s="167" t="str">
        <f t="shared" si="423"/>
        <v/>
      </c>
      <c r="AJ2214" s="167"/>
      <c r="AK2214" s="167"/>
      <c r="AL2214" s="167"/>
      <c r="AN2214" s="146"/>
      <c r="AO2214" s="158">
        <f t="shared" si="412"/>
        <v>9.9505735914140594</v>
      </c>
      <c r="AP2214" s="159">
        <f t="shared" si="413"/>
        <v>0.19139176589908583</v>
      </c>
      <c r="AQ2214" s="160">
        <f t="shared" si="414"/>
        <v>3.6660007689146012E-4</v>
      </c>
      <c r="AR2214" s="161" t="str">
        <f t="shared" si="415"/>
        <v/>
      </c>
      <c r="AS2214" s="161" t="str">
        <f t="shared" si="411"/>
        <v/>
      </c>
    </row>
    <row r="2215" spans="26:45" ht="20.100000000000001" customHeight="1" x14ac:dyDescent="0.25">
      <c r="Z2215" s="146">
        <v>1544</v>
      </c>
      <c r="AA2215" s="142">
        <f t="shared" si="416"/>
        <v>2.1760000000000002</v>
      </c>
      <c r="AB2215" s="166">
        <f t="shared" si="417"/>
        <v>3.7387212933199583E-2</v>
      </c>
      <c r="AC2215" s="166">
        <f t="shared" si="418"/>
        <v>0.98522236972089028</v>
      </c>
      <c r="AD2215" s="142">
        <f t="shared" si="419"/>
        <v>3.7387212933199583E-2</v>
      </c>
      <c r="AE2215" s="142" t="str">
        <f t="shared" si="424"/>
        <v/>
      </c>
      <c r="AF2215" s="142" t="str">
        <f t="shared" si="420"/>
        <v/>
      </c>
      <c r="AG2215" s="167">
        <f t="shared" si="421"/>
        <v>0</v>
      </c>
      <c r="AH2215" s="167" t="str">
        <f t="shared" si="422"/>
        <v/>
      </c>
      <c r="AI2215" s="167" t="str">
        <f t="shared" si="423"/>
        <v/>
      </c>
      <c r="AJ2215" s="167"/>
      <c r="AK2215" s="167"/>
      <c r="AL2215" s="167"/>
      <c r="AN2215" s="146"/>
      <c r="AO2215" s="158">
        <f t="shared" si="412"/>
        <v>9.9569685615884893</v>
      </c>
      <c r="AP2215" s="159">
        <f t="shared" si="413"/>
        <v>0.19102516582219436</v>
      </c>
      <c r="AQ2215" s="160">
        <f t="shared" si="414"/>
        <v>3.6601697503491071E-4</v>
      </c>
      <c r="AR2215" s="161" t="str">
        <f t="shared" si="415"/>
        <v/>
      </c>
      <c r="AS2215" s="161" t="str">
        <f t="shared" si="411"/>
        <v/>
      </c>
    </row>
    <row r="2216" spans="26:45" ht="20.100000000000001" customHeight="1" x14ac:dyDescent="0.25">
      <c r="Z2216" s="146">
        <v>1545</v>
      </c>
      <c r="AA2216" s="142">
        <f t="shared" si="416"/>
        <v>2.1799999999999997</v>
      </c>
      <c r="AB2216" s="166">
        <f t="shared" si="417"/>
        <v>3.7062910247806502E-2</v>
      </c>
      <c r="AC2216" s="166">
        <f t="shared" si="418"/>
        <v>0.98537126922401075</v>
      </c>
      <c r="AD2216" s="142">
        <f t="shared" si="419"/>
        <v>3.7062910247806502E-2</v>
      </c>
      <c r="AE2216" s="142" t="str">
        <f t="shared" si="424"/>
        <v/>
      </c>
      <c r="AF2216" s="142" t="str">
        <f t="shared" si="420"/>
        <v/>
      </c>
      <c r="AG2216" s="167">
        <f t="shared" si="421"/>
        <v>0</v>
      </c>
      <c r="AH2216" s="167" t="str">
        <f t="shared" si="422"/>
        <v/>
      </c>
      <c r="AI2216" s="167" t="str">
        <f t="shared" si="423"/>
        <v/>
      </c>
      <c r="AJ2216" s="167"/>
      <c r="AK2216" s="167"/>
      <c r="AL2216" s="167"/>
      <c r="AN2216" s="146"/>
      <c r="AO2216" s="158">
        <f t="shared" si="412"/>
        <v>9.9633635317629192</v>
      </c>
      <c r="AP2216" s="159">
        <f t="shared" si="413"/>
        <v>0.19065914884715945</v>
      </c>
      <c r="AQ2216" s="160">
        <f t="shared" si="414"/>
        <v>3.6543442402883763E-4</v>
      </c>
      <c r="AR2216" s="161" t="str">
        <f t="shared" si="415"/>
        <v/>
      </c>
      <c r="AS2216" s="161" t="str">
        <f t="shared" si="411"/>
        <v/>
      </c>
    </row>
    <row r="2217" spans="26:45" ht="20.100000000000001" customHeight="1" x14ac:dyDescent="0.25">
      <c r="Z2217" s="146">
        <v>1546</v>
      </c>
      <c r="AA2217" s="142">
        <f t="shared" si="416"/>
        <v>2.1840000000000002</v>
      </c>
      <c r="AB2217" s="166">
        <f t="shared" si="417"/>
        <v>3.6740832757928006E-2</v>
      </c>
      <c r="AC2217" s="166">
        <f t="shared" si="418"/>
        <v>0.98551887596980126</v>
      </c>
      <c r="AD2217" s="142">
        <f t="shared" si="419"/>
        <v>3.6740832757928006E-2</v>
      </c>
      <c r="AE2217" s="142" t="str">
        <f t="shared" si="424"/>
        <v/>
      </c>
      <c r="AF2217" s="142" t="str">
        <f t="shared" si="420"/>
        <v/>
      </c>
      <c r="AG2217" s="167">
        <f t="shared" si="421"/>
        <v>0</v>
      </c>
      <c r="AH2217" s="167" t="str">
        <f t="shared" si="422"/>
        <v/>
      </c>
      <c r="AI2217" s="167" t="str">
        <f t="shared" si="423"/>
        <v/>
      </c>
      <c r="AJ2217" s="167"/>
      <c r="AK2217" s="167"/>
      <c r="AL2217" s="167"/>
      <c r="AN2217" s="146"/>
      <c r="AO2217" s="158">
        <f t="shared" si="412"/>
        <v>9.9697585019373491</v>
      </c>
      <c r="AP2217" s="159">
        <f t="shared" si="413"/>
        <v>0.19029371442313062</v>
      </c>
      <c r="AQ2217" s="160">
        <f t="shared" si="414"/>
        <v>3.6485242467912404E-4</v>
      </c>
      <c r="AR2217" s="161" t="str">
        <f t="shared" si="415"/>
        <v/>
      </c>
      <c r="AS2217" s="161" t="str">
        <f t="shared" si="411"/>
        <v/>
      </c>
    </row>
    <row r="2218" spans="26:45" ht="20.100000000000001" customHeight="1" x14ac:dyDescent="0.25">
      <c r="Z2218" s="146">
        <v>1547</v>
      </c>
      <c r="AA2218" s="142">
        <f t="shared" si="416"/>
        <v>2.1879999999999997</v>
      </c>
      <c r="AB2218" s="166">
        <f t="shared" si="417"/>
        <v>3.6420971388182989E-2</v>
      </c>
      <c r="AC2218" s="166">
        <f t="shared" si="418"/>
        <v>0.9856651988409022</v>
      </c>
      <c r="AD2218" s="142">
        <f t="shared" si="419"/>
        <v>3.6420971388182989E-2</v>
      </c>
      <c r="AE2218" s="142" t="str">
        <f t="shared" si="424"/>
        <v/>
      </c>
      <c r="AF2218" s="142" t="str">
        <f t="shared" si="420"/>
        <v/>
      </c>
      <c r="AG2218" s="167">
        <f t="shared" si="421"/>
        <v>0</v>
      </c>
      <c r="AH2218" s="167" t="str">
        <f t="shared" si="422"/>
        <v/>
      </c>
      <c r="AI2218" s="167" t="str">
        <f t="shared" si="423"/>
        <v/>
      </c>
      <c r="AJ2218" s="167"/>
      <c r="AK2218" s="167"/>
      <c r="AL2218" s="167"/>
      <c r="AN2218" s="146"/>
      <c r="AO2218" s="158">
        <f t="shared" si="412"/>
        <v>9.9761534721117791</v>
      </c>
      <c r="AP2218" s="159">
        <f t="shared" si="413"/>
        <v>0.18992886199845149</v>
      </c>
      <c r="AQ2218" s="160">
        <f t="shared" si="414"/>
        <v>3.6427097778471418E-4</v>
      </c>
      <c r="AR2218" s="161" t="str">
        <f t="shared" si="415"/>
        <v/>
      </c>
      <c r="AS2218" s="161" t="str">
        <f t="shared" si="411"/>
        <v/>
      </c>
    </row>
    <row r="2219" spans="26:45" ht="20.100000000000001" customHeight="1" x14ac:dyDescent="0.25">
      <c r="Z2219" s="146">
        <v>1548</v>
      </c>
      <c r="AA2219" s="142">
        <f t="shared" si="416"/>
        <v>2.1920000000000002</v>
      </c>
      <c r="AB2219" s="166">
        <f t="shared" si="417"/>
        <v>3.6103317036217532E-2</v>
      </c>
      <c r="AC2219" s="166">
        <f t="shared" si="418"/>
        <v>0.98581024668359829</v>
      </c>
      <c r="AD2219" s="142">
        <f t="shared" si="419"/>
        <v>3.6103317036217532E-2</v>
      </c>
      <c r="AE2219" s="142" t="str">
        <f t="shared" si="424"/>
        <v/>
      </c>
      <c r="AF2219" s="142" t="str">
        <f t="shared" si="420"/>
        <v/>
      </c>
      <c r="AG2219" s="167">
        <f t="shared" si="421"/>
        <v>0</v>
      </c>
      <c r="AH2219" s="167" t="str">
        <f t="shared" si="422"/>
        <v/>
      </c>
      <c r="AI2219" s="167" t="str">
        <f t="shared" si="423"/>
        <v/>
      </c>
      <c r="AJ2219" s="167"/>
      <c r="AK2219" s="167"/>
      <c r="AL2219" s="167"/>
      <c r="AN2219" s="146"/>
      <c r="AO2219" s="158">
        <f t="shared" si="412"/>
        <v>9.982548442286209</v>
      </c>
      <c r="AP2219" s="159">
        <f t="shared" si="413"/>
        <v>0.18956459102066678</v>
      </c>
      <c r="AQ2219" s="160">
        <f t="shared" si="414"/>
        <v>3.6369008413850157E-4</v>
      </c>
      <c r="AR2219" s="161" t="str">
        <f t="shared" si="415"/>
        <v/>
      </c>
      <c r="AS2219" s="161" t="str">
        <f t="shared" si="411"/>
        <v/>
      </c>
    </row>
    <row r="2220" spans="26:45" ht="20.100000000000001" customHeight="1" x14ac:dyDescent="0.25">
      <c r="Z2220" s="146">
        <v>1549</v>
      </c>
      <c r="AA2220" s="142">
        <f t="shared" si="416"/>
        <v>2.1959999999999997</v>
      </c>
      <c r="AB2220" s="166">
        <f t="shared" si="417"/>
        <v>3.5787860573520222E-2</v>
      </c>
      <c r="AC2220" s="166">
        <f t="shared" si="418"/>
        <v>0.98595402830771206</v>
      </c>
      <c r="AD2220" s="142">
        <f t="shared" si="419"/>
        <v>3.5787860573520222E-2</v>
      </c>
      <c r="AE2220" s="142" t="str">
        <f t="shared" si="424"/>
        <v/>
      </c>
      <c r="AF2220" s="142" t="str">
        <f t="shared" si="420"/>
        <v/>
      </c>
      <c r="AG2220" s="167">
        <f t="shared" si="421"/>
        <v>0</v>
      </c>
      <c r="AH2220" s="167" t="str">
        <f t="shared" si="422"/>
        <v/>
      </c>
      <c r="AI2220" s="167" t="str">
        <f t="shared" si="423"/>
        <v/>
      </c>
      <c r="AJ2220" s="167"/>
      <c r="AK2220" s="167"/>
      <c r="AL2220" s="167"/>
      <c r="AN2220" s="146"/>
      <c r="AO2220" s="158">
        <f t="shared" si="412"/>
        <v>9.9889434124606389</v>
      </c>
      <c r="AP2220" s="159">
        <f t="shared" si="413"/>
        <v>0.18920090093652828</v>
      </c>
      <c r="AQ2220" s="160">
        <f t="shared" si="414"/>
        <v>3.6310974452774536E-4</v>
      </c>
      <c r="AR2220" s="161" t="str">
        <f t="shared" si="415"/>
        <v/>
      </c>
      <c r="AS2220" s="161" t="str">
        <f t="shared" si="411"/>
        <v/>
      </c>
    </row>
    <row r="2221" spans="26:45" ht="20.100000000000001" customHeight="1" x14ac:dyDescent="0.25">
      <c r="Z2221" s="146">
        <v>1550</v>
      </c>
      <c r="AA2221" s="142">
        <f t="shared" si="416"/>
        <v>2.2000000000000002</v>
      </c>
      <c r="AB2221" s="166">
        <f t="shared" si="417"/>
        <v>3.5474592846231424E-2</v>
      </c>
      <c r="AC2221" s="166">
        <f t="shared" si="418"/>
        <v>0.98609655248650141</v>
      </c>
      <c r="AD2221" s="142">
        <f t="shared" si="419"/>
        <v>3.5474592846231424E-2</v>
      </c>
      <c r="AE2221" s="142" t="str">
        <f t="shared" si="424"/>
        <v/>
      </c>
      <c r="AF2221" s="142" t="str">
        <f t="shared" si="420"/>
        <v/>
      </c>
      <c r="AG2221" s="167">
        <f t="shared" si="421"/>
        <v>0</v>
      </c>
      <c r="AH2221" s="167" t="str">
        <f t="shared" si="422"/>
        <v/>
      </c>
      <c r="AI2221" s="167" t="str">
        <f t="shared" si="423"/>
        <v/>
      </c>
      <c r="AJ2221" s="167"/>
      <c r="AK2221" s="167"/>
      <c r="AL2221" s="167"/>
      <c r="AN2221" s="146"/>
      <c r="AO2221" s="158">
        <f t="shared" si="412"/>
        <v>9.9953383826350688</v>
      </c>
      <c r="AP2221" s="159">
        <f t="shared" si="413"/>
        <v>0.18883779119200053</v>
      </c>
      <c r="AQ2221" s="160">
        <f t="shared" si="414"/>
        <v>3.6252995973251601E-4</v>
      </c>
      <c r="AR2221" s="161" t="str">
        <f t="shared" si="415"/>
        <v/>
      </c>
      <c r="AS2221" s="161" t="str">
        <f t="shared" si="411"/>
        <v/>
      </c>
    </row>
    <row r="2222" spans="26:45" ht="20.100000000000001" customHeight="1" x14ac:dyDescent="0.25">
      <c r="Z2222" s="146">
        <v>1551</v>
      </c>
      <c r="AA2222" s="142">
        <f t="shared" si="416"/>
        <v>2.2039999999999997</v>
      </c>
      <c r="AB2222" s="166">
        <f t="shared" si="417"/>
        <v>3.5163504675948587E-2</v>
      </c>
      <c r="AC2222" s="166">
        <f t="shared" si="418"/>
        <v>0.98623782795655901</v>
      </c>
      <c r="AD2222" s="142">
        <f t="shared" si="419"/>
        <v>3.5163504675948587E-2</v>
      </c>
      <c r="AE2222" s="142" t="str">
        <f t="shared" si="424"/>
        <v/>
      </c>
      <c r="AF2222" s="142" t="str">
        <f t="shared" si="420"/>
        <v/>
      </c>
      <c r="AG2222" s="167">
        <f t="shared" si="421"/>
        <v>0</v>
      </c>
      <c r="AH2222" s="167" t="str">
        <f t="shared" si="422"/>
        <v/>
      </c>
      <c r="AI2222" s="167" t="str">
        <f t="shared" si="423"/>
        <v/>
      </c>
      <c r="AJ2222" s="167"/>
      <c r="AK2222" s="167"/>
      <c r="AL2222" s="167"/>
      <c r="AN2222" s="146"/>
      <c r="AO2222" s="158">
        <f t="shared" si="412"/>
        <v>10.001733352809499</v>
      </c>
      <c r="AP2222" s="159">
        <f t="shared" si="413"/>
        <v>0.18847526123226802</v>
      </c>
      <c r="AQ2222" s="160">
        <f t="shared" si="414"/>
        <v>3.6195073052797122E-4</v>
      </c>
      <c r="AR2222" s="161" t="str">
        <f t="shared" si="415"/>
        <v/>
      </c>
      <c r="AS2222" s="161" t="str">
        <f t="shared" si="411"/>
        <v/>
      </c>
    </row>
    <row r="2223" spans="26:45" ht="20.100000000000001" customHeight="1" x14ac:dyDescent="0.25">
      <c r="Z2223" s="146">
        <v>1552</v>
      </c>
      <c r="AA2223" s="142">
        <f t="shared" si="416"/>
        <v>2.2080000000000002</v>
      </c>
      <c r="AB2223" s="166">
        <f t="shared" si="417"/>
        <v>3.4854586860525415E-2</v>
      </c>
      <c r="AC2223" s="166">
        <f t="shared" si="418"/>
        <v>0.98637786341771649</v>
      </c>
      <c r="AD2223" s="142">
        <f t="shared" si="419"/>
        <v>3.4854586860525415E-2</v>
      </c>
      <c r="AE2223" s="142" t="str">
        <f t="shared" si="424"/>
        <v/>
      </c>
      <c r="AF2223" s="142" t="str">
        <f t="shared" si="420"/>
        <v/>
      </c>
      <c r="AG2223" s="167">
        <f t="shared" si="421"/>
        <v>0</v>
      </c>
      <c r="AH2223" s="167" t="str">
        <f t="shared" si="422"/>
        <v/>
      </c>
      <c r="AI2223" s="167" t="str">
        <f t="shared" si="423"/>
        <v/>
      </c>
      <c r="AJ2223" s="167"/>
      <c r="AK2223" s="167"/>
      <c r="AL2223" s="167"/>
      <c r="AN2223" s="146"/>
      <c r="AO2223" s="158">
        <f t="shared" si="412"/>
        <v>10.008128322983929</v>
      </c>
      <c r="AP2223" s="159">
        <f t="shared" si="413"/>
        <v>0.18811331050174004</v>
      </c>
      <c r="AQ2223" s="160">
        <f t="shared" si="414"/>
        <v>3.6137205768199676E-4</v>
      </c>
      <c r="AR2223" s="161" t="str">
        <f t="shared" si="415"/>
        <v/>
      </c>
      <c r="AS2223" s="161" t="str">
        <f t="shared" si="411"/>
        <v/>
      </c>
    </row>
    <row r="2224" spans="26:45" ht="20.100000000000001" customHeight="1" x14ac:dyDescent="0.25">
      <c r="Z2224" s="146">
        <v>1553</v>
      </c>
      <c r="AA2224" s="142">
        <f t="shared" si="416"/>
        <v>2.2119999999999997</v>
      </c>
      <c r="AB2224" s="166">
        <f t="shared" si="417"/>
        <v>3.4547830174866838E-2</v>
      </c>
      <c r="AC2224" s="166">
        <f t="shared" si="418"/>
        <v>0.98651666753295053</v>
      </c>
      <c r="AD2224" s="142">
        <f t="shared" si="419"/>
        <v>3.4547830174866838E-2</v>
      </c>
      <c r="AE2224" s="142" t="str">
        <f t="shared" si="424"/>
        <v/>
      </c>
      <c r="AF2224" s="142" t="str">
        <f t="shared" si="420"/>
        <v/>
      </c>
      <c r="AG2224" s="167">
        <f t="shared" si="421"/>
        <v>0</v>
      </c>
      <c r="AH2224" s="167" t="str">
        <f t="shared" si="422"/>
        <v/>
      </c>
      <c r="AI2224" s="167" t="str">
        <f t="shared" si="423"/>
        <v/>
      </c>
      <c r="AJ2224" s="167"/>
      <c r="AK2224" s="167"/>
      <c r="AL2224" s="167"/>
      <c r="AN2224" s="146"/>
      <c r="AO2224" s="158">
        <f t="shared" si="412"/>
        <v>10.014523293158359</v>
      </c>
      <c r="AP2224" s="159">
        <f t="shared" si="413"/>
        <v>0.18775193844405805</v>
      </c>
      <c r="AQ2224" s="160">
        <f t="shared" si="414"/>
        <v>3.6079394195731584E-4</v>
      </c>
      <c r="AR2224" s="161" t="str">
        <f t="shared" si="415"/>
        <v/>
      </c>
      <c r="AS2224" s="161" t="str">
        <f t="shared" si="411"/>
        <v/>
      </c>
    </row>
    <row r="2225" spans="26:45" ht="20.100000000000001" customHeight="1" x14ac:dyDescent="0.25">
      <c r="Z2225" s="146">
        <v>1554</v>
      </c>
      <c r="AA2225" s="142">
        <f t="shared" si="416"/>
        <v>2.2160000000000002</v>
      </c>
      <c r="AB2225" s="166">
        <f t="shared" si="417"/>
        <v>3.4243225371718061E-2</v>
      </c>
      <c r="AC2225" s="166">
        <f t="shared" si="418"/>
        <v>0.98665424892829301</v>
      </c>
      <c r="AD2225" s="142">
        <f t="shared" si="419"/>
        <v>3.4243225371718061E-2</v>
      </c>
      <c r="AE2225" s="142" t="str">
        <f t="shared" si="424"/>
        <v/>
      </c>
      <c r="AF2225" s="142" t="str">
        <f t="shared" si="420"/>
        <v/>
      </c>
      <c r="AG2225" s="167">
        <f t="shared" si="421"/>
        <v>0</v>
      </c>
      <c r="AH2225" s="167" t="str">
        <f t="shared" si="422"/>
        <v/>
      </c>
      <c r="AI2225" s="167" t="str">
        <f t="shared" si="423"/>
        <v/>
      </c>
      <c r="AJ2225" s="167"/>
      <c r="AK2225" s="167"/>
      <c r="AL2225" s="167"/>
      <c r="AN2225" s="146"/>
      <c r="AO2225" s="158">
        <f t="shared" si="412"/>
        <v>10.020918263332788</v>
      </c>
      <c r="AP2225" s="159">
        <f t="shared" si="413"/>
        <v>0.18739114450210073</v>
      </c>
      <c r="AQ2225" s="160">
        <f t="shared" si="414"/>
        <v>3.6021638410971279E-4</v>
      </c>
      <c r="AR2225" s="161" t="str">
        <f t="shared" si="415"/>
        <v/>
      </c>
      <c r="AS2225" s="161" t="str">
        <f t="shared" si="411"/>
        <v/>
      </c>
    </row>
    <row r="2226" spans="26:45" ht="20.100000000000001" customHeight="1" x14ac:dyDescent="0.25">
      <c r="Z2226" s="146">
        <v>1555</v>
      </c>
      <c r="AA2226" s="142">
        <f t="shared" si="416"/>
        <v>2.2199999999999998</v>
      </c>
      <c r="AB2226" s="166">
        <f t="shared" si="417"/>
        <v>3.3940763182449214E-2</v>
      </c>
      <c r="AC2226" s="166">
        <f t="shared" si="418"/>
        <v>0.98679061619274366</v>
      </c>
      <c r="AD2226" s="142">
        <f t="shared" si="419"/>
        <v>3.3940763182449214E-2</v>
      </c>
      <c r="AE2226" s="142" t="str">
        <f t="shared" si="424"/>
        <v/>
      </c>
      <c r="AF2226" s="142" t="str">
        <f t="shared" si="420"/>
        <v/>
      </c>
      <c r="AG2226" s="167">
        <f t="shared" si="421"/>
        <v>0</v>
      </c>
      <c r="AH2226" s="167" t="str">
        <f t="shared" si="422"/>
        <v/>
      </c>
      <c r="AI2226" s="167" t="str">
        <f t="shared" si="423"/>
        <v/>
      </c>
      <c r="AJ2226" s="167"/>
      <c r="AK2226" s="167"/>
      <c r="AL2226" s="167"/>
      <c r="AN2226" s="146"/>
      <c r="AO2226" s="158">
        <f t="shared" si="412"/>
        <v>10.027313233507218</v>
      </c>
      <c r="AP2226" s="159">
        <f t="shared" si="413"/>
        <v>0.18703092811799102</v>
      </c>
      <c r="AQ2226" s="160">
        <f t="shared" si="414"/>
        <v>3.5963938488975389E-4</v>
      </c>
      <c r="AR2226" s="161" t="str">
        <f t="shared" si="415"/>
        <v/>
      </c>
      <c r="AS2226" s="161" t="str">
        <f t="shared" si="411"/>
        <v/>
      </c>
    </row>
    <row r="2227" spans="26:45" ht="20.100000000000001" customHeight="1" x14ac:dyDescent="0.25">
      <c r="Z2227" s="146">
        <v>1556</v>
      </c>
      <c r="AA2227" s="142">
        <f t="shared" si="416"/>
        <v>2.2240000000000002</v>
      </c>
      <c r="AB2227" s="166">
        <f t="shared" si="417"/>
        <v>3.3640434317833839E-2</v>
      </c>
      <c r="AC2227" s="166">
        <f t="shared" si="418"/>
        <v>0.98692577787818636</v>
      </c>
      <c r="AD2227" s="142">
        <f t="shared" si="419"/>
        <v>3.3640434317833839E-2</v>
      </c>
      <c r="AE2227" s="142" t="str">
        <f t="shared" si="424"/>
        <v/>
      </c>
      <c r="AF2227" s="142" t="str">
        <f t="shared" si="420"/>
        <v/>
      </c>
      <c r="AG2227" s="167">
        <f t="shared" si="421"/>
        <v>0</v>
      </c>
      <c r="AH2227" s="167" t="str">
        <f t="shared" si="422"/>
        <v/>
      </c>
      <c r="AI2227" s="167" t="str">
        <f t="shared" si="423"/>
        <v/>
      </c>
      <c r="AJ2227" s="167"/>
      <c r="AK2227" s="167"/>
      <c r="AL2227" s="167"/>
      <c r="AN2227" s="146"/>
      <c r="AO2227" s="158">
        <f t="shared" si="412"/>
        <v>10.033708203681648</v>
      </c>
      <c r="AP2227" s="159">
        <f t="shared" si="413"/>
        <v>0.18667128873310126</v>
      </c>
      <c r="AQ2227" s="160">
        <f t="shared" si="414"/>
        <v>3.5906294504134406E-4</v>
      </c>
      <c r="AR2227" s="161" t="str">
        <f t="shared" si="415"/>
        <v/>
      </c>
      <c r="AS2227" s="161" t="str">
        <f t="shared" si="411"/>
        <v/>
      </c>
    </row>
    <row r="2228" spans="26:45" ht="20.100000000000001" customHeight="1" x14ac:dyDescent="0.25">
      <c r="Z2228" s="146">
        <v>1557</v>
      </c>
      <c r="AA2228" s="142">
        <f t="shared" si="416"/>
        <v>2.2279999999999998</v>
      </c>
      <c r="AB2228" s="166">
        <f t="shared" si="417"/>
        <v>3.3342229468823328E-2</v>
      </c>
      <c r="AC2228" s="166">
        <f t="shared" si="418"/>
        <v>0.98705974249930806</v>
      </c>
      <c r="AD2228" s="142">
        <f t="shared" si="419"/>
        <v>3.3342229468823328E-2</v>
      </c>
      <c r="AE2228" s="142" t="str">
        <f t="shared" si="424"/>
        <v/>
      </c>
      <c r="AF2228" s="142" t="str">
        <f t="shared" si="420"/>
        <v/>
      </c>
      <c r="AG2228" s="167">
        <f t="shared" si="421"/>
        <v>0</v>
      </c>
      <c r="AH2228" s="167" t="str">
        <f t="shared" si="422"/>
        <v/>
      </c>
      <c r="AI2228" s="167" t="str">
        <f t="shared" si="423"/>
        <v/>
      </c>
      <c r="AJ2228" s="167"/>
      <c r="AK2228" s="167"/>
      <c r="AL2228" s="167"/>
      <c r="AN2228" s="146"/>
      <c r="AO2228" s="158">
        <f t="shared" si="412"/>
        <v>10.040103173856078</v>
      </c>
      <c r="AP2228" s="159">
        <f t="shared" si="413"/>
        <v>0.18631222578805992</v>
      </c>
      <c r="AQ2228" s="160">
        <f t="shared" si="414"/>
        <v>3.5848706530255958E-4</v>
      </c>
      <c r="AR2228" s="161" t="str">
        <f t="shared" si="415"/>
        <v/>
      </c>
      <c r="AS2228" s="161" t="str">
        <f t="shared" si="411"/>
        <v/>
      </c>
    </row>
    <row r="2229" spans="26:45" ht="20.100000000000001" customHeight="1" x14ac:dyDescent="0.25">
      <c r="Z2229" s="146">
        <v>1558</v>
      </c>
      <c r="AA2229" s="142">
        <f t="shared" si="416"/>
        <v>2.2320000000000002</v>
      </c>
      <c r="AB2229" s="166">
        <f t="shared" si="417"/>
        <v>3.3046139307314801E-2</v>
      </c>
      <c r="AC2229" s="166">
        <f t="shared" si="418"/>
        <v>0.98719251853352108</v>
      </c>
      <c r="AD2229" s="142">
        <f t="shared" si="419"/>
        <v>3.3046139307314801E-2</v>
      </c>
      <c r="AE2229" s="142" t="str">
        <f t="shared" si="424"/>
        <v/>
      </c>
      <c r="AF2229" s="142" t="str">
        <f t="shared" si="420"/>
        <v/>
      </c>
      <c r="AG2229" s="167">
        <f t="shared" si="421"/>
        <v>0</v>
      </c>
      <c r="AH2229" s="167" t="str">
        <f t="shared" si="422"/>
        <v/>
      </c>
      <c r="AI2229" s="167" t="str">
        <f t="shared" si="423"/>
        <v/>
      </c>
      <c r="AJ2229" s="167"/>
      <c r="AK2229" s="167"/>
      <c r="AL2229" s="167"/>
      <c r="AN2229" s="146"/>
      <c r="AO2229" s="158">
        <f t="shared" si="412"/>
        <v>10.046498144030508</v>
      </c>
      <c r="AP2229" s="159">
        <f t="shared" si="413"/>
        <v>0.18595373872275736</v>
      </c>
      <c r="AQ2229" s="160">
        <f t="shared" si="414"/>
        <v>3.5791174640531498E-4</v>
      </c>
      <c r="AR2229" s="161" t="str">
        <f t="shared" si="415"/>
        <v/>
      </c>
      <c r="AS2229" s="161" t="str">
        <f t="shared" si="411"/>
        <v/>
      </c>
    </row>
    <row r="2230" spans="26:45" ht="20.100000000000001" customHeight="1" x14ac:dyDescent="0.25">
      <c r="Z2230" s="146">
        <v>1559</v>
      </c>
      <c r="AA2230" s="142">
        <f t="shared" si="416"/>
        <v>2.2359999999999998</v>
      </c>
      <c r="AB2230" s="166">
        <f t="shared" si="417"/>
        <v>3.2752154486914951E-2</v>
      </c>
      <c r="AC2230" s="166">
        <f t="shared" si="418"/>
        <v>0.98732411442088885</v>
      </c>
      <c r="AD2230" s="142">
        <f t="shared" si="419"/>
        <v>3.2752154486914951E-2</v>
      </c>
      <c r="AE2230" s="142" t="str">
        <f t="shared" si="424"/>
        <v/>
      </c>
      <c r="AF2230" s="142" t="str">
        <f t="shared" si="420"/>
        <v/>
      </c>
      <c r="AG2230" s="167">
        <f t="shared" si="421"/>
        <v>0</v>
      </c>
      <c r="AH2230" s="167" t="str">
        <f t="shared" si="422"/>
        <v/>
      </c>
      <c r="AI2230" s="167" t="str">
        <f t="shared" si="423"/>
        <v/>
      </c>
      <c r="AJ2230" s="167"/>
      <c r="AK2230" s="167"/>
      <c r="AL2230" s="167"/>
      <c r="AN2230" s="146"/>
      <c r="AO2230" s="158">
        <f t="shared" si="412"/>
        <v>10.052893114204938</v>
      </c>
      <c r="AP2230" s="159">
        <f t="shared" si="413"/>
        <v>0.18559582697635205</v>
      </c>
      <c r="AQ2230" s="160">
        <f t="shared" si="414"/>
        <v>3.5733698907611244E-4</v>
      </c>
      <c r="AR2230" s="161" t="str">
        <f t="shared" si="415"/>
        <v/>
      </c>
      <c r="AS2230" s="161" t="str">
        <f t="shared" si="411"/>
        <v/>
      </c>
    </row>
    <row r="2231" spans="26:45" ht="20.100000000000001" customHeight="1" x14ac:dyDescent="0.25">
      <c r="Z2231" s="146">
        <v>1560</v>
      </c>
      <c r="AA2231" s="142">
        <f t="shared" si="416"/>
        <v>2.2400000000000002</v>
      </c>
      <c r="AB2231" s="166">
        <f t="shared" si="417"/>
        <v>3.2460265643697445E-2</v>
      </c>
      <c r="AC2231" s="166">
        <f t="shared" si="418"/>
        <v>0.98745453856405341</v>
      </c>
      <c r="AD2231" s="142">
        <f t="shared" si="419"/>
        <v>3.2460265643697445E-2</v>
      </c>
      <c r="AE2231" s="142" t="str">
        <f t="shared" si="424"/>
        <v/>
      </c>
      <c r="AF2231" s="142" t="str">
        <f t="shared" si="420"/>
        <v/>
      </c>
      <c r="AG2231" s="167">
        <f t="shared" si="421"/>
        <v>0</v>
      </c>
      <c r="AH2231" s="167" t="str">
        <f t="shared" si="422"/>
        <v/>
      </c>
      <c r="AI2231" s="167" t="str">
        <f t="shared" si="423"/>
        <v/>
      </c>
      <c r="AJ2231" s="167"/>
      <c r="AK2231" s="167"/>
      <c r="AL2231" s="167"/>
      <c r="AN2231" s="146"/>
      <c r="AO2231" s="158">
        <f t="shared" si="412"/>
        <v>10.059288084379368</v>
      </c>
      <c r="AP2231" s="159">
        <f t="shared" si="413"/>
        <v>0.18523848998727593</v>
      </c>
      <c r="AQ2231" s="160">
        <f t="shared" si="414"/>
        <v>3.5676279403465405E-4</v>
      </c>
      <c r="AR2231" s="161" t="str">
        <f t="shared" si="415"/>
        <v/>
      </c>
      <c r="AS2231" s="161" t="str">
        <f t="shared" si="411"/>
        <v/>
      </c>
    </row>
    <row r="2232" spans="26:45" ht="20.100000000000001" customHeight="1" x14ac:dyDescent="0.25">
      <c r="Z2232" s="146">
        <v>1561</v>
      </c>
      <c r="AA2232" s="142">
        <f t="shared" si="416"/>
        <v>2.2439999999999998</v>
      </c>
      <c r="AB2232" s="166">
        <f t="shared" si="417"/>
        <v>3.2170463396955971E-2</v>
      </c>
      <c r="AC2232" s="166">
        <f t="shared" si="418"/>
        <v>0.98758379932816776</v>
      </c>
      <c r="AD2232" s="142">
        <f t="shared" si="419"/>
        <v>3.2170463396955971E-2</v>
      </c>
      <c r="AE2232" s="142" t="str">
        <f t="shared" si="424"/>
        <v/>
      </c>
      <c r="AF2232" s="142" t="str">
        <f t="shared" si="420"/>
        <v/>
      </c>
      <c r="AG2232" s="167">
        <f t="shared" si="421"/>
        <v>0</v>
      </c>
      <c r="AH2232" s="167" t="str">
        <f t="shared" si="422"/>
        <v/>
      </c>
      <c r="AI2232" s="167" t="str">
        <f t="shared" si="423"/>
        <v/>
      </c>
      <c r="AJ2232" s="167"/>
      <c r="AK2232" s="167"/>
      <c r="AL2232" s="167"/>
      <c r="AN2232" s="146"/>
      <c r="AO2232" s="158">
        <f t="shared" si="412"/>
        <v>10.065683054553798</v>
      </c>
      <c r="AP2232" s="159">
        <f t="shared" si="413"/>
        <v>0.18488172719324128</v>
      </c>
      <c r="AQ2232" s="160">
        <f t="shared" si="414"/>
        <v>3.5618916199528505E-4</v>
      </c>
      <c r="AR2232" s="161" t="str">
        <f t="shared" si="415"/>
        <v/>
      </c>
      <c r="AS2232" s="161" t="str">
        <f t="shared" si="411"/>
        <v/>
      </c>
    </row>
    <row r="2233" spans="26:45" ht="20.100000000000001" customHeight="1" x14ac:dyDescent="0.25">
      <c r="Z2233" s="146">
        <v>1562</v>
      </c>
      <c r="AA2233" s="142">
        <f t="shared" si="416"/>
        <v>2.2480000000000002</v>
      </c>
      <c r="AB2233" s="166">
        <f t="shared" si="417"/>
        <v>3.1882738349951027E-2</v>
      </c>
      <c r="AC2233" s="166">
        <f t="shared" si="418"/>
        <v>0.9877119050408294</v>
      </c>
      <c r="AD2233" s="142">
        <f t="shared" si="419"/>
        <v>3.1882738349951027E-2</v>
      </c>
      <c r="AE2233" s="142" t="str">
        <f t="shared" si="424"/>
        <v/>
      </c>
      <c r="AF2233" s="142" t="str">
        <f t="shared" si="420"/>
        <v/>
      </c>
      <c r="AG2233" s="167">
        <f t="shared" si="421"/>
        <v>0</v>
      </c>
      <c r="AH2233" s="167" t="str">
        <f t="shared" si="422"/>
        <v/>
      </c>
      <c r="AI2233" s="167" t="str">
        <f t="shared" si="423"/>
        <v/>
      </c>
      <c r="AJ2233" s="167"/>
      <c r="AK2233" s="167"/>
      <c r="AL2233" s="167"/>
      <c r="AN2233" s="146"/>
      <c r="AO2233" s="158">
        <f t="shared" si="412"/>
        <v>10.072078024728228</v>
      </c>
      <c r="AP2233" s="159">
        <f t="shared" si="413"/>
        <v>0.18452553803124599</v>
      </c>
      <c r="AQ2233" s="160">
        <f t="shared" si="414"/>
        <v>3.5561609366638325E-4</v>
      </c>
      <c r="AR2233" s="161" t="str">
        <f t="shared" si="415"/>
        <v/>
      </c>
      <c r="AS2233" s="161" t="str">
        <f t="shared" si="411"/>
        <v/>
      </c>
    </row>
    <row r="2234" spans="26:45" ht="20.100000000000001" customHeight="1" x14ac:dyDescent="0.25">
      <c r="Z2234" s="146">
        <v>1563</v>
      </c>
      <c r="AA2234" s="142">
        <f t="shared" si="416"/>
        <v>2.2519999999999998</v>
      </c>
      <c r="AB2234" s="166">
        <f t="shared" si="417"/>
        <v>3.1597081090652235E-2</v>
      </c>
      <c r="AC2234" s="166">
        <f t="shared" si="418"/>
        <v>0.98783886399201826</v>
      </c>
      <c r="AD2234" s="142">
        <f t="shared" si="419"/>
        <v>3.1597081090652235E-2</v>
      </c>
      <c r="AE2234" s="142" t="str">
        <f t="shared" si="424"/>
        <v/>
      </c>
      <c r="AF2234" s="142" t="str">
        <f t="shared" si="420"/>
        <v/>
      </c>
      <c r="AG2234" s="167">
        <f t="shared" si="421"/>
        <v>0</v>
      </c>
      <c r="AH2234" s="167" t="str">
        <f t="shared" si="422"/>
        <v/>
      </c>
      <c r="AI2234" s="167" t="str">
        <f t="shared" si="423"/>
        <v/>
      </c>
      <c r="AJ2234" s="167"/>
      <c r="AK2234" s="167"/>
      <c r="AL2234" s="167"/>
      <c r="AN2234" s="146"/>
      <c r="AO2234" s="158">
        <f t="shared" si="412"/>
        <v>10.078472994902658</v>
      </c>
      <c r="AP2234" s="159">
        <f t="shared" si="413"/>
        <v>0.18416992193757961</v>
      </c>
      <c r="AQ2234" s="160">
        <f t="shared" si="414"/>
        <v>3.5504358974985939E-4</v>
      </c>
      <c r="AR2234" s="161" t="str">
        <f t="shared" si="415"/>
        <v/>
      </c>
      <c r="AS2234" s="161" t="str">
        <f t="shared" si="411"/>
        <v/>
      </c>
    </row>
    <row r="2235" spans="26:45" ht="20.100000000000001" customHeight="1" x14ac:dyDescent="0.25">
      <c r="Z2235" s="146">
        <v>1564</v>
      </c>
      <c r="AA2235" s="142">
        <f t="shared" si="416"/>
        <v>2.2560000000000002</v>
      </c>
      <c r="AB2235" s="166">
        <f t="shared" si="417"/>
        <v>3.1313482192474262E-2</v>
      </c>
      <c r="AC2235" s="166">
        <f t="shared" si="418"/>
        <v>0.98796468443403673</v>
      </c>
      <c r="AD2235" s="142">
        <f t="shared" si="419"/>
        <v>3.1313482192474262E-2</v>
      </c>
      <c r="AE2235" s="142" t="str">
        <f t="shared" si="424"/>
        <v/>
      </c>
      <c r="AF2235" s="142" t="str">
        <f t="shared" si="420"/>
        <v/>
      </c>
      <c r="AG2235" s="167">
        <f t="shared" si="421"/>
        <v>0</v>
      </c>
      <c r="AH2235" s="167" t="str">
        <f t="shared" si="422"/>
        <v/>
      </c>
      <c r="AI2235" s="167" t="str">
        <f t="shared" si="423"/>
        <v/>
      </c>
      <c r="AJ2235" s="167"/>
      <c r="AK2235" s="167"/>
      <c r="AL2235" s="167"/>
      <c r="AN2235" s="146"/>
      <c r="AO2235" s="158">
        <f t="shared" si="412"/>
        <v>10.084867965077088</v>
      </c>
      <c r="AP2235" s="159">
        <f t="shared" si="413"/>
        <v>0.18381487834782975</v>
      </c>
      <c r="AQ2235" s="160">
        <f t="shared" si="414"/>
        <v>3.5447165094262822E-4</v>
      </c>
      <c r="AR2235" s="161" t="str">
        <f t="shared" si="415"/>
        <v/>
      </c>
      <c r="AS2235" s="161" t="str">
        <f t="shared" si="411"/>
        <v/>
      </c>
    </row>
    <row r="2236" spans="26:45" ht="20.100000000000001" customHeight="1" x14ac:dyDescent="0.25">
      <c r="Z2236" s="146">
        <v>1565</v>
      </c>
      <c r="AA2236" s="142">
        <f t="shared" si="416"/>
        <v>2.2599999999999998</v>
      </c>
      <c r="AB2236" s="166">
        <f t="shared" si="417"/>
        <v>3.103193221500827E-2</v>
      </c>
      <c r="AC2236" s="166">
        <f t="shared" si="418"/>
        <v>0.98808937458145296</v>
      </c>
      <c r="AD2236" s="142">
        <f t="shared" si="419"/>
        <v>3.103193221500827E-2</v>
      </c>
      <c r="AE2236" s="142" t="str">
        <f t="shared" si="424"/>
        <v/>
      </c>
      <c r="AF2236" s="142" t="str">
        <f t="shared" si="420"/>
        <v/>
      </c>
      <c r="AG2236" s="167">
        <f t="shared" si="421"/>
        <v>0</v>
      </c>
      <c r="AH2236" s="167" t="str">
        <f t="shared" si="422"/>
        <v/>
      </c>
      <c r="AI2236" s="167" t="str">
        <f t="shared" si="423"/>
        <v/>
      </c>
      <c r="AJ2236" s="167"/>
      <c r="AK2236" s="167"/>
      <c r="AL2236" s="167"/>
      <c r="AN2236" s="146"/>
      <c r="AO2236" s="158">
        <f t="shared" si="412"/>
        <v>10.091262935251518</v>
      </c>
      <c r="AP2236" s="159">
        <f t="shared" si="413"/>
        <v>0.18346040669688712</v>
      </c>
      <c r="AQ2236" s="160">
        <f t="shared" si="414"/>
        <v>3.5390027793483214E-4</v>
      </c>
      <c r="AR2236" s="161" t="str">
        <f t="shared" si="415"/>
        <v/>
      </c>
      <c r="AS2236" s="161" t="str">
        <f t="shared" si="411"/>
        <v/>
      </c>
    </row>
    <row r="2237" spans="26:45" ht="20.100000000000001" customHeight="1" x14ac:dyDescent="0.25">
      <c r="Z2237" s="146">
        <v>1566</v>
      </c>
      <c r="AA2237" s="142">
        <f t="shared" si="416"/>
        <v>2.2640000000000002</v>
      </c>
      <c r="AB2237" s="166">
        <f t="shared" si="417"/>
        <v>3.0752421704747027E-2</v>
      </c>
      <c r="AC2237" s="166">
        <f t="shared" si="418"/>
        <v>0.98821294261104697</v>
      </c>
      <c r="AD2237" s="142">
        <f t="shared" si="419"/>
        <v>3.0752421704747027E-2</v>
      </c>
      <c r="AE2237" s="142" t="str">
        <f t="shared" si="424"/>
        <v/>
      </c>
      <c r="AF2237" s="142" t="str">
        <f t="shared" si="420"/>
        <v/>
      </c>
      <c r="AG2237" s="167">
        <f t="shared" si="421"/>
        <v>0</v>
      </c>
      <c r="AH2237" s="167" t="str">
        <f t="shared" si="422"/>
        <v/>
      </c>
      <c r="AI2237" s="167" t="str">
        <f t="shared" si="423"/>
        <v/>
      </c>
      <c r="AJ2237" s="167"/>
      <c r="AK2237" s="167"/>
      <c r="AL2237" s="167"/>
      <c r="AN2237" s="146"/>
      <c r="AO2237" s="158">
        <f t="shared" si="412"/>
        <v>10.097657905425947</v>
      </c>
      <c r="AP2237" s="159">
        <f t="shared" si="413"/>
        <v>0.18310650641895229</v>
      </c>
      <c r="AQ2237" s="160">
        <f t="shared" si="414"/>
        <v>3.5332947141145099E-4</v>
      </c>
      <c r="AR2237" s="161" t="str">
        <f t="shared" si="415"/>
        <v/>
      </c>
      <c r="AS2237" s="161" t="str">
        <f t="shared" si="411"/>
        <v/>
      </c>
    </row>
    <row r="2238" spans="26:45" ht="20.100000000000001" customHeight="1" x14ac:dyDescent="0.25">
      <c r="Z2238" s="146">
        <v>1567</v>
      </c>
      <c r="AA2238" s="142">
        <f t="shared" si="416"/>
        <v>2.2679999999999998</v>
      </c>
      <c r="AB2238" s="166">
        <f t="shared" si="417"/>
        <v>3.0474941195805429E-2</v>
      </c>
      <c r="AC2238" s="166">
        <f t="shared" si="418"/>
        <v>0.98833539666175985</v>
      </c>
      <c r="AD2238" s="142">
        <f t="shared" si="419"/>
        <v>3.0474941195805429E-2</v>
      </c>
      <c r="AE2238" s="142" t="str">
        <f t="shared" si="424"/>
        <v/>
      </c>
      <c r="AF2238" s="142" t="str">
        <f t="shared" si="420"/>
        <v/>
      </c>
      <c r="AG2238" s="167">
        <f t="shared" si="421"/>
        <v>0</v>
      </c>
      <c r="AH2238" s="167" t="str">
        <f t="shared" si="422"/>
        <v/>
      </c>
      <c r="AI2238" s="167" t="str">
        <f t="shared" si="423"/>
        <v/>
      </c>
      <c r="AJ2238" s="167"/>
      <c r="AK2238" s="167"/>
      <c r="AL2238" s="167"/>
      <c r="AN2238" s="146"/>
      <c r="AO2238" s="158">
        <f t="shared" si="412"/>
        <v>10.104052875600377</v>
      </c>
      <c r="AP2238" s="159">
        <f t="shared" si="413"/>
        <v>0.18275317694754084</v>
      </c>
      <c r="AQ2238" s="160">
        <f t="shared" si="414"/>
        <v>3.5275923205096982E-4</v>
      </c>
      <c r="AR2238" s="161" t="str">
        <f t="shared" si="415"/>
        <v/>
      </c>
      <c r="AS2238" s="161" t="str">
        <f t="shared" si="411"/>
        <v/>
      </c>
    </row>
    <row r="2239" spans="26:45" ht="20.100000000000001" customHeight="1" x14ac:dyDescent="0.25">
      <c r="Z2239" s="146">
        <v>1568</v>
      </c>
      <c r="AA2239" s="142">
        <f t="shared" si="416"/>
        <v>2.2720000000000002</v>
      </c>
      <c r="AB2239" s="166">
        <f t="shared" si="417"/>
        <v>3.0199481210634573E-2</v>
      </c>
      <c r="AC2239" s="166">
        <f t="shared" si="418"/>
        <v>0.98845674483464563</v>
      </c>
      <c r="AD2239" s="142">
        <f t="shared" si="419"/>
        <v>3.0199481210634573E-2</v>
      </c>
      <c r="AE2239" s="142" t="str">
        <f t="shared" si="424"/>
        <v/>
      </c>
      <c r="AF2239" s="142" t="str">
        <f t="shared" si="420"/>
        <v/>
      </c>
      <c r="AG2239" s="167">
        <f t="shared" si="421"/>
        <v>0</v>
      </c>
      <c r="AH2239" s="167" t="str">
        <f t="shared" si="422"/>
        <v/>
      </c>
      <c r="AI2239" s="167" t="str">
        <f t="shared" si="423"/>
        <v/>
      </c>
      <c r="AJ2239" s="167"/>
      <c r="AK2239" s="167"/>
      <c r="AL2239" s="167"/>
      <c r="AN2239" s="146"/>
      <c r="AO2239" s="158">
        <f t="shared" si="412"/>
        <v>10.110447845774807</v>
      </c>
      <c r="AP2239" s="159">
        <f t="shared" si="413"/>
        <v>0.18240041771548987</v>
      </c>
      <c r="AQ2239" s="160">
        <f t="shared" si="414"/>
        <v>3.5218956052696093E-4</v>
      </c>
      <c r="AR2239" s="161" t="str">
        <f t="shared" si="415"/>
        <v/>
      </c>
      <c r="AS2239" s="161" t="str">
        <f t="shared" si="411"/>
        <v/>
      </c>
    </row>
    <row r="2240" spans="26:45" ht="20.100000000000001" customHeight="1" x14ac:dyDescent="0.25">
      <c r="Z2240" s="146">
        <v>1569</v>
      </c>
      <c r="AA2240" s="142">
        <f t="shared" si="416"/>
        <v>2.2759999999999998</v>
      </c>
      <c r="AB2240" s="166">
        <f t="shared" si="417"/>
        <v>2.9926032260731296E-2</v>
      </c>
      <c r="AC2240" s="166">
        <f t="shared" si="418"/>
        <v>0.98857699519282571</v>
      </c>
      <c r="AD2240" s="142">
        <f t="shared" si="419"/>
        <v>2.9926032260731296E-2</v>
      </c>
      <c r="AE2240" s="142" t="str">
        <f t="shared" si="424"/>
        <v/>
      </c>
      <c r="AF2240" s="142" t="str">
        <f t="shared" si="420"/>
        <v/>
      </c>
      <c r="AG2240" s="167">
        <f t="shared" si="421"/>
        <v>0</v>
      </c>
      <c r="AH2240" s="167" t="str">
        <f t="shared" si="422"/>
        <v/>
      </c>
      <c r="AI2240" s="167" t="str">
        <f t="shared" si="423"/>
        <v/>
      </c>
      <c r="AJ2240" s="167"/>
      <c r="AK2240" s="167"/>
      <c r="AL2240" s="167"/>
      <c r="AN2240" s="146"/>
      <c r="AO2240" s="158">
        <f t="shared" si="412"/>
        <v>10.116842815949237</v>
      </c>
      <c r="AP2240" s="159">
        <f t="shared" si="413"/>
        <v>0.18204822815496291</v>
      </c>
      <c r="AQ2240" s="160">
        <f t="shared" si="414"/>
        <v>3.5162045750602999E-4</v>
      </c>
      <c r="AR2240" s="161" t="str">
        <f t="shared" si="415"/>
        <v/>
      </c>
      <c r="AS2240" s="161" t="str">
        <f t="shared" si="411"/>
        <v/>
      </c>
    </row>
    <row r="2241" spans="26:45" ht="20.100000000000001" customHeight="1" x14ac:dyDescent="0.25">
      <c r="Z2241" s="146">
        <v>1570</v>
      </c>
      <c r="AA2241" s="142">
        <f t="shared" si="416"/>
        <v>2.2800000000000002</v>
      </c>
      <c r="AB2241" s="166">
        <f t="shared" si="417"/>
        <v>2.965458484734125E-2</v>
      </c>
      <c r="AC2241" s="166">
        <f t="shared" si="418"/>
        <v>0.9886961557614472</v>
      </c>
      <c r="AD2241" s="142">
        <f t="shared" si="419"/>
        <v>2.965458484734125E-2</v>
      </c>
      <c r="AE2241" s="142" t="str">
        <f t="shared" si="424"/>
        <v/>
      </c>
      <c r="AF2241" s="142" t="str">
        <f t="shared" si="420"/>
        <v/>
      </c>
      <c r="AG2241" s="167">
        <f t="shared" si="421"/>
        <v>0</v>
      </c>
      <c r="AH2241" s="167" t="str">
        <f t="shared" si="422"/>
        <v/>
      </c>
      <c r="AI2241" s="167" t="str">
        <f t="shared" si="423"/>
        <v/>
      </c>
      <c r="AJ2241" s="167"/>
      <c r="AK2241" s="167"/>
      <c r="AL2241" s="167"/>
      <c r="AN2241" s="146"/>
      <c r="AO2241" s="158">
        <f t="shared" si="412"/>
        <v>10.123237786123667</v>
      </c>
      <c r="AP2241" s="159">
        <f t="shared" si="413"/>
        <v>0.18169660769745688</v>
      </c>
      <c r="AQ2241" s="160">
        <f t="shared" si="414"/>
        <v>3.5105192365023075E-4</v>
      </c>
      <c r="AR2241" s="161" t="str">
        <f t="shared" si="415"/>
        <v/>
      </c>
      <c r="AS2241" s="161" t="str">
        <f t="shared" si="411"/>
        <v/>
      </c>
    </row>
    <row r="2242" spans="26:45" ht="20.100000000000001" customHeight="1" x14ac:dyDescent="0.25">
      <c r="Z2242" s="146">
        <v>1571</v>
      </c>
      <c r="AA2242" s="142">
        <f t="shared" si="416"/>
        <v>2.2839999999999998</v>
      </c>
      <c r="AB2242" s="166">
        <f t="shared" si="417"/>
        <v>2.9385129462157305E-2</v>
      </c>
      <c r="AC2242" s="166">
        <f t="shared" si="418"/>
        <v>0.9888142345276425</v>
      </c>
      <c r="AD2242" s="142">
        <f t="shared" si="419"/>
        <v>2.9385129462157305E-2</v>
      </c>
      <c r="AE2242" s="142" t="str">
        <f t="shared" si="424"/>
        <v/>
      </c>
      <c r="AF2242" s="142" t="str">
        <f t="shared" si="420"/>
        <v/>
      </c>
      <c r="AG2242" s="167">
        <f t="shared" si="421"/>
        <v>0</v>
      </c>
      <c r="AH2242" s="167" t="str">
        <f t="shared" si="422"/>
        <v/>
      </c>
      <c r="AI2242" s="167" t="str">
        <f t="shared" si="423"/>
        <v/>
      </c>
      <c r="AJ2242" s="167"/>
      <c r="AK2242" s="167"/>
      <c r="AL2242" s="167"/>
      <c r="AN2242" s="146"/>
      <c r="AO2242" s="158">
        <f t="shared" si="412"/>
        <v>10.129632756298097</v>
      </c>
      <c r="AP2242" s="159">
        <f t="shared" si="413"/>
        <v>0.18134555577380665</v>
      </c>
      <c r="AQ2242" s="160">
        <f t="shared" si="414"/>
        <v>3.5048395961467804E-4</v>
      </c>
      <c r="AR2242" s="161" t="str">
        <f t="shared" si="415"/>
        <v/>
      </c>
      <c r="AS2242" s="161" t="str">
        <f t="shared" si="411"/>
        <v/>
      </c>
    </row>
    <row r="2243" spans="26:45" ht="20.100000000000001" customHeight="1" x14ac:dyDescent="0.25">
      <c r="Z2243" s="146">
        <v>1572</v>
      </c>
      <c r="AA2243" s="142">
        <f t="shared" si="416"/>
        <v>2.2880000000000003</v>
      </c>
      <c r="AB2243" s="166">
        <f t="shared" si="417"/>
        <v>2.9117656588011548E-2</v>
      </c>
      <c r="AC2243" s="166">
        <f t="shared" si="418"/>
        <v>0.98893123944049288</v>
      </c>
      <c r="AD2243" s="142">
        <f t="shared" si="419"/>
        <v>2.9117656588011548E-2</v>
      </c>
      <c r="AE2243" s="142" t="str">
        <f t="shared" si="424"/>
        <v/>
      </c>
      <c r="AF2243" s="142" t="str">
        <f t="shared" si="420"/>
        <v/>
      </c>
      <c r="AG2243" s="167">
        <f t="shared" si="421"/>
        <v>0</v>
      </c>
      <c r="AH2243" s="167" t="str">
        <f t="shared" si="422"/>
        <v/>
      </c>
      <c r="AI2243" s="167" t="str">
        <f t="shared" si="423"/>
        <v/>
      </c>
      <c r="AJ2243" s="167"/>
      <c r="AK2243" s="167"/>
      <c r="AL2243" s="167"/>
      <c r="AN2243" s="146"/>
      <c r="AO2243" s="158">
        <f t="shared" si="412"/>
        <v>10.136027726472527</v>
      </c>
      <c r="AP2243" s="159">
        <f t="shared" si="413"/>
        <v>0.18099507181419197</v>
      </c>
      <c r="AQ2243" s="160">
        <f t="shared" si="414"/>
        <v>3.4991656604974053E-4</v>
      </c>
      <c r="AR2243" s="161" t="str">
        <f t="shared" si="415"/>
        <v/>
      </c>
      <c r="AS2243" s="161" t="str">
        <f t="shared" si="411"/>
        <v/>
      </c>
    </row>
    <row r="2244" spans="26:45" ht="20.100000000000001" customHeight="1" x14ac:dyDescent="0.25">
      <c r="Z2244" s="146">
        <v>1573</v>
      </c>
      <c r="AA2244" s="142">
        <f t="shared" si="416"/>
        <v>2.2919999999999998</v>
      </c>
      <c r="AB2244" s="166">
        <f t="shared" si="417"/>
        <v>2.8852156699562519E-2</v>
      </c>
      <c r="AC2244" s="166">
        <f t="shared" si="418"/>
        <v>0.98904717841099454</v>
      </c>
      <c r="AD2244" s="142">
        <f t="shared" si="419"/>
        <v>2.8852156699562519E-2</v>
      </c>
      <c r="AE2244" s="142" t="str">
        <f t="shared" si="424"/>
        <v/>
      </c>
      <c r="AF2244" s="142" t="str">
        <f t="shared" si="420"/>
        <v/>
      </c>
      <c r="AG2244" s="167">
        <f t="shared" si="421"/>
        <v>0</v>
      </c>
      <c r="AH2244" s="167" t="str">
        <f t="shared" si="422"/>
        <v/>
      </c>
      <c r="AI2244" s="167" t="str">
        <f t="shared" si="423"/>
        <v/>
      </c>
      <c r="AJ2244" s="167"/>
      <c r="AK2244" s="167"/>
      <c r="AL2244" s="167"/>
      <c r="AN2244" s="146"/>
      <c r="AO2244" s="158">
        <f t="shared" si="412"/>
        <v>10.142422696646957</v>
      </c>
      <c r="AP2244" s="159">
        <f t="shared" si="413"/>
        <v>0.18064515524814223</v>
      </c>
      <c r="AQ2244" s="160">
        <f t="shared" si="414"/>
        <v>3.4934974359934756E-4</v>
      </c>
      <c r="AR2244" s="161" t="str">
        <f t="shared" si="415"/>
        <v/>
      </c>
      <c r="AS2244" s="161" t="str">
        <f t="shared" si="411"/>
        <v/>
      </c>
    </row>
    <row r="2245" spans="26:45" ht="20.100000000000001" customHeight="1" x14ac:dyDescent="0.25">
      <c r="Z2245" s="146">
        <v>1574</v>
      </c>
      <c r="AA2245" s="142">
        <f t="shared" si="416"/>
        <v>2.2960000000000003</v>
      </c>
      <c r="AB2245" s="166">
        <f t="shared" si="417"/>
        <v>2.8588620263976003E-2</v>
      </c>
      <c r="AC2245" s="166">
        <f t="shared" si="418"/>
        <v>0.98916205931202683</v>
      </c>
      <c r="AD2245" s="142">
        <f t="shared" si="419"/>
        <v>2.8588620263976003E-2</v>
      </c>
      <c r="AE2245" s="142" t="str">
        <f t="shared" si="424"/>
        <v/>
      </c>
      <c r="AF2245" s="142" t="str">
        <f t="shared" si="420"/>
        <v/>
      </c>
      <c r="AG2245" s="167">
        <f t="shared" si="421"/>
        <v>0</v>
      </c>
      <c r="AH2245" s="167" t="str">
        <f t="shared" si="422"/>
        <v/>
      </c>
      <c r="AI2245" s="167" t="str">
        <f t="shared" si="423"/>
        <v/>
      </c>
      <c r="AJ2245" s="167"/>
      <c r="AK2245" s="167"/>
      <c r="AL2245" s="167"/>
      <c r="AN2245" s="146"/>
      <c r="AO2245" s="158">
        <f t="shared" si="412"/>
        <v>10.148817666821387</v>
      </c>
      <c r="AP2245" s="159">
        <f t="shared" si="413"/>
        <v>0.18029580550454288</v>
      </c>
      <c r="AQ2245" s="160">
        <f t="shared" si="414"/>
        <v>3.4878349290243249E-4</v>
      </c>
      <c r="AR2245" s="161" t="str">
        <f t="shared" si="415"/>
        <v/>
      </c>
      <c r="AS2245" s="161" t="str">
        <f t="shared" si="411"/>
        <v/>
      </c>
    </row>
    <row r="2246" spans="26:45" ht="20.100000000000001" customHeight="1" x14ac:dyDescent="0.25">
      <c r="Z2246" s="146">
        <v>1575</v>
      </c>
      <c r="AA2246" s="142">
        <f t="shared" si="416"/>
        <v>2.2999999999999998</v>
      </c>
      <c r="AB2246" s="166">
        <f t="shared" si="417"/>
        <v>2.8327037741601186E-2</v>
      </c>
      <c r="AC2246" s="166">
        <f t="shared" si="418"/>
        <v>0.98927588997832416</v>
      </c>
      <c r="AD2246" s="142">
        <f t="shared" si="419"/>
        <v>2.8327037741601186E-2</v>
      </c>
      <c r="AE2246" s="142" t="str">
        <f t="shared" si="424"/>
        <v/>
      </c>
      <c r="AF2246" s="142" t="str">
        <f t="shared" si="420"/>
        <v/>
      </c>
      <c r="AG2246" s="167">
        <f t="shared" si="421"/>
        <v>0</v>
      </c>
      <c r="AH2246" s="167" t="str">
        <f t="shared" si="422"/>
        <v/>
      </c>
      <c r="AI2246" s="167" t="str">
        <f t="shared" si="423"/>
        <v/>
      </c>
      <c r="AJ2246" s="167"/>
      <c r="AK2246" s="167"/>
      <c r="AL2246" s="167"/>
      <c r="AN2246" s="146"/>
      <c r="AO2246" s="158">
        <f t="shared" si="412"/>
        <v>10.155212636995817</v>
      </c>
      <c r="AP2246" s="159">
        <f t="shared" si="413"/>
        <v>0.17994702201164045</v>
      </c>
      <c r="AQ2246" s="160">
        <f t="shared" si="414"/>
        <v>3.4821781459110079E-4</v>
      </c>
      <c r="AR2246" s="161" t="str">
        <f t="shared" si="415"/>
        <v/>
      </c>
      <c r="AS2246" s="161" t="str">
        <f t="shared" si="411"/>
        <v/>
      </c>
    </row>
    <row r="2247" spans="26:45" ht="20.100000000000001" customHeight="1" x14ac:dyDescent="0.25">
      <c r="Z2247" s="146">
        <v>1576</v>
      </c>
      <c r="AA2247" s="142">
        <f t="shared" si="416"/>
        <v>2.3040000000000003</v>
      </c>
      <c r="AB2247" s="166">
        <f t="shared" si="417"/>
        <v>2.8067399586640077E-2</v>
      </c>
      <c r="AC2247" s="166">
        <f t="shared" si="418"/>
        <v>0.98938867820644982</v>
      </c>
      <c r="AD2247" s="142">
        <f t="shared" si="419"/>
        <v>2.8067399586640077E-2</v>
      </c>
      <c r="AE2247" s="142" t="str">
        <f t="shared" si="424"/>
        <v/>
      </c>
      <c r="AF2247" s="142" t="str">
        <f t="shared" si="420"/>
        <v/>
      </c>
      <c r="AG2247" s="167">
        <f t="shared" si="421"/>
        <v>0</v>
      </c>
      <c r="AH2247" s="167" t="str">
        <f t="shared" si="422"/>
        <v/>
      </c>
      <c r="AI2247" s="167" t="str">
        <f t="shared" si="423"/>
        <v/>
      </c>
      <c r="AJ2247" s="167"/>
      <c r="AK2247" s="167"/>
      <c r="AL2247" s="167"/>
      <c r="AN2247" s="146"/>
      <c r="AO2247" s="158">
        <f t="shared" si="412"/>
        <v>10.161607607170247</v>
      </c>
      <c r="AP2247" s="159">
        <f t="shared" si="413"/>
        <v>0.17959880419704935</v>
      </c>
      <c r="AQ2247" s="160">
        <f t="shared" si="414"/>
        <v>3.4765270929321135E-4</v>
      </c>
      <c r="AR2247" s="161" t="str">
        <f t="shared" si="415"/>
        <v/>
      </c>
      <c r="AS2247" s="161" t="str">
        <f t="shared" si="411"/>
        <v/>
      </c>
    </row>
    <row r="2248" spans="26:45" ht="20.100000000000001" customHeight="1" x14ac:dyDescent="0.25">
      <c r="Z2248" s="146">
        <v>1577</v>
      </c>
      <c r="AA2248" s="142">
        <f t="shared" si="416"/>
        <v>2.3079999999999998</v>
      </c>
      <c r="AB2248" s="166">
        <f t="shared" si="417"/>
        <v>2.7809696247812415E-2</v>
      </c>
      <c r="AC2248" s="166">
        <f t="shared" si="418"/>
        <v>0.98950043175477242</v>
      </c>
      <c r="AD2248" s="142">
        <f t="shared" si="419"/>
        <v>2.7809696247812415E-2</v>
      </c>
      <c r="AE2248" s="142" t="str">
        <f t="shared" si="424"/>
        <v/>
      </c>
      <c r="AF2248" s="142" t="str">
        <f t="shared" si="420"/>
        <v/>
      </c>
      <c r="AG2248" s="167">
        <f t="shared" si="421"/>
        <v>0</v>
      </c>
      <c r="AH2248" s="167" t="str">
        <f t="shared" si="422"/>
        <v/>
      </c>
      <c r="AI2248" s="167" t="str">
        <f t="shared" si="423"/>
        <v/>
      </c>
      <c r="AJ2248" s="167"/>
      <c r="AK2248" s="167"/>
      <c r="AL2248" s="167"/>
      <c r="AN2248" s="146"/>
      <c r="AO2248" s="158">
        <f t="shared" si="412"/>
        <v>10.168002577344676</v>
      </c>
      <c r="AP2248" s="159">
        <f t="shared" si="413"/>
        <v>0.17925115148775614</v>
      </c>
      <c r="AQ2248" s="160">
        <f t="shared" si="414"/>
        <v>3.470881776297674E-4</v>
      </c>
      <c r="AR2248" s="161" t="str">
        <f t="shared" si="415"/>
        <v/>
      </c>
      <c r="AS2248" s="161" t="str">
        <f t="shared" si="411"/>
        <v/>
      </c>
    </row>
    <row r="2249" spans="26:45" ht="20.100000000000001" customHeight="1" x14ac:dyDescent="0.25">
      <c r="Z2249" s="146">
        <v>1578</v>
      </c>
      <c r="AA2249" s="142">
        <f t="shared" si="416"/>
        <v>2.3120000000000003</v>
      </c>
      <c r="AB2249" s="166">
        <f t="shared" si="417"/>
        <v>2.7553918169013935E-2</v>
      </c>
      <c r="AC2249" s="166">
        <f t="shared" si="418"/>
        <v>0.98961115834344582</v>
      </c>
      <c r="AD2249" s="142">
        <f t="shared" si="419"/>
        <v>2.7553918169013935E-2</v>
      </c>
      <c r="AE2249" s="142" t="str">
        <f t="shared" si="424"/>
        <v/>
      </c>
      <c r="AF2249" s="142" t="str">
        <f t="shared" si="420"/>
        <v/>
      </c>
      <c r="AG2249" s="167">
        <f t="shared" si="421"/>
        <v>0</v>
      </c>
      <c r="AH2249" s="167" t="str">
        <f t="shared" si="422"/>
        <v/>
      </c>
      <c r="AI2249" s="167" t="str">
        <f t="shared" si="423"/>
        <v/>
      </c>
      <c r="AJ2249" s="167"/>
      <c r="AK2249" s="167"/>
      <c r="AL2249" s="167"/>
      <c r="AN2249" s="146"/>
      <c r="AO2249" s="158">
        <f t="shared" si="412"/>
        <v>10.174397547519106</v>
      </c>
      <c r="AP2249" s="159">
        <f t="shared" si="413"/>
        <v>0.17890406331012637</v>
      </c>
      <c r="AQ2249" s="160">
        <f t="shared" si="414"/>
        <v>3.46524220217026E-4</v>
      </c>
      <c r="AR2249" s="161" t="str">
        <f t="shared" si="415"/>
        <v/>
      </c>
      <c r="AS2249" s="161" t="str">
        <f t="shared" si="411"/>
        <v/>
      </c>
    </row>
    <row r="2250" spans="26:45" ht="20.100000000000001" customHeight="1" x14ac:dyDescent="0.25">
      <c r="Z2250" s="146">
        <v>1579</v>
      </c>
      <c r="AA2250" s="142">
        <f t="shared" si="416"/>
        <v>2.3159999999999998</v>
      </c>
      <c r="AB2250" s="166">
        <f t="shared" si="417"/>
        <v>2.730005578996984E-2</v>
      </c>
      <c r="AC2250" s="166">
        <f t="shared" si="418"/>
        <v>0.98972086565439099</v>
      </c>
      <c r="AD2250" s="142">
        <f t="shared" si="419"/>
        <v>2.730005578996984E-2</v>
      </c>
      <c r="AE2250" s="142" t="str">
        <f t="shared" si="424"/>
        <v/>
      </c>
      <c r="AF2250" s="142" t="str">
        <f t="shared" si="420"/>
        <v/>
      </c>
      <c r="AG2250" s="167">
        <f t="shared" si="421"/>
        <v>0</v>
      </c>
      <c r="AH2250" s="167" t="str">
        <f t="shared" si="422"/>
        <v/>
      </c>
      <c r="AI2250" s="167" t="str">
        <f t="shared" si="423"/>
        <v/>
      </c>
      <c r="AJ2250" s="167"/>
      <c r="AK2250" s="167"/>
      <c r="AL2250" s="167"/>
      <c r="AN2250" s="146"/>
      <c r="AO2250" s="158">
        <f t="shared" si="412"/>
        <v>10.180792517693536</v>
      </c>
      <c r="AP2250" s="159">
        <f t="shared" si="413"/>
        <v>0.17855753908990935</v>
      </c>
      <c r="AQ2250" s="160">
        <f t="shared" si="414"/>
        <v>3.4596083766466612E-4</v>
      </c>
      <c r="AR2250" s="161" t="str">
        <f t="shared" si="415"/>
        <v/>
      </c>
      <c r="AS2250" s="161" t="str">
        <f t="shared" si="411"/>
        <v/>
      </c>
    </row>
    <row r="2251" spans="26:45" ht="20.100000000000001" customHeight="1" x14ac:dyDescent="0.25">
      <c r="Z2251" s="146">
        <v>1580</v>
      </c>
      <c r="AA2251" s="142">
        <f t="shared" si="416"/>
        <v>2.3200000000000003</v>
      </c>
      <c r="AB2251" s="166">
        <f t="shared" si="417"/>
        <v>2.7048099546881761E-2</v>
      </c>
      <c r="AC2251" s="166">
        <f t="shared" si="418"/>
        <v>0.98982956133128031</v>
      </c>
      <c r="AD2251" s="142">
        <f t="shared" si="419"/>
        <v>2.7048099546881761E-2</v>
      </c>
      <c r="AE2251" s="142" t="str">
        <f t="shared" si="424"/>
        <v/>
      </c>
      <c r="AF2251" s="142" t="str">
        <f t="shared" si="420"/>
        <v/>
      </c>
      <c r="AG2251" s="167">
        <f t="shared" si="421"/>
        <v>0</v>
      </c>
      <c r="AH2251" s="167" t="str">
        <f t="shared" si="422"/>
        <v/>
      </c>
      <c r="AI2251" s="167" t="str">
        <f t="shared" si="423"/>
        <v/>
      </c>
      <c r="AJ2251" s="167"/>
      <c r="AK2251" s="167"/>
      <c r="AL2251" s="167"/>
      <c r="AN2251" s="146"/>
      <c r="AO2251" s="158">
        <f t="shared" si="412"/>
        <v>10.187187487867966</v>
      </c>
      <c r="AP2251" s="159">
        <f t="shared" si="413"/>
        <v>0.17821157825224468</v>
      </c>
      <c r="AQ2251" s="160">
        <f t="shared" si="414"/>
        <v>3.4539803057778706E-4</v>
      </c>
      <c r="AR2251" s="161" t="str">
        <f t="shared" si="415"/>
        <v/>
      </c>
      <c r="AS2251" s="161" t="str">
        <f t="shared" si="411"/>
        <v/>
      </c>
    </row>
    <row r="2252" spans="26:45" ht="20.100000000000001" customHeight="1" x14ac:dyDescent="0.25">
      <c r="Z2252" s="146">
        <v>1581</v>
      </c>
      <c r="AA2252" s="142">
        <f t="shared" si="416"/>
        <v>2.3239999999999998</v>
      </c>
      <c r="AB2252" s="166">
        <f t="shared" si="417"/>
        <v>2.6798039873069942E-2</v>
      </c>
      <c r="AC2252" s="166">
        <f t="shared" si="418"/>
        <v>0.98993725297952517</v>
      </c>
      <c r="AD2252" s="142">
        <f t="shared" si="419"/>
        <v>2.6798039873069942E-2</v>
      </c>
      <c r="AE2252" s="142" t="str">
        <f t="shared" si="424"/>
        <v/>
      </c>
      <c r="AF2252" s="142" t="str">
        <f t="shared" si="420"/>
        <v/>
      </c>
      <c r="AG2252" s="167">
        <f t="shared" si="421"/>
        <v>0</v>
      </c>
      <c r="AH2252" s="167" t="str">
        <f t="shared" si="422"/>
        <v/>
      </c>
      <c r="AI2252" s="167" t="str">
        <f t="shared" si="423"/>
        <v/>
      </c>
      <c r="AJ2252" s="167"/>
      <c r="AK2252" s="167"/>
      <c r="AL2252" s="167"/>
      <c r="AN2252" s="146"/>
      <c r="AO2252" s="158">
        <f t="shared" si="412"/>
        <v>10.193582458042396</v>
      </c>
      <c r="AP2252" s="159">
        <f t="shared" si="413"/>
        <v>0.17786618022166689</v>
      </c>
      <c r="AQ2252" s="160">
        <f t="shared" si="414"/>
        <v>3.4483579955560395E-4</v>
      </c>
      <c r="AR2252" s="161" t="str">
        <f t="shared" si="415"/>
        <v/>
      </c>
      <c r="AS2252" s="161" t="str">
        <f t="shared" si="411"/>
        <v/>
      </c>
    </row>
    <row r="2253" spans="26:45" ht="20.100000000000001" customHeight="1" x14ac:dyDescent="0.25">
      <c r="Z2253" s="146">
        <v>1582</v>
      </c>
      <c r="AA2253" s="142">
        <f t="shared" si="416"/>
        <v>2.3280000000000003</v>
      </c>
      <c r="AB2253" s="166">
        <f t="shared" si="417"/>
        <v>2.6549867199608775E-2</v>
      </c>
      <c r="AC2253" s="166">
        <f t="shared" si="418"/>
        <v>0.9900439481662654</v>
      </c>
      <c r="AD2253" s="142">
        <f t="shared" si="419"/>
        <v>2.6549867199608775E-2</v>
      </c>
      <c r="AE2253" s="142" t="str">
        <f t="shared" si="424"/>
        <v/>
      </c>
      <c r="AF2253" s="142" t="str">
        <f t="shared" si="420"/>
        <v/>
      </c>
      <c r="AG2253" s="167">
        <f t="shared" si="421"/>
        <v>0</v>
      </c>
      <c r="AH2253" s="167" t="str">
        <f t="shared" si="422"/>
        <v/>
      </c>
      <c r="AI2253" s="167" t="str">
        <f t="shared" si="423"/>
        <v/>
      </c>
      <c r="AJ2253" s="167"/>
      <c r="AK2253" s="167"/>
      <c r="AL2253" s="167"/>
      <c r="AN2253" s="146"/>
      <c r="AO2253" s="158">
        <f t="shared" si="412"/>
        <v>10.199977428216826</v>
      </c>
      <c r="AP2253" s="159">
        <f t="shared" si="413"/>
        <v>0.17752134442211129</v>
      </c>
      <c r="AQ2253" s="160">
        <f t="shared" si="414"/>
        <v>3.4427414519092037E-4</v>
      </c>
      <c r="AR2253" s="161" t="str">
        <f t="shared" si="415"/>
        <v/>
      </c>
      <c r="AS2253" s="161" t="str">
        <f t="shared" si="411"/>
        <v/>
      </c>
    </row>
    <row r="2254" spans="26:45" ht="20.100000000000001" customHeight="1" x14ac:dyDescent="0.25">
      <c r="Z2254" s="146">
        <v>1583</v>
      </c>
      <c r="AA2254" s="142">
        <f t="shared" si="416"/>
        <v>2.3319999999999999</v>
      </c>
      <c r="AB2254" s="166">
        <f t="shared" si="417"/>
        <v>2.6303571955957613E-2</v>
      </c>
      <c r="AC2254" s="166">
        <f t="shared" si="418"/>
        <v>0.99014965442036185</v>
      </c>
      <c r="AD2254" s="142">
        <f t="shared" si="419"/>
        <v>2.6303571955957613E-2</v>
      </c>
      <c r="AE2254" s="142" t="str">
        <f t="shared" si="424"/>
        <v/>
      </c>
      <c r="AF2254" s="142" t="str">
        <f t="shared" si="420"/>
        <v/>
      </c>
      <c r="AG2254" s="167">
        <f t="shared" si="421"/>
        <v>0</v>
      </c>
      <c r="AH2254" s="167" t="str">
        <f t="shared" si="422"/>
        <v/>
      </c>
      <c r="AI2254" s="167" t="str">
        <f t="shared" si="423"/>
        <v/>
      </c>
      <c r="AJ2254" s="167"/>
      <c r="AK2254" s="167"/>
      <c r="AL2254" s="167"/>
      <c r="AN2254" s="146"/>
      <c r="AO2254" s="158">
        <f t="shared" si="412"/>
        <v>10.206372398391256</v>
      </c>
      <c r="AP2254" s="159">
        <f t="shared" si="413"/>
        <v>0.17717707027692037</v>
      </c>
      <c r="AQ2254" s="160">
        <f t="shared" si="414"/>
        <v>3.4371306807237656E-4</v>
      </c>
      <c r="AR2254" s="161" t="str">
        <f t="shared" si="415"/>
        <v/>
      </c>
      <c r="AS2254" s="161" t="str">
        <f t="shared" si="411"/>
        <v/>
      </c>
    </row>
    <row r="2255" spans="26:45" ht="20.100000000000001" customHeight="1" x14ac:dyDescent="0.25">
      <c r="Z2255" s="146">
        <v>1584</v>
      </c>
      <c r="AA2255" s="142">
        <f t="shared" si="416"/>
        <v>2.3360000000000003</v>
      </c>
      <c r="AB2255" s="166">
        <f t="shared" si="417"/>
        <v>2.6059144570584933E-2</v>
      </c>
      <c r="AC2255" s="166">
        <f t="shared" si="418"/>
        <v>0.99025437923239079</v>
      </c>
      <c r="AD2255" s="142">
        <f t="shared" si="419"/>
        <v>2.6059144570584933E-2</v>
      </c>
      <c r="AE2255" s="142" t="str">
        <f t="shared" si="424"/>
        <v/>
      </c>
      <c r="AF2255" s="142" t="str">
        <f t="shared" si="420"/>
        <v/>
      </c>
      <c r="AG2255" s="167">
        <f t="shared" si="421"/>
        <v>0</v>
      </c>
      <c r="AH2255" s="167" t="str">
        <f t="shared" si="422"/>
        <v/>
      </c>
      <c r="AI2255" s="167" t="str">
        <f t="shared" si="423"/>
        <v/>
      </c>
      <c r="AJ2255" s="167"/>
      <c r="AK2255" s="167"/>
      <c r="AL2255" s="167"/>
      <c r="AN2255" s="146"/>
      <c r="AO2255" s="158">
        <f t="shared" si="412"/>
        <v>10.212767368565686</v>
      </c>
      <c r="AP2255" s="159">
        <f t="shared" si="413"/>
        <v>0.17683335720884799</v>
      </c>
      <c r="AQ2255" s="160">
        <f t="shared" si="414"/>
        <v>3.4315256878172939E-4</v>
      </c>
      <c r="AR2255" s="161" t="str">
        <f t="shared" si="415"/>
        <v/>
      </c>
      <c r="AS2255" s="161" t="str">
        <f t="shared" si="411"/>
        <v/>
      </c>
    </row>
    <row r="2256" spans="26:45" ht="20.100000000000001" customHeight="1" x14ac:dyDescent="0.25">
      <c r="Z2256" s="146">
        <v>1585</v>
      </c>
      <c r="AA2256" s="142">
        <f t="shared" si="416"/>
        <v>2.34</v>
      </c>
      <c r="AB2256" s="166">
        <f t="shared" si="417"/>
        <v>2.581657547158769E-2</v>
      </c>
      <c r="AC2256" s="166">
        <f t="shared" si="418"/>
        <v>0.99035813005464168</v>
      </c>
      <c r="AD2256" s="142">
        <f t="shared" si="419"/>
        <v>2.581657547158769E-2</v>
      </c>
      <c r="AE2256" s="142" t="str">
        <f t="shared" si="424"/>
        <v/>
      </c>
      <c r="AF2256" s="142" t="str">
        <f t="shared" si="420"/>
        <v/>
      </c>
      <c r="AG2256" s="167">
        <f t="shared" si="421"/>
        <v>0</v>
      </c>
      <c r="AH2256" s="167" t="str">
        <f t="shared" si="422"/>
        <v/>
      </c>
      <c r="AI2256" s="167" t="str">
        <f t="shared" si="423"/>
        <v/>
      </c>
      <c r="AJ2256" s="167"/>
      <c r="AK2256" s="167"/>
      <c r="AL2256" s="167"/>
      <c r="AN2256" s="146"/>
      <c r="AO2256" s="158">
        <f t="shared" si="412"/>
        <v>10.219162338740116</v>
      </c>
      <c r="AP2256" s="159">
        <f t="shared" si="413"/>
        <v>0.17649020464006626</v>
      </c>
      <c r="AQ2256" s="160">
        <f t="shared" si="414"/>
        <v>3.4259264789684996E-4</v>
      </c>
      <c r="AR2256" s="161" t="str">
        <f t="shared" si="415"/>
        <v/>
      </c>
      <c r="AS2256" s="161" t="str">
        <f t="shared" si="411"/>
        <v/>
      </c>
    </row>
    <row r="2257" spans="26:45" ht="20.100000000000001" customHeight="1" x14ac:dyDescent="0.25">
      <c r="Z2257" s="146">
        <v>1586</v>
      </c>
      <c r="AA2257" s="142">
        <f t="shared" si="416"/>
        <v>2.3440000000000003</v>
      </c>
      <c r="AB2257" s="166">
        <f t="shared" si="417"/>
        <v>2.5575855087304096E-2</v>
      </c>
      <c r="AC2257" s="166">
        <f t="shared" si="418"/>
        <v>0.99046091430111638</v>
      </c>
      <c r="AD2257" s="142">
        <f t="shared" si="419"/>
        <v>2.5575855087304096E-2</v>
      </c>
      <c r="AE2257" s="142" t="str">
        <f t="shared" si="424"/>
        <v/>
      </c>
      <c r="AF2257" s="142" t="str">
        <f t="shared" si="420"/>
        <v/>
      </c>
      <c r="AG2257" s="167">
        <f t="shared" si="421"/>
        <v>0</v>
      </c>
      <c r="AH2257" s="167" t="str">
        <f t="shared" si="422"/>
        <v/>
      </c>
      <c r="AI2257" s="167" t="str">
        <f t="shared" si="423"/>
        <v/>
      </c>
      <c r="AJ2257" s="167"/>
      <c r="AK2257" s="167"/>
      <c r="AL2257" s="167"/>
      <c r="AN2257" s="146"/>
      <c r="AO2257" s="158">
        <f t="shared" si="412"/>
        <v>10.225557308914546</v>
      </c>
      <c r="AP2257" s="159">
        <f t="shared" si="413"/>
        <v>0.17614761199216941</v>
      </c>
      <c r="AQ2257" s="160">
        <f t="shared" si="414"/>
        <v>3.4203330598847614E-4</v>
      </c>
      <c r="AR2257" s="161" t="str">
        <f t="shared" si="415"/>
        <v/>
      </c>
      <c r="AS2257" s="161" t="str">
        <f t="shared" si="411"/>
        <v/>
      </c>
    </row>
    <row r="2258" spans="26:45" ht="20.100000000000001" customHeight="1" x14ac:dyDescent="0.25">
      <c r="Z2258" s="146">
        <v>1587</v>
      </c>
      <c r="AA2258" s="142">
        <f t="shared" si="416"/>
        <v>2.3479999999999999</v>
      </c>
      <c r="AB2258" s="166">
        <f t="shared" si="417"/>
        <v>2.53369738469215E-2</v>
      </c>
      <c r="AC2258" s="166">
        <f t="shared" si="418"/>
        <v>0.99056273934753192</v>
      </c>
      <c r="AD2258" s="142">
        <f t="shared" si="419"/>
        <v>2.53369738469215E-2</v>
      </c>
      <c r="AE2258" s="142" t="str">
        <f t="shared" si="424"/>
        <v/>
      </c>
      <c r="AF2258" s="142" t="str">
        <f t="shared" si="420"/>
        <v/>
      </c>
      <c r="AG2258" s="167">
        <f t="shared" si="421"/>
        <v>0</v>
      </c>
      <c r="AH2258" s="167" t="str">
        <f t="shared" si="422"/>
        <v/>
      </c>
      <c r="AI2258" s="167" t="str">
        <f t="shared" si="423"/>
        <v/>
      </c>
      <c r="AJ2258" s="167"/>
      <c r="AK2258" s="167"/>
      <c r="AL2258" s="167"/>
      <c r="AN2258" s="146"/>
      <c r="AO2258" s="158">
        <f t="shared" si="412"/>
        <v>10.231952279088976</v>
      </c>
      <c r="AP2258" s="159">
        <f t="shared" si="413"/>
        <v>0.17580557868618094</v>
      </c>
      <c r="AQ2258" s="160">
        <f t="shared" si="414"/>
        <v>3.4147454362246088E-4</v>
      </c>
      <c r="AR2258" s="161" t="str">
        <f t="shared" si="415"/>
        <v/>
      </c>
      <c r="AS2258" s="161" t="str">
        <f t="shared" ref="AS2258:AS2321" si="425">IF($AP2258&lt;(1-$AN$670),$AQ2258,"")</f>
        <v/>
      </c>
    </row>
    <row r="2259" spans="26:45" ht="20.100000000000001" customHeight="1" x14ac:dyDescent="0.25">
      <c r="Z2259" s="146">
        <v>1588</v>
      </c>
      <c r="AA2259" s="142">
        <f t="shared" si="416"/>
        <v>2.3520000000000003</v>
      </c>
      <c r="AB2259" s="166">
        <f t="shared" si="417"/>
        <v>2.5099922181077736E-2</v>
      </c>
      <c r="AC2259" s="166">
        <f t="shared" si="418"/>
        <v>0.9906636125313244</v>
      </c>
      <c r="AD2259" s="142">
        <f t="shared" si="419"/>
        <v>2.5099922181077736E-2</v>
      </c>
      <c r="AE2259" s="142" t="str">
        <f t="shared" si="424"/>
        <v/>
      </c>
      <c r="AF2259" s="142" t="str">
        <f t="shared" si="420"/>
        <v/>
      </c>
      <c r="AG2259" s="167">
        <f t="shared" si="421"/>
        <v>0</v>
      </c>
      <c r="AH2259" s="167" t="str">
        <f t="shared" si="422"/>
        <v/>
      </c>
      <c r="AI2259" s="167" t="str">
        <f t="shared" si="423"/>
        <v/>
      </c>
      <c r="AJ2259" s="167"/>
      <c r="AK2259" s="167"/>
      <c r="AL2259" s="167"/>
      <c r="AN2259" s="146"/>
      <c r="AO2259" s="158">
        <f t="shared" ref="AO2259:AO2322" si="426">AO2258+$AR$655</f>
        <v>10.238347249263406</v>
      </c>
      <c r="AP2259" s="159">
        <f t="shared" ref="AP2259:AP2322" si="427">_xlfn.CHISQ.DIST.RT(AO2259,7)</f>
        <v>0.17546410414255847</v>
      </c>
      <c r="AQ2259" s="160">
        <f t="shared" ref="AQ2259:AQ2322" si="428">AP2259-AP2260</f>
        <v>3.4091636135982761E-4</v>
      </c>
      <c r="AR2259" s="161" t="str">
        <f t="shared" ref="AR2259:AR2322" si="429">IF(AP2259&lt;(1-$AN$662),AQ2259,"")</f>
        <v/>
      </c>
      <c r="AS2259" s="161" t="str">
        <f t="shared" si="425"/>
        <v/>
      </c>
    </row>
    <row r="2260" spans="26:45" ht="20.100000000000001" customHeight="1" x14ac:dyDescent="0.25">
      <c r="Z2260" s="146">
        <v>1589</v>
      </c>
      <c r="AA2260" s="142">
        <f t="shared" si="416"/>
        <v>2.3559999999999999</v>
      </c>
      <c r="AB2260" s="166">
        <f t="shared" si="417"/>
        <v>2.4864690522457555E-2</v>
      </c>
      <c r="AC2260" s="166">
        <f t="shared" si="418"/>
        <v>0.99076354115165666</v>
      </c>
      <c r="AD2260" s="142">
        <f t="shared" si="419"/>
        <v>2.4864690522457555E-2</v>
      </c>
      <c r="AE2260" s="142" t="str">
        <f t="shared" si="424"/>
        <v/>
      </c>
      <c r="AF2260" s="142" t="str">
        <f t="shared" si="420"/>
        <v/>
      </c>
      <c r="AG2260" s="167">
        <f t="shared" si="421"/>
        <v>0</v>
      </c>
      <c r="AH2260" s="167" t="str">
        <f t="shared" si="422"/>
        <v/>
      </c>
      <c r="AI2260" s="167" t="str">
        <f t="shared" si="423"/>
        <v/>
      </c>
      <c r="AJ2260" s="167"/>
      <c r="AK2260" s="167"/>
      <c r="AL2260" s="167"/>
      <c r="AN2260" s="146"/>
      <c r="AO2260" s="158">
        <f t="shared" si="426"/>
        <v>10.244742219437835</v>
      </c>
      <c r="AP2260" s="159">
        <f t="shared" si="427"/>
        <v>0.17512318778119865</v>
      </c>
      <c r="AQ2260" s="160">
        <f t="shared" si="428"/>
        <v>3.4035875975532703E-4</v>
      </c>
      <c r="AR2260" s="161" t="str">
        <f t="shared" si="429"/>
        <v/>
      </c>
      <c r="AS2260" s="161" t="str">
        <f t="shared" si="425"/>
        <v/>
      </c>
    </row>
    <row r="2261" spans="26:45" ht="20.100000000000001" customHeight="1" x14ac:dyDescent="0.25">
      <c r="Z2261" s="146">
        <v>1590</v>
      </c>
      <c r="AA2261" s="142">
        <f t="shared" si="416"/>
        <v>2.3600000000000003</v>
      </c>
      <c r="AB2261" s="166">
        <f t="shared" si="417"/>
        <v>2.4631269306382486E-2</v>
      </c>
      <c r="AC2261" s="166">
        <f t="shared" si="418"/>
        <v>0.99086253246942735</v>
      </c>
      <c r="AD2261" s="142">
        <f t="shared" si="419"/>
        <v>2.4631269306382486E-2</v>
      </c>
      <c r="AE2261" s="142" t="str">
        <f t="shared" si="424"/>
        <v/>
      </c>
      <c r="AF2261" s="142" t="str">
        <f t="shared" si="420"/>
        <v/>
      </c>
      <c r="AG2261" s="167">
        <f t="shared" si="421"/>
        <v>0</v>
      </c>
      <c r="AH2261" s="167" t="str">
        <f t="shared" si="422"/>
        <v/>
      </c>
      <c r="AI2261" s="167" t="str">
        <f t="shared" si="423"/>
        <v/>
      </c>
      <c r="AJ2261" s="167"/>
      <c r="AK2261" s="167"/>
      <c r="AL2261" s="167"/>
      <c r="AN2261" s="146"/>
      <c r="AO2261" s="158">
        <f t="shared" si="426"/>
        <v>10.251137189612265</v>
      </c>
      <c r="AP2261" s="159">
        <f t="shared" si="427"/>
        <v>0.17478282902144332</v>
      </c>
      <c r="AQ2261" s="160">
        <f t="shared" si="428"/>
        <v>3.3980173935860281E-4</v>
      </c>
      <c r="AR2261" s="161" t="str">
        <f t="shared" si="429"/>
        <v/>
      </c>
      <c r="AS2261" s="161" t="str">
        <f t="shared" si="425"/>
        <v/>
      </c>
    </row>
    <row r="2262" spans="26:45" ht="20.100000000000001" customHeight="1" x14ac:dyDescent="0.25">
      <c r="Z2262" s="146">
        <v>1591</v>
      </c>
      <c r="AA2262" s="142">
        <f t="shared" si="416"/>
        <v>2.3639999999999999</v>
      </c>
      <c r="AB2262" s="166">
        <f t="shared" si="417"/>
        <v>2.4399648971395776E-2</v>
      </c>
      <c r="AC2262" s="166">
        <f t="shared" si="418"/>
        <v>0.9909605937072824</v>
      </c>
      <c r="AD2262" s="142">
        <f t="shared" si="419"/>
        <v>2.4399648971395776E-2</v>
      </c>
      <c r="AE2262" s="142" t="str">
        <f t="shared" si="424"/>
        <v/>
      </c>
      <c r="AF2262" s="142" t="str">
        <f t="shared" si="420"/>
        <v/>
      </c>
      <c r="AG2262" s="167">
        <f t="shared" si="421"/>
        <v>0</v>
      </c>
      <c r="AH2262" s="167" t="str">
        <f t="shared" si="422"/>
        <v/>
      </c>
      <c r="AI2262" s="167" t="str">
        <f t="shared" si="423"/>
        <v/>
      </c>
      <c r="AJ2262" s="167"/>
      <c r="AK2262" s="167"/>
      <c r="AL2262" s="167"/>
      <c r="AN2262" s="146"/>
      <c r="AO2262" s="158">
        <f t="shared" si="426"/>
        <v>10.257532159786695</v>
      </c>
      <c r="AP2262" s="159">
        <f t="shared" si="427"/>
        <v>0.17444302728208472</v>
      </c>
      <c r="AQ2262" s="160">
        <f t="shared" si="428"/>
        <v>3.3924530071424708E-4</v>
      </c>
      <c r="AR2262" s="161" t="str">
        <f t="shared" si="429"/>
        <v/>
      </c>
      <c r="AS2262" s="161" t="str">
        <f t="shared" si="425"/>
        <v/>
      </c>
    </row>
    <row r="2263" spans="26:45" ht="20.100000000000001" customHeight="1" x14ac:dyDescent="0.25">
      <c r="Z2263" s="146">
        <v>1592</v>
      </c>
      <c r="AA2263" s="142">
        <f t="shared" si="416"/>
        <v>2.3680000000000003</v>
      </c>
      <c r="AB2263" s="166">
        <f t="shared" si="417"/>
        <v>2.416981995984083E-2</v>
      </c>
      <c r="AC2263" s="166">
        <f t="shared" si="418"/>
        <v>0.99105773204962955</v>
      </c>
      <c r="AD2263" s="142">
        <f t="shared" si="419"/>
        <v>2.416981995984083E-2</v>
      </c>
      <c r="AE2263" s="142" t="str">
        <f t="shared" si="424"/>
        <v/>
      </c>
      <c r="AF2263" s="142" t="str">
        <f t="shared" si="420"/>
        <v/>
      </c>
      <c r="AG2263" s="167">
        <f t="shared" si="421"/>
        <v>0</v>
      </c>
      <c r="AH2263" s="167" t="str">
        <f t="shared" si="422"/>
        <v/>
      </c>
      <c r="AI2263" s="167" t="str">
        <f t="shared" si="423"/>
        <v/>
      </c>
      <c r="AJ2263" s="167"/>
      <c r="AK2263" s="167"/>
      <c r="AL2263" s="167"/>
      <c r="AN2263" s="146"/>
      <c r="AO2263" s="158">
        <f t="shared" si="426"/>
        <v>10.263927129961125</v>
      </c>
      <c r="AP2263" s="159">
        <f t="shared" si="427"/>
        <v>0.17410378198137047</v>
      </c>
      <c r="AQ2263" s="160">
        <f t="shared" si="428"/>
        <v>3.3868944436066251E-4</v>
      </c>
      <c r="AR2263" s="161" t="str">
        <f t="shared" si="429"/>
        <v/>
      </c>
      <c r="AS2263" s="161" t="str">
        <f t="shared" si="425"/>
        <v/>
      </c>
    </row>
    <row r="2264" spans="26:45" ht="20.100000000000001" customHeight="1" x14ac:dyDescent="0.25">
      <c r="Z2264" s="146">
        <v>1593</v>
      </c>
      <c r="AA2264" s="142">
        <f t="shared" si="416"/>
        <v>2.3719999999999999</v>
      </c>
      <c r="AB2264" s="166">
        <f t="shared" si="417"/>
        <v>2.3941772718434669E-2</v>
      </c>
      <c r="AC2264" s="166">
        <f t="shared" si="418"/>
        <v>0.99115395464265443</v>
      </c>
      <c r="AD2264" s="142">
        <f t="shared" si="419"/>
        <v>2.3941772718434669E-2</v>
      </c>
      <c r="AE2264" s="142" t="str">
        <f t="shared" si="424"/>
        <v/>
      </c>
      <c r="AF2264" s="142" t="str">
        <f t="shared" si="420"/>
        <v/>
      </c>
      <c r="AG2264" s="167">
        <f t="shared" si="421"/>
        <v>0</v>
      </c>
      <c r="AH2264" s="167" t="str">
        <f t="shared" si="422"/>
        <v/>
      </c>
      <c r="AI2264" s="167" t="str">
        <f t="shared" si="423"/>
        <v/>
      </c>
      <c r="AJ2264" s="167"/>
      <c r="AK2264" s="167"/>
      <c r="AL2264" s="167"/>
      <c r="AN2264" s="146"/>
      <c r="AO2264" s="158">
        <f t="shared" si="426"/>
        <v>10.270322100135555</v>
      </c>
      <c r="AP2264" s="159">
        <f t="shared" si="427"/>
        <v>0.17376509253700981</v>
      </c>
      <c r="AQ2264" s="160">
        <f t="shared" si="428"/>
        <v>3.3813417083175534E-4</v>
      </c>
      <c r="AR2264" s="161" t="str">
        <f t="shared" si="429"/>
        <v/>
      </c>
      <c r="AS2264" s="161" t="str">
        <f t="shared" si="425"/>
        <v/>
      </c>
    </row>
    <row r="2265" spans="26:45" ht="20.100000000000001" customHeight="1" x14ac:dyDescent="0.25">
      <c r="Z2265" s="146">
        <v>1594</v>
      </c>
      <c r="AA2265" s="142">
        <f t="shared" si="416"/>
        <v>2.3760000000000003</v>
      </c>
      <c r="AB2265" s="166">
        <f t="shared" si="417"/>
        <v>2.3715497698834836E-2</v>
      </c>
      <c r="AC2265" s="166">
        <f t="shared" si="418"/>
        <v>0.99124926859433915</v>
      </c>
      <c r="AD2265" s="142">
        <f t="shared" si="419"/>
        <v>2.3715497698834836E-2</v>
      </c>
      <c r="AE2265" s="142" t="str">
        <f t="shared" si="424"/>
        <v/>
      </c>
      <c r="AF2265" s="142" t="str">
        <f t="shared" si="420"/>
        <v/>
      </c>
      <c r="AG2265" s="167">
        <f t="shared" si="421"/>
        <v>0</v>
      </c>
      <c r="AH2265" s="167" t="str">
        <f t="shared" si="422"/>
        <v/>
      </c>
      <c r="AI2265" s="167" t="str">
        <f t="shared" si="423"/>
        <v/>
      </c>
      <c r="AJ2265" s="167"/>
      <c r="AK2265" s="167"/>
      <c r="AL2265" s="167"/>
      <c r="AN2265" s="146"/>
      <c r="AO2265" s="158">
        <f t="shared" si="426"/>
        <v>10.276717070309985</v>
      </c>
      <c r="AP2265" s="159">
        <f t="shared" si="427"/>
        <v>0.17342695836617805</v>
      </c>
      <c r="AQ2265" s="160">
        <f t="shared" si="428"/>
        <v>3.3757948065554766E-4</v>
      </c>
      <c r="AR2265" s="161" t="str">
        <f t="shared" si="429"/>
        <v/>
      </c>
      <c r="AS2265" s="161" t="str">
        <f t="shared" si="425"/>
        <v/>
      </c>
    </row>
    <row r="2266" spans="26:45" ht="20.100000000000001" customHeight="1" x14ac:dyDescent="0.25">
      <c r="Z2266" s="146">
        <v>1595</v>
      </c>
      <c r="AA2266" s="142">
        <f t="shared" si="416"/>
        <v>2.38</v>
      </c>
      <c r="AB2266" s="166">
        <f t="shared" si="417"/>
        <v>2.3490985358201363E-2</v>
      </c>
      <c r="AC2266" s="166">
        <f t="shared" si="418"/>
        <v>0.99134368097448344</v>
      </c>
      <c r="AD2266" s="142">
        <f t="shared" si="419"/>
        <v>2.3490985358201363E-2</v>
      </c>
      <c r="AE2266" s="142" t="str">
        <f t="shared" si="424"/>
        <v/>
      </c>
      <c r="AF2266" s="142" t="str">
        <f t="shared" si="420"/>
        <v/>
      </c>
      <c r="AG2266" s="167">
        <f t="shared" si="421"/>
        <v>0</v>
      </c>
      <c r="AH2266" s="167" t="str">
        <f t="shared" si="422"/>
        <v/>
      </c>
      <c r="AI2266" s="167" t="str">
        <f t="shared" si="423"/>
        <v/>
      </c>
      <c r="AJ2266" s="167"/>
      <c r="AK2266" s="167"/>
      <c r="AL2266" s="167"/>
      <c r="AN2266" s="146"/>
      <c r="AO2266" s="158">
        <f t="shared" si="426"/>
        <v>10.283112040484415</v>
      </c>
      <c r="AP2266" s="159">
        <f t="shared" si="427"/>
        <v>0.1730893788855225</v>
      </c>
      <c r="AQ2266" s="160">
        <f t="shared" si="428"/>
        <v>3.3702537435487123E-4</v>
      </c>
      <c r="AR2266" s="161" t="str">
        <f t="shared" si="429"/>
        <v/>
      </c>
      <c r="AS2266" s="161" t="str">
        <f t="shared" si="425"/>
        <v/>
      </c>
    </row>
    <row r="2267" spans="26:45" ht="20.100000000000001" customHeight="1" x14ac:dyDescent="0.25">
      <c r="Z2267" s="146">
        <v>1596</v>
      </c>
      <c r="AA2267" s="142">
        <f t="shared" si="416"/>
        <v>2.3840000000000003</v>
      </c>
      <c r="AB2267" s="166">
        <f t="shared" si="417"/>
        <v>2.326822615975228E-2</v>
      </c>
      <c r="AC2267" s="166">
        <f t="shared" si="418"/>
        <v>0.99143719881472747</v>
      </c>
      <c r="AD2267" s="142">
        <f t="shared" si="419"/>
        <v>2.326822615975228E-2</v>
      </c>
      <c r="AE2267" s="142" t="str">
        <f t="shared" si="424"/>
        <v/>
      </c>
      <c r="AF2267" s="142" t="str">
        <f t="shared" si="420"/>
        <v/>
      </c>
      <c r="AG2267" s="167">
        <f t="shared" si="421"/>
        <v>0</v>
      </c>
      <c r="AH2267" s="167" t="str">
        <f t="shared" si="422"/>
        <v/>
      </c>
      <c r="AI2267" s="167" t="str">
        <f t="shared" si="423"/>
        <v/>
      </c>
      <c r="AJ2267" s="167"/>
      <c r="AK2267" s="167"/>
      <c r="AL2267" s="167"/>
      <c r="AN2267" s="146"/>
      <c r="AO2267" s="158">
        <f t="shared" si="426"/>
        <v>10.289507010658845</v>
      </c>
      <c r="AP2267" s="159">
        <f t="shared" si="427"/>
        <v>0.17275235351116763</v>
      </c>
      <c r="AQ2267" s="160">
        <f t="shared" si="428"/>
        <v>3.3647185244717326E-4</v>
      </c>
      <c r="AR2267" s="161" t="str">
        <f t="shared" si="429"/>
        <v/>
      </c>
      <c r="AS2267" s="161" t="str">
        <f t="shared" si="425"/>
        <v/>
      </c>
    </row>
    <row r="2268" spans="26:45" ht="20.100000000000001" customHeight="1" x14ac:dyDescent="0.25">
      <c r="Z2268" s="146">
        <v>1597</v>
      </c>
      <c r="AA2268" s="142">
        <f t="shared" si="416"/>
        <v>2.3879999999999999</v>
      </c>
      <c r="AB2268" s="166">
        <f t="shared" si="417"/>
        <v>2.3047210573314027E-2</v>
      </c>
      <c r="AC2268" s="166">
        <f t="shared" si="418"/>
        <v>0.99152982910857712</v>
      </c>
      <c r="AD2268" s="142">
        <f t="shared" si="419"/>
        <v>2.3047210573314027E-2</v>
      </c>
      <c r="AE2268" s="142" t="str">
        <f t="shared" si="424"/>
        <v/>
      </c>
      <c r="AF2268" s="142" t="str">
        <f t="shared" si="420"/>
        <v/>
      </c>
      <c r="AG2268" s="167">
        <f t="shared" si="421"/>
        <v>0</v>
      </c>
      <c r="AH2268" s="167" t="str">
        <f t="shared" si="422"/>
        <v/>
      </c>
      <c r="AI2268" s="167" t="str">
        <f t="shared" si="423"/>
        <v/>
      </c>
      <c r="AJ2268" s="167"/>
      <c r="AK2268" s="167"/>
      <c r="AL2268" s="167"/>
      <c r="AN2268" s="146"/>
      <c r="AO2268" s="158">
        <f t="shared" si="426"/>
        <v>10.295901980833275</v>
      </c>
      <c r="AP2268" s="159">
        <f t="shared" si="427"/>
        <v>0.17241588165872046</v>
      </c>
      <c r="AQ2268" s="160">
        <f t="shared" si="428"/>
        <v>3.3591891544509922E-4</v>
      </c>
      <c r="AR2268" s="161" t="str">
        <f t="shared" si="429"/>
        <v/>
      </c>
      <c r="AS2268" s="161" t="str">
        <f t="shared" si="425"/>
        <v/>
      </c>
    </row>
    <row r="2269" spans="26:45" ht="20.100000000000001" customHeight="1" x14ac:dyDescent="0.25">
      <c r="Z2269" s="146">
        <v>1598</v>
      </c>
      <c r="AA2269" s="142">
        <f t="shared" si="416"/>
        <v>2.3920000000000003</v>
      </c>
      <c r="AB2269" s="166">
        <f t="shared" si="417"/>
        <v>2.2827929075865509E-2</v>
      </c>
      <c r="AC2269" s="166">
        <f t="shared" si="418"/>
        <v>0.9916215788114322</v>
      </c>
      <c r="AD2269" s="142">
        <f t="shared" si="419"/>
        <v>2.2827929075865509E-2</v>
      </c>
      <c r="AE2269" s="142" t="str">
        <f t="shared" si="424"/>
        <v/>
      </c>
      <c r="AF2269" s="142" t="str">
        <f t="shared" si="420"/>
        <v/>
      </c>
      <c r="AG2269" s="167">
        <f t="shared" si="421"/>
        <v>0</v>
      </c>
      <c r="AH2269" s="167" t="str">
        <f t="shared" si="422"/>
        <v/>
      </c>
      <c r="AI2269" s="167" t="str">
        <f t="shared" si="423"/>
        <v/>
      </c>
      <c r="AJ2269" s="167"/>
      <c r="AK2269" s="167"/>
      <c r="AL2269" s="167"/>
      <c r="AN2269" s="146"/>
      <c r="AO2269" s="158">
        <f t="shared" si="426"/>
        <v>10.302296951007705</v>
      </c>
      <c r="AP2269" s="159">
        <f t="shared" si="427"/>
        <v>0.17207996274327536</v>
      </c>
      <c r="AQ2269" s="160">
        <f t="shared" si="428"/>
        <v>3.3536656385507735E-4</v>
      </c>
      <c r="AR2269" s="161" t="str">
        <f t="shared" si="429"/>
        <v/>
      </c>
      <c r="AS2269" s="161" t="str">
        <f t="shared" si="425"/>
        <v/>
      </c>
    </row>
    <row r="2270" spans="26:45" ht="20.100000000000001" customHeight="1" x14ac:dyDescent="0.25">
      <c r="Z2270" s="146">
        <v>1599</v>
      </c>
      <c r="AA2270" s="142">
        <f t="shared" si="416"/>
        <v>2.3959999999999999</v>
      </c>
      <c r="AB2270" s="166">
        <f t="shared" si="417"/>
        <v>2.2610372152077028E-2</v>
      </c>
      <c r="AC2270" s="166">
        <f t="shared" si="418"/>
        <v>0.99171245484061532</v>
      </c>
      <c r="AD2270" s="142">
        <f t="shared" si="419"/>
        <v>2.2610372152077028E-2</v>
      </c>
      <c r="AE2270" s="142" t="str">
        <f t="shared" si="424"/>
        <v/>
      </c>
      <c r="AF2270" s="142" t="str">
        <f t="shared" si="420"/>
        <v/>
      </c>
      <c r="AG2270" s="167">
        <f t="shared" si="421"/>
        <v>0</v>
      </c>
      <c r="AH2270" s="167" t="str">
        <f t="shared" si="422"/>
        <v/>
      </c>
      <c r="AI2270" s="167" t="str">
        <f t="shared" si="423"/>
        <v/>
      </c>
      <c r="AJ2270" s="167"/>
      <c r="AK2270" s="167"/>
      <c r="AL2270" s="167"/>
      <c r="AN2270" s="146"/>
      <c r="AO2270" s="158">
        <f t="shared" si="426"/>
        <v>10.308691921182135</v>
      </c>
      <c r="AP2270" s="159">
        <f t="shared" si="427"/>
        <v>0.17174459617942028</v>
      </c>
      <c r="AQ2270" s="160">
        <f t="shared" si="428"/>
        <v>3.3481479817898396E-4</v>
      </c>
      <c r="AR2270" s="161" t="str">
        <f t="shared" si="429"/>
        <v/>
      </c>
      <c r="AS2270" s="161" t="str">
        <f t="shared" si="425"/>
        <v/>
      </c>
    </row>
    <row r="2271" spans="26:45" ht="20.100000000000001" customHeight="1" x14ac:dyDescent="0.25">
      <c r="Z2271" s="146">
        <v>1600</v>
      </c>
      <c r="AA2271" s="142">
        <f t="shared" ref="AA2271:AA2334" si="430">AA$665+(Z2271*AA$668)</f>
        <v>2.4000000000000004</v>
      </c>
      <c r="AB2271" s="166">
        <f t="shared" ref="AB2271:AB2334" si="431">_xlfn.NORM.DIST(AA2271,AA$662,AA$663,0)</f>
        <v>2.2394530294842882E-2</v>
      </c>
      <c r="AC2271" s="166">
        <f t="shared" ref="AC2271:AC2334" si="432">_xlfn.NORM.DIST(AA2271,AA$662,AA$663,1)</f>
        <v>0.99180246407540384</v>
      </c>
      <c r="AD2271" s="142">
        <f t="shared" ref="AD2271:AD2334" si="433">IF(OR(AC2271&lt;CN$43,AC2271&gt;CN$44),AB2271,"")</f>
        <v>2.2394530294842882E-2</v>
      </c>
      <c r="AE2271" s="142" t="str">
        <f t="shared" si="424"/>
        <v/>
      </c>
      <c r="AF2271" s="142" t="str">
        <f t="shared" ref="AF2271:AF2334" si="434">IF(AB2271=MAX(AB$671:AB$2671),AB2271,"")</f>
        <v/>
      </c>
      <c r="AG2271" s="167">
        <f t="shared" ref="AG2271:AG2334" si="435">_xlfn.NORM.DIST(Z2271,AE$663,AE$664,0)</f>
        <v>0</v>
      </c>
      <c r="AH2271" s="167" t="str">
        <f t="shared" ref="AH2271:AH2334" si="436">IF(AG2271=MAX(AG$671:AG$2671),AB2271,"")</f>
        <v/>
      </c>
      <c r="AI2271" s="167" t="str">
        <f t="shared" ref="AI2271:AI2334" si="437">IF(AH2271=MIN(AH$671:AH$2671),AH2271,"")</f>
        <v/>
      </c>
      <c r="AJ2271" s="167"/>
      <c r="AK2271" s="167"/>
      <c r="AL2271" s="167"/>
      <c r="AN2271" s="146"/>
      <c r="AO2271" s="158">
        <f t="shared" si="426"/>
        <v>10.315086891356565</v>
      </c>
      <c r="AP2271" s="159">
        <f t="shared" si="427"/>
        <v>0.1714097813812413</v>
      </c>
      <c r="AQ2271" s="160">
        <f t="shared" si="428"/>
        <v>3.342636189138104E-4</v>
      </c>
      <c r="AR2271" s="161" t="str">
        <f t="shared" si="429"/>
        <v/>
      </c>
      <c r="AS2271" s="161" t="str">
        <f t="shared" si="425"/>
        <v/>
      </c>
    </row>
    <row r="2272" spans="26:45" ht="20.100000000000001" customHeight="1" x14ac:dyDescent="0.25">
      <c r="Z2272" s="146">
        <v>1601</v>
      </c>
      <c r="AA2272" s="142">
        <f t="shared" si="430"/>
        <v>2.4039999999999999</v>
      </c>
      <c r="AB2272" s="166">
        <f t="shared" si="431"/>
        <v>2.2180394005808821E-2</v>
      </c>
      <c r="AC2272" s="166">
        <f t="shared" si="432"/>
        <v>0.99189161335706455</v>
      </c>
      <c r="AD2272" s="142">
        <f t="shared" si="433"/>
        <v>2.2180394005808821E-2</v>
      </c>
      <c r="AE2272" s="142" t="str">
        <f t="shared" ref="AE2272:AE2335" si="438">IF(AND(AC2272&gt;$AE$667,AC2272&lt;$AE$668),AB2272,"")</f>
        <v/>
      </c>
      <c r="AF2272" s="142" t="str">
        <f t="shared" si="434"/>
        <v/>
      </c>
      <c r="AG2272" s="167">
        <f t="shared" si="435"/>
        <v>0</v>
      </c>
      <c r="AH2272" s="167" t="str">
        <f t="shared" si="436"/>
        <v/>
      </c>
      <c r="AI2272" s="167" t="str">
        <f t="shared" si="437"/>
        <v/>
      </c>
      <c r="AJ2272" s="167"/>
      <c r="AK2272" s="167"/>
      <c r="AL2272" s="167"/>
      <c r="AN2272" s="146"/>
      <c r="AO2272" s="158">
        <f t="shared" si="426"/>
        <v>10.321481861530994</v>
      </c>
      <c r="AP2272" s="159">
        <f t="shared" si="427"/>
        <v>0.17107551776232749</v>
      </c>
      <c r="AQ2272" s="160">
        <f t="shared" si="428"/>
        <v>3.337130265501087E-4</v>
      </c>
      <c r="AR2272" s="161" t="str">
        <f t="shared" si="429"/>
        <v/>
      </c>
      <c r="AS2272" s="161" t="str">
        <f t="shared" si="425"/>
        <v/>
      </c>
    </row>
    <row r="2273" spans="26:45" ht="20.100000000000001" customHeight="1" x14ac:dyDescent="0.25">
      <c r="Z2273" s="146">
        <v>1602</v>
      </c>
      <c r="AA2273" s="142">
        <f t="shared" si="430"/>
        <v>2.4080000000000004</v>
      </c>
      <c r="AB2273" s="166">
        <f t="shared" si="431"/>
        <v>2.1967953795893193E-2</v>
      </c>
      <c r="AC2273" s="166">
        <f t="shared" si="432"/>
        <v>0.9919799094888887</v>
      </c>
      <c r="AD2273" s="142">
        <f t="shared" si="433"/>
        <v>2.1967953795893193E-2</v>
      </c>
      <c r="AE2273" s="142" t="str">
        <f t="shared" si="438"/>
        <v/>
      </c>
      <c r="AF2273" s="142" t="str">
        <f t="shared" si="434"/>
        <v/>
      </c>
      <c r="AG2273" s="167">
        <f t="shared" si="435"/>
        <v>0</v>
      </c>
      <c r="AH2273" s="167" t="str">
        <f t="shared" si="436"/>
        <v/>
      </c>
      <c r="AI2273" s="167" t="str">
        <f t="shared" si="437"/>
        <v/>
      </c>
      <c r="AJ2273" s="167"/>
      <c r="AK2273" s="167"/>
      <c r="AL2273" s="167"/>
      <c r="AN2273" s="146"/>
      <c r="AO2273" s="158">
        <f t="shared" si="426"/>
        <v>10.327876831705424</v>
      </c>
      <c r="AP2273" s="159">
        <f t="shared" si="427"/>
        <v>0.17074180473577738</v>
      </c>
      <c r="AQ2273" s="160">
        <f t="shared" si="428"/>
        <v>3.331630215741288E-4</v>
      </c>
      <c r="AR2273" s="161" t="str">
        <f t="shared" si="429"/>
        <v/>
      </c>
      <c r="AS2273" s="161" t="str">
        <f t="shared" si="425"/>
        <v/>
      </c>
    </row>
    <row r="2274" spans="26:45" ht="20.100000000000001" customHeight="1" x14ac:dyDescent="0.25">
      <c r="Z2274" s="146">
        <v>1603</v>
      </c>
      <c r="AA2274" s="142">
        <f t="shared" si="430"/>
        <v>2.4119999999999999</v>
      </c>
      <c r="AB2274" s="166">
        <f t="shared" si="431"/>
        <v>2.1757200185802975E-2</v>
      </c>
      <c r="AC2274" s="166">
        <f t="shared" si="432"/>
        <v>0.99206735923623102</v>
      </c>
      <c r="AD2274" s="142">
        <f t="shared" si="433"/>
        <v>2.1757200185802975E-2</v>
      </c>
      <c r="AE2274" s="142" t="str">
        <f t="shared" si="438"/>
        <v/>
      </c>
      <c r="AF2274" s="142" t="str">
        <f t="shared" si="434"/>
        <v/>
      </c>
      <c r="AG2274" s="167">
        <f t="shared" si="435"/>
        <v>0</v>
      </c>
      <c r="AH2274" s="167" t="str">
        <f t="shared" si="436"/>
        <v/>
      </c>
      <c r="AI2274" s="167" t="str">
        <f t="shared" si="437"/>
        <v/>
      </c>
      <c r="AJ2274" s="167"/>
      <c r="AK2274" s="167"/>
      <c r="AL2274" s="167"/>
      <c r="AN2274" s="146"/>
      <c r="AO2274" s="158">
        <f t="shared" si="426"/>
        <v>10.334271801879854</v>
      </c>
      <c r="AP2274" s="159">
        <f t="shared" si="427"/>
        <v>0.17040864171420325</v>
      </c>
      <c r="AQ2274" s="160">
        <f t="shared" si="428"/>
        <v>3.3261360446706911E-4</v>
      </c>
      <c r="AR2274" s="161" t="str">
        <f t="shared" si="429"/>
        <v/>
      </c>
      <c r="AS2274" s="161" t="str">
        <f t="shared" si="425"/>
        <v/>
      </c>
    </row>
    <row r="2275" spans="26:45" ht="20.100000000000001" customHeight="1" x14ac:dyDescent="0.25">
      <c r="Z2275" s="146">
        <v>1604</v>
      </c>
      <c r="AA2275" s="142">
        <f t="shared" si="430"/>
        <v>2.4160000000000004</v>
      </c>
      <c r="AB2275" s="166">
        <f t="shared" si="431"/>
        <v>2.154812370654343E-2</v>
      </c>
      <c r="AC2275" s="166">
        <f t="shared" si="432"/>
        <v>0.99215396932654909</v>
      </c>
      <c r="AD2275" s="142">
        <f t="shared" si="433"/>
        <v>2.154812370654343E-2</v>
      </c>
      <c r="AE2275" s="142" t="str">
        <f t="shared" si="438"/>
        <v/>
      </c>
      <c r="AF2275" s="142" t="str">
        <f t="shared" si="434"/>
        <v/>
      </c>
      <c r="AG2275" s="167">
        <f t="shared" si="435"/>
        <v>0</v>
      </c>
      <c r="AH2275" s="167" t="str">
        <f t="shared" si="436"/>
        <v/>
      </c>
      <c r="AI2275" s="167" t="str">
        <f t="shared" si="437"/>
        <v/>
      </c>
      <c r="AJ2275" s="167"/>
      <c r="AK2275" s="167"/>
      <c r="AL2275" s="167"/>
      <c r="AN2275" s="146"/>
      <c r="AO2275" s="158">
        <f t="shared" si="426"/>
        <v>10.340666772054284</v>
      </c>
      <c r="AP2275" s="159">
        <f t="shared" si="427"/>
        <v>0.17007602810973618</v>
      </c>
      <c r="AQ2275" s="160">
        <f t="shared" si="428"/>
        <v>3.3206477570424386E-4</v>
      </c>
      <c r="AR2275" s="161" t="str">
        <f t="shared" si="429"/>
        <v/>
      </c>
      <c r="AS2275" s="161" t="str">
        <f t="shared" si="425"/>
        <v/>
      </c>
    </row>
    <row r="2276" spans="26:45" ht="20.100000000000001" customHeight="1" x14ac:dyDescent="0.25">
      <c r="Z2276" s="146">
        <v>1605</v>
      </c>
      <c r="AA2276" s="142">
        <f t="shared" si="430"/>
        <v>2.42</v>
      </c>
      <c r="AB2276" s="166">
        <f t="shared" si="431"/>
        <v>2.1340714899922782E-2</v>
      </c>
      <c r="AC2276" s="166">
        <f t="shared" si="432"/>
        <v>0.99223974644944635</v>
      </c>
      <c r="AD2276" s="142">
        <f t="shared" si="433"/>
        <v>2.1340714899922782E-2</v>
      </c>
      <c r="AE2276" s="142" t="str">
        <f t="shared" si="438"/>
        <v/>
      </c>
      <c r="AF2276" s="142" t="str">
        <f t="shared" si="434"/>
        <v/>
      </c>
      <c r="AG2276" s="167">
        <f t="shared" si="435"/>
        <v>0</v>
      </c>
      <c r="AH2276" s="167" t="str">
        <f t="shared" si="436"/>
        <v/>
      </c>
      <c r="AI2276" s="167" t="str">
        <f t="shared" si="437"/>
        <v/>
      </c>
      <c r="AJ2276" s="167"/>
      <c r="AK2276" s="167"/>
      <c r="AL2276" s="167"/>
      <c r="AN2276" s="146"/>
      <c r="AO2276" s="158">
        <f t="shared" si="426"/>
        <v>10.347061742228714</v>
      </c>
      <c r="AP2276" s="159">
        <f t="shared" si="427"/>
        <v>0.16974396333403194</v>
      </c>
      <c r="AQ2276" s="160">
        <f t="shared" si="428"/>
        <v>3.3151653575649864E-4</v>
      </c>
      <c r="AR2276" s="161" t="str">
        <f t="shared" si="429"/>
        <v/>
      </c>
      <c r="AS2276" s="161" t="str">
        <f t="shared" si="425"/>
        <v/>
      </c>
    </row>
    <row r="2277" spans="26:45" ht="20.100000000000001" customHeight="1" x14ac:dyDescent="0.25">
      <c r="Z2277" s="146">
        <v>1606</v>
      </c>
      <c r="AA2277" s="142">
        <f t="shared" si="430"/>
        <v>2.4240000000000004</v>
      </c>
      <c r="AB2277" s="166">
        <f t="shared" si="431"/>
        <v>2.1134964319050459E-2</v>
      </c>
      <c r="AC2277" s="166">
        <f t="shared" si="432"/>
        <v>0.99232469725671568</v>
      </c>
      <c r="AD2277" s="142">
        <f t="shared" si="433"/>
        <v>2.1134964319050459E-2</v>
      </c>
      <c r="AE2277" s="142" t="str">
        <f t="shared" si="438"/>
        <v/>
      </c>
      <c r="AF2277" s="142" t="str">
        <f t="shared" si="434"/>
        <v/>
      </c>
      <c r="AG2277" s="167">
        <f t="shared" si="435"/>
        <v>0</v>
      </c>
      <c r="AH2277" s="167" t="str">
        <f t="shared" si="436"/>
        <v/>
      </c>
      <c r="AI2277" s="167" t="str">
        <f t="shared" si="437"/>
        <v/>
      </c>
      <c r="AJ2277" s="167"/>
      <c r="AK2277" s="167"/>
      <c r="AL2277" s="167"/>
      <c r="AN2277" s="146"/>
      <c r="AO2277" s="158">
        <f t="shared" si="426"/>
        <v>10.353456712403144</v>
      </c>
      <c r="AP2277" s="159">
        <f t="shared" si="427"/>
        <v>0.16941244679827544</v>
      </c>
      <c r="AQ2277" s="160">
        <f t="shared" si="428"/>
        <v>3.3096888508882261E-4</v>
      </c>
      <c r="AR2277" s="161" t="str">
        <f t="shared" si="429"/>
        <v/>
      </c>
      <c r="AS2277" s="161" t="str">
        <f t="shared" si="425"/>
        <v/>
      </c>
    </row>
    <row r="2278" spans="26:45" ht="20.100000000000001" customHeight="1" x14ac:dyDescent="0.25">
      <c r="Z2278" s="146">
        <v>1607</v>
      </c>
      <c r="AA2278" s="142">
        <f t="shared" si="430"/>
        <v>2.4279999999999999</v>
      </c>
      <c r="AB2278" s="166">
        <f t="shared" si="431"/>
        <v>2.0930862528830304E-2</v>
      </c>
      <c r="AC2278" s="166">
        <f t="shared" si="432"/>
        <v>0.99240882836238575</v>
      </c>
      <c r="AD2278" s="142">
        <f t="shared" si="433"/>
        <v>2.0930862528830304E-2</v>
      </c>
      <c r="AE2278" s="142" t="str">
        <f t="shared" si="438"/>
        <v/>
      </c>
      <c r="AF2278" s="142" t="str">
        <f t="shared" si="434"/>
        <v/>
      </c>
      <c r="AG2278" s="167">
        <f t="shared" si="435"/>
        <v>0</v>
      </c>
      <c r="AH2278" s="167" t="str">
        <f t="shared" si="436"/>
        <v/>
      </c>
      <c r="AI2278" s="167" t="str">
        <f t="shared" si="437"/>
        <v/>
      </c>
      <c r="AJ2278" s="167"/>
      <c r="AK2278" s="167"/>
      <c r="AL2278" s="167"/>
      <c r="AN2278" s="146"/>
      <c r="AO2278" s="158">
        <f t="shared" si="426"/>
        <v>10.359851682577574</v>
      </c>
      <c r="AP2278" s="159">
        <f t="shared" si="427"/>
        <v>0.16908147791318662</v>
      </c>
      <c r="AQ2278" s="160">
        <f t="shared" si="428"/>
        <v>3.3042182416212484E-4</v>
      </c>
      <c r="AR2278" s="161" t="str">
        <f t="shared" si="429"/>
        <v/>
      </c>
      <c r="AS2278" s="161" t="str">
        <f t="shared" si="425"/>
        <v/>
      </c>
    </row>
    <row r="2279" spans="26:45" ht="20.100000000000001" customHeight="1" x14ac:dyDescent="0.25">
      <c r="Z2279" s="146">
        <v>1608</v>
      </c>
      <c r="AA2279" s="142">
        <f t="shared" si="430"/>
        <v>2.4320000000000004</v>
      </c>
      <c r="AB2279" s="166">
        <f t="shared" si="431"/>
        <v>2.0728400106447466E-2</v>
      </c>
      <c r="AC2279" s="166">
        <f t="shared" si="432"/>
        <v>0.9924921463427695</v>
      </c>
      <c r="AD2279" s="142">
        <f t="shared" si="433"/>
        <v>2.0728400106447466E-2</v>
      </c>
      <c r="AE2279" s="142" t="str">
        <f t="shared" si="438"/>
        <v/>
      </c>
      <c r="AF2279" s="142" t="str">
        <f t="shared" si="434"/>
        <v/>
      </c>
      <c r="AG2279" s="167">
        <f t="shared" si="435"/>
        <v>0</v>
      </c>
      <c r="AH2279" s="167" t="str">
        <f t="shared" si="436"/>
        <v/>
      </c>
      <c r="AI2279" s="167" t="str">
        <f t="shared" si="437"/>
        <v/>
      </c>
      <c r="AJ2279" s="167"/>
      <c r="AK2279" s="167"/>
      <c r="AL2279" s="167"/>
      <c r="AN2279" s="146"/>
      <c r="AO2279" s="158">
        <f t="shared" si="426"/>
        <v>10.366246652752004</v>
      </c>
      <c r="AP2279" s="159">
        <f t="shared" si="427"/>
        <v>0.16875105608902449</v>
      </c>
      <c r="AQ2279" s="160">
        <f t="shared" si="428"/>
        <v>3.2987535343104168E-4</v>
      </c>
      <c r="AR2279" s="161" t="str">
        <f t="shared" si="429"/>
        <v/>
      </c>
      <c r="AS2279" s="161" t="str">
        <f t="shared" si="425"/>
        <v/>
      </c>
    </row>
    <row r="2280" spans="26:45" ht="20.100000000000001" customHeight="1" x14ac:dyDescent="0.25">
      <c r="Z2280" s="146">
        <v>1609</v>
      </c>
      <c r="AA2280" s="142">
        <f t="shared" si="430"/>
        <v>2.4359999999999999</v>
      </c>
      <c r="AB2280" s="166">
        <f t="shared" si="431"/>
        <v>2.0527567641850292E-2</v>
      </c>
      <c r="AC2280" s="166">
        <f t="shared" si="432"/>
        <v>0.99257465773651377</v>
      </c>
      <c r="AD2280" s="142">
        <f t="shared" si="433"/>
        <v>2.0527567641850292E-2</v>
      </c>
      <c r="AE2280" s="142" t="str">
        <f t="shared" si="438"/>
        <v/>
      </c>
      <c r="AF2280" s="142" t="str">
        <f t="shared" si="434"/>
        <v/>
      </c>
      <c r="AG2280" s="167">
        <f t="shared" si="435"/>
        <v>0</v>
      </c>
      <c r="AH2280" s="167" t="str">
        <f t="shared" si="436"/>
        <v/>
      </c>
      <c r="AI2280" s="167" t="str">
        <f t="shared" si="437"/>
        <v/>
      </c>
      <c r="AJ2280" s="167"/>
      <c r="AK2280" s="167"/>
      <c r="AL2280" s="167"/>
      <c r="AN2280" s="146"/>
      <c r="AO2280" s="158">
        <f t="shared" si="426"/>
        <v>10.372641622926434</v>
      </c>
      <c r="AP2280" s="159">
        <f t="shared" si="427"/>
        <v>0.16842118073559345</v>
      </c>
      <c r="AQ2280" s="160">
        <f t="shared" si="428"/>
        <v>3.293294733461849E-4</v>
      </c>
      <c r="AR2280" s="161" t="str">
        <f t="shared" si="429"/>
        <v/>
      </c>
      <c r="AS2280" s="161" t="str">
        <f t="shared" si="425"/>
        <v/>
      </c>
    </row>
    <row r="2281" spans="26:45" ht="20.100000000000001" customHeight="1" x14ac:dyDescent="0.25">
      <c r="Z2281" s="146">
        <v>1610</v>
      </c>
      <c r="AA2281" s="142">
        <f t="shared" si="430"/>
        <v>2.4400000000000004</v>
      </c>
      <c r="AB2281" s="166">
        <f t="shared" si="431"/>
        <v>2.032835573822582E-2</v>
      </c>
      <c r="AC2281" s="166">
        <f t="shared" si="432"/>
        <v>0.99265636904465171</v>
      </c>
      <c r="AD2281" s="142">
        <f t="shared" si="433"/>
        <v>2.032835573822582E-2</v>
      </c>
      <c r="AE2281" s="142" t="str">
        <f t="shared" si="438"/>
        <v/>
      </c>
      <c r="AF2281" s="142" t="str">
        <f t="shared" si="434"/>
        <v/>
      </c>
      <c r="AG2281" s="167">
        <f t="shared" si="435"/>
        <v>0</v>
      </c>
      <c r="AH2281" s="167" t="str">
        <f t="shared" si="436"/>
        <v/>
      </c>
      <c r="AI2281" s="167" t="str">
        <f t="shared" si="437"/>
        <v/>
      </c>
      <c r="AJ2281" s="167"/>
      <c r="AK2281" s="167"/>
      <c r="AL2281" s="167"/>
      <c r="AN2281" s="146"/>
      <c r="AO2281" s="158">
        <f t="shared" si="426"/>
        <v>10.379036593100864</v>
      </c>
      <c r="AP2281" s="159">
        <f t="shared" si="427"/>
        <v>0.16809185126224727</v>
      </c>
      <c r="AQ2281" s="160">
        <f t="shared" si="428"/>
        <v>3.2878418435203227E-4</v>
      </c>
      <c r="AR2281" s="161" t="str">
        <f t="shared" si="429"/>
        <v/>
      </c>
      <c r="AS2281" s="161" t="str">
        <f t="shared" si="425"/>
        <v/>
      </c>
    </row>
    <row r="2282" spans="26:45" ht="20.100000000000001" customHeight="1" x14ac:dyDescent="0.25">
      <c r="Z2282" s="146">
        <v>1611</v>
      </c>
      <c r="AA2282" s="142">
        <f t="shared" si="430"/>
        <v>2.444</v>
      </c>
      <c r="AB2282" s="166">
        <f t="shared" si="431"/>
        <v>2.0130755012470348E-2</v>
      </c>
      <c r="AC2282" s="166">
        <f t="shared" si="432"/>
        <v>0.99273728673065609</v>
      </c>
      <c r="AD2282" s="142">
        <f t="shared" si="433"/>
        <v>2.0130755012470348E-2</v>
      </c>
      <c r="AE2282" s="142" t="str">
        <f t="shared" si="438"/>
        <v/>
      </c>
      <c r="AF2282" s="142" t="str">
        <f t="shared" si="434"/>
        <v/>
      </c>
      <c r="AG2282" s="167">
        <f t="shared" si="435"/>
        <v>0</v>
      </c>
      <c r="AH2282" s="167" t="str">
        <f t="shared" si="436"/>
        <v/>
      </c>
      <c r="AI2282" s="167" t="str">
        <f t="shared" si="437"/>
        <v/>
      </c>
      <c r="AJ2282" s="167"/>
      <c r="AK2282" s="167"/>
      <c r="AL2282" s="167"/>
      <c r="AN2282" s="146"/>
      <c r="AO2282" s="158">
        <f t="shared" si="426"/>
        <v>10.385431563275294</v>
      </c>
      <c r="AP2282" s="159">
        <f t="shared" si="427"/>
        <v>0.16776306707789523</v>
      </c>
      <c r="AQ2282" s="160">
        <f t="shared" si="428"/>
        <v>3.2823948688920357E-4</v>
      </c>
      <c r="AR2282" s="161" t="str">
        <f t="shared" si="429"/>
        <v/>
      </c>
      <c r="AS2282" s="161" t="str">
        <f t="shared" si="425"/>
        <v/>
      </c>
    </row>
    <row r="2283" spans="26:45" ht="20.100000000000001" customHeight="1" x14ac:dyDescent="0.25">
      <c r="Z2283" s="146">
        <v>1612</v>
      </c>
      <c r="AA2283" s="142">
        <f t="shared" si="430"/>
        <v>2.4480000000000004</v>
      </c>
      <c r="AB2283" s="166">
        <f t="shared" si="431"/>
        <v>1.9934756095653629E-2</v>
      </c>
      <c r="AC2283" s="166">
        <f t="shared" si="432"/>
        <v>0.99281741722049599</v>
      </c>
      <c r="AD2283" s="142">
        <f t="shared" si="433"/>
        <v>1.9934756095653629E-2</v>
      </c>
      <c r="AE2283" s="142" t="str">
        <f t="shared" si="438"/>
        <v/>
      </c>
      <c r="AF2283" s="142" t="str">
        <f t="shared" si="434"/>
        <v/>
      </c>
      <c r="AG2283" s="167">
        <f t="shared" si="435"/>
        <v>0</v>
      </c>
      <c r="AH2283" s="167" t="str">
        <f t="shared" si="436"/>
        <v/>
      </c>
      <c r="AI2283" s="167" t="str">
        <f t="shared" si="437"/>
        <v/>
      </c>
      <c r="AJ2283" s="167"/>
      <c r="AK2283" s="167"/>
      <c r="AL2283" s="167"/>
      <c r="AN2283" s="146"/>
      <c r="AO2283" s="158">
        <f t="shared" si="426"/>
        <v>10.391826533449724</v>
      </c>
      <c r="AP2283" s="159">
        <f t="shared" si="427"/>
        <v>0.16743482759100603</v>
      </c>
      <c r="AQ2283" s="160">
        <f t="shared" si="428"/>
        <v>3.276953813923511E-4</v>
      </c>
      <c r="AR2283" s="161" t="str">
        <f t="shared" si="429"/>
        <v/>
      </c>
      <c r="AS2283" s="161" t="str">
        <f t="shared" si="425"/>
        <v/>
      </c>
    </row>
    <row r="2284" spans="26:45" ht="20.100000000000001" customHeight="1" x14ac:dyDescent="0.25">
      <c r="Z2284" s="146">
        <v>1613</v>
      </c>
      <c r="AA2284" s="142">
        <f t="shared" si="430"/>
        <v>2.452</v>
      </c>
      <c r="AB2284" s="166">
        <f t="shared" si="431"/>
        <v>1.9740349633478135E-2</v>
      </c>
      <c r="AC2284" s="166">
        <f t="shared" si="432"/>
        <v>0.99289676690269357</v>
      </c>
      <c r="AD2284" s="142">
        <f t="shared" si="433"/>
        <v>1.9740349633478135E-2</v>
      </c>
      <c r="AE2284" s="142" t="str">
        <f t="shared" si="438"/>
        <v/>
      </c>
      <c r="AF2284" s="142" t="str">
        <f t="shared" si="434"/>
        <v/>
      </c>
      <c r="AG2284" s="167">
        <f t="shared" si="435"/>
        <v>0</v>
      </c>
      <c r="AH2284" s="167" t="str">
        <f t="shared" si="436"/>
        <v/>
      </c>
      <c r="AI2284" s="167" t="str">
        <f t="shared" si="437"/>
        <v/>
      </c>
      <c r="AJ2284" s="167"/>
      <c r="AK2284" s="167"/>
      <c r="AL2284" s="167"/>
      <c r="AN2284" s="146"/>
      <c r="AO2284" s="158">
        <f t="shared" si="426"/>
        <v>10.398221503624153</v>
      </c>
      <c r="AP2284" s="159">
        <f t="shared" si="427"/>
        <v>0.16710713220961368</v>
      </c>
      <c r="AQ2284" s="160">
        <f t="shared" si="428"/>
        <v>3.2715186829126996E-4</v>
      </c>
      <c r="AR2284" s="161" t="str">
        <f t="shared" si="429"/>
        <v/>
      </c>
      <c r="AS2284" s="161" t="str">
        <f t="shared" si="425"/>
        <v/>
      </c>
    </row>
    <row r="2285" spans="26:45" ht="20.100000000000001" customHeight="1" x14ac:dyDescent="0.25">
      <c r="Z2285" s="146">
        <v>1614</v>
      </c>
      <c r="AA2285" s="142">
        <f t="shared" si="430"/>
        <v>2.4560000000000004</v>
      </c>
      <c r="AB2285" s="166">
        <f t="shared" si="431"/>
        <v>1.9547526286731981E-2</v>
      </c>
      <c r="AC2285" s="166">
        <f t="shared" si="432"/>
        <v>0.99297534212838379</v>
      </c>
      <c r="AD2285" s="142">
        <f t="shared" si="433"/>
        <v>1.9547526286731981E-2</v>
      </c>
      <c r="AE2285" s="142" t="str">
        <f t="shared" si="438"/>
        <v/>
      </c>
      <c r="AF2285" s="142" t="str">
        <f t="shared" si="434"/>
        <v/>
      </c>
      <c r="AG2285" s="167">
        <f t="shared" si="435"/>
        <v>0</v>
      </c>
      <c r="AH2285" s="167" t="str">
        <f t="shared" si="436"/>
        <v/>
      </c>
      <c r="AI2285" s="167" t="str">
        <f t="shared" si="437"/>
        <v/>
      </c>
      <c r="AJ2285" s="167"/>
      <c r="AK2285" s="167"/>
      <c r="AL2285" s="167"/>
      <c r="AN2285" s="146"/>
      <c r="AO2285" s="158">
        <f t="shared" si="426"/>
        <v>10.404616473798583</v>
      </c>
      <c r="AP2285" s="159">
        <f t="shared" si="427"/>
        <v>0.16677998034132241</v>
      </c>
      <c r="AQ2285" s="160">
        <f t="shared" si="428"/>
        <v>3.2660894801145313E-4</v>
      </c>
      <c r="AR2285" s="161" t="str">
        <f t="shared" si="429"/>
        <v/>
      </c>
      <c r="AS2285" s="161" t="str">
        <f t="shared" si="425"/>
        <v/>
      </c>
    </row>
    <row r="2286" spans="26:45" ht="20.100000000000001" customHeight="1" x14ac:dyDescent="0.25">
      <c r="Z2286" s="146">
        <v>1615</v>
      </c>
      <c r="AA2286" s="142">
        <f t="shared" si="430"/>
        <v>2.46</v>
      </c>
      <c r="AB2286" s="166">
        <f t="shared" si="431"/>
        <v>1.9356276731736961E-2</v>
      </c>
      <c r="AC2286" s="166">
        <f t="shared" si="432"/>
        <v>0.99305314921137566</v>
      </c>
      <c r="AD2286" s="142">
        <f t="shared" si="433"/>
        <v>1.9356276731736961E-2</v>
      </c>
      <c r="AE2286" s="142" t="str">
        <f t="shared" si="438"/>
        <v/>
      </c>
      <c r="AF2286" s="142" t="str">
        <f t="shared" si="434"/>
        <v/>
      </c>
      <c r="AG2286" s="167">
        <f t="shared" si="435"/>
        <v>0</v>
      </c>
      <c r="AH2286" s="167" t="str">
        <f t="shared" si="436"/>
        <v/>
      </c>
      <c r="AI2286" s="167" t="str">
        <f t="shared" si="437"/>
        <v/>
      </c>
      <c r="AJ2286" s="167"/>
      <c r="AK2286" s="167"/>
      <c r="AL2286" s="167"/>
      <c r="AN2286" s="146"/>
      <c r="AO2286" s="158">
        <f t="shared" si="426"/>
        <v>10.411011443973013</v>
      </c>
      <c r="AP2286" s="159">
        <f t="shared" si="427"/>
        <v>0.16645337139331096</v>
      </c>
      <c r="AQ2286" s="160">
        <f t="shared" si="428"/>
        <v>3.2606662097264816E-4</v>
      </c>
      <c r="AR2286" s="161" t="str">
        <f t="shared" si="429"/>
        <v/>
      </c>
      <c r="AS2286" s="161" t="str">
        <f t="shared" si="425"/>
        <v/>
      </c>
    </row>
    <row r="2287" spans="26:45" ht="20.100000000000001" customHeight="1" x14ac:dyDescent="0.25">
      <c r="Z2287" s="146">
        <v>1616</v>
      </c>
      <c r="AA2287" s="142">
        <f t="shared" si="430"/>
        <v>2.4640000000000004</v>
      </c>
      <c r="AB2287" s="166">
        <f t="shared" si="431"/>
        <v>1.9166591660790239E-2</v>
      </c>
      <c r="AC2287" s="166">
        <f t="shared" si="432"/>
        <v>0.9931301944282156</v>
      </c>
      <c r="AD2287" s="142">
        <f t="shared" si="433"/>
        <v>1.9166591660790239E-2</v>
      </c>
      <c r="AE2287" s="142" t="str">
        <f t="shared" si="438"/>
        <v/>
      </c>
      <c r="AF2287" s="142" t="str">
        <f t="shared" si="434"/>
        <v/>
      </c>
      <c r="AG2287" s="167">
        <f t="shared" si="435"/>
        <v>0</v>
      </c>
      <c r="AH2287" s="167" t="str">
        <f t="shared" si="436"/>
        <v/>
      </c>
      <c r="AI2287" s="167" t="str">
        <f t="shared" si="437"/>
        <v/>
      </c>
      <c r="AJ2287" s="167"/>
      <c r="AK2287" s="167"/>
      <c r="AL2287" s="167"/>
      <c r="AN2287" s="146"/>
      <c r="AO2287" s="158">
        <f t="shared" si="426"/>
        <v>10.417406414147443</v>
      </c>
      <c r="AP2287" s="159">
        <f t="shared" si="427"/>
        <v>0.16612730477233831</v>
      </c>
      <c r="AQ2287" s="160">
        <f t="shared" si="428"/>
        <v>3.255248875897454E-4</v>
      </c>
      <c r="AR2287" s="161" t="str">
        <f t="shared" si="429"/>
        <v/>
      </c>
      <c r="AS2287" s="161" t="str">
        <f t="shared" si="425"/>
        <v/>
      </c>
    </row>
    <row r="2288" spans="26:45" ht="20.100000000000001" customHeight="1" x14ac:dyDescent="0.25">
      <c r="Z2288" s="146">
        <v>1617</v>
      </c>
      <c r="AA2288" s="142">
        <f t="shared" si="430"/>
        <v>2.468</v>
      </c>
      <c r="AB2288" s="166">
        <f t="shared" si="431"/>
        <v>1.897846178260116E-2</v>
      </c>
      <c r="AC2288" s="166">
        <f t="shared" si="432"/>
        <v>0.99320648401825162</v>
      </c>
      <c r="AD2288" s="142">
        <f t="shared" si="433"/>
        <v>1.897846178260116E-2</v>
      </c>
      <c r="AE2288" s="142" t="str">
        <f t="shared" si="438"/>
        <v/>
      </c>
      <c r="AF2288" s="142" t="str">
        <f t="shared" si="434"/>
        <v/>
      </c>
      <c r="AG2288" s="167">
        <f t="shared" si="435"/>
        <v>0</v>
      </c>
      <c r="AH2288" s="167" t="str">
        <f t="shared" si="436"/>
        <v/>
      </c>
      <c r="AI2288" s="167" t="str">
        <f t="shared" si="437"/>
        <v/>
      </c>
      <c r="AJ2288" s="167"/>
      <c r="AK2288" s="167"/>
      <c r="AL2288" s="167"/>
      <c r="AN2288" s="146"/>
      <c r="AO2288" s="158">
        <f t="shared" si="426"/>
        <v>10.423801384321873</v>
      </c>
      <c r="AP2288" s="159">
        <f t="shared" si="427"/>
        <v>0.16580177988474856</v>
      </c>
      <c r="AQ2288" s="160">
        <f t="shared" si="428"/>
        <v>3.2498374827302778E-4</v>
      </c>
      <c r="AR2288" s="161" t="str">
        <f t="shared" si="429"/>
        <v/>
      </c>
      <c r="AS2288" s="161" t="str">
        <f t="shared" si="425"/>
        <v/>
      </c>
    </row>
    <row r="2289" spans="26:45" ht="20.100000000000001" customHeight="1" x14ac:dyDescent="0.25">
      <c r="Z2289" s="146">
        <v>1618</v>
      </c>
      <c r="AA2289" s="142">
        <f t="shared" si="430"/>
        <v>2.4720000000000004</v>
      </c>
      <c r="AB2289" s="166">
        <f t="shared" si="431"/>
        <v>1.8791877822721813E-2</v>
      </c>
      <c r="AC2289" s="166">
        <f t="shared" si="432"/>
        <v>0.99328202418370004</v>
      </c>
      <c r="AD2289" s="142">
        <f t="shared" si="433"/>
        <v>1.8791877822721813E-2</v>
      </c>
      <c r="AE2289" s="142" t="str">
        <f t="shared" si="438"/>
        <v/>
      </c>
      <c r="AF2289" s="142" t="str">
        <f t="shared" si="434"/>
        <v/>
      </c>
      <c r="AG2289" s="167">
        <f t="shared" si="435"/>
        <v>0</v>
      </c>
      <c r="AH2289" s="167" t="str">
        <f t="shared" si="436"/>
        <v/>
      </c>
      <c r="AI2289" s="167" t="str">
        <f t="shared" si="437"/>
        <v/>
      </c>
      <c r="AJ2289" s="167"/>
      <c r="AK2289" s="167"/>
      <c r="AL2289" s="167"/>
      <c r="AN2289" s="146"/>
      <c r="AO2289" s="158">
        <f t="shared" si="426"/>
        <v>10.430196354496303</v>
      </c>
      <c r="AP2289" s="159">
        <f t="shared" si="427"/>
        <v>0.16547679613647553</v>
      </c>
      <c r="AQ2289" s="160">
        <f t="shared" si="428"/>
        <v>3.2444320342758792E-4</v>
      </c>
      <c r="AR2289" s="161" t="str">
        <f t="shared" si="429"/>
        <v/>
      </c>
      <c r="AS2289" s="161" t="str">
        <f t="shared" si="425"/>
        <v/>
      </c>
    </row>
    <row r="2290" spans="26:45" ht="20.100000000000001" customHeight="1" x14ac:dyDescent="0.25">
      <c r="Z2290" s="146">
        <v>1619</v>
      </c>
      <c r="AA2290" s="142">
        <f t="shared" si="430"/>
        <v>2.476</v>
      </c>
      <c r="AB2290" s="166">
        <f t="shared" si="431"/>
        <v>1.8606830523972679E-2</v>
      </c>
      <c r="AC2290" s="166">
        <f t="shared" si="432"/>
        <v>0.99335682108971413</v>
      </c>
      <c r="AD2290" s="142">
        <f t="shared" si="433"/>
        <v>1.8606830523972679E-2</v>
      </c>
      <c r="AE2290" s="142" t="str">
        <f t="shared" si="438"/>
        <v/>
      </c>
      <c r="AF2290" s="142" t="str">
        <f t="shared" si="434"/>
        <v/>
      </c>
      <c r="AG2290" s="167">
        <f t="shared" si="435"/>
        <v>0</v>
      </c>
      <c r="AH2290" s="167" t="str">
        <f t="shared" si="436"/>
        <v/>
      </c>
      <c r="AI2290" s="167" t="str">
        <f t="shared" si="437"/>
        <v/>
      </c>
      <c r="AJ2290" s="167"/>
      <c r="AK2290" s="167"/>
      <c r="AL2290" s="167"/>
      <c r="AN2290" s="146"/>
      <c r="AO2290" s="158">
        <f t="shared" si="426"/>
        <v>10.436591324670733</v>
      </c>
      <c r="AP2290" s="159">
        <f t="shared" si="427"/>
        <v>0.16515235293304795</v>
      </c>
      <c r="AQ2290" s="160">
        <f t="shared" si="428"/>
        <v>3.2390325345366122E-4</v>
      </c>
      <c r="AR2290" s="161" t="str">
        <f t="shared" si="429"/>
        <v/>
      </c>
      <c r="AS2290" s="161" t="str">
        <f t="shared" si="425"/>
        <v/>
      </c>
    </row>
    <row r="2291" spans="26:45" ht="20.100000000000001" customHeight="1" x14ac:dyDescent="0.25">
      <c r="Z2291" s="146">
        <v>1620</v>
      </c>
      <c r="AA2291" s="142">
        <f t="shared" si="430"/>
        <v>2.4800000000000004</v>
      </c>
      <c r="AB2291" s="166">
        <f t="shared" si="431"/>
        <v>1.8423310646862031E-2</v>
      </c>
      <c r="AC2291" s="166">
        <f t="shared" si="432"/>
        <v>0.9934308808644533</v>
      </c>
      <c r="AD2291" s="142">
        <f t="shared" si="433"/>
        <v>1.8423310646862031E-2</v>
      </c>
      <c r="AE2291" s="142" t="str">
        <f t="shared" si="438"/>
        <v/>
      </c>
      <c r="AF2291" s="142" t="str">
        <f t="shared" si="434"/>
        <v/>
      </c>
      <c r="AG2291" s="167">
        <f t="shared" si="435"/>
        <v>0</v>
      </c>
      <c r="AH2291" s="167" t="str">
        <f t="shared" si="436"/>
        <v/>
      </c>
      <c r="AI2291" s="167" t="str">
        <f t="shared" si="437"/>
        <v/>
      </c>
      <c r="AJ2291" s="167"/>
      <c r="AK2291" s="167"/>
      <c r="AL2291" s="167"/>
      <c r="AN2291" s="146"/>
      <c r="AO2291" s="158">
        <f t="shared" si="426"/>
        <v>10.442986294845163</v>
      </c>
      <c r="AP2291" s="159">
        <f t="shared" si="427"/>
        <v>0.16482844967959429</v>
      </c>
      <c r="AQ2291" s="160">
        <f t="shared" si="428"/>
        <v>3.2336389874662586E-4</v>
      </c>
      <c r="AR2291" s="161" t="str">
        <f t="shared" si="429"/>
        <v/>
      </c>
      <c r="AS2291" s="161" t="str">
        <f t="shared" si="425"/>
        <v/>
      </c>
    </row>
    <row r="2292" spans="26:45" ht="20.100000000000001" customHeight="1" x14ac:dyDescent="0.25">
      <c r="Z2292" s="146">
        <v>1621</v>
      </c>
      <c r="AA2292" s="142">
        <f t="shared" si="430"/>
        <v>2.484</v>
      </c>
      <c r="AB2292" s="166">
        <f t="shared" si="431"/>
        <v>1.824130897000055E-2</v>
      </c>
      <c r="AC2292" s="166">
        <f t="shared" si="432"/>
        <v>0.9935042095991552</v>
      </c>
      <c r="AD2292" s="142">
        <f t="shared" si="433"/>
        <v>1.824130897000055E-2</v>
      </c>
      <c r="AE2292" s="142" t="str">
        <f t="shared" si="438"/>
        <v/>
      </c>
      <c r="AF2292" s="142" t="str">
        <f t="shared" si="434"/>
        <v/>
      </c>
      <c r="AG2292" s="167">
        <f t="shared" si="435"/>
        <v>0</v>
      </c>
      <c r="AH2292" s="167" t="str">
        <f t="shared" si="436"/>
        <v/>
      </c>
      <c r="AI2292" s="167" t="str">
        <f t="shared" si="437"/>
        <v/>
      </c>
      <c r="AJ2292" s="167"/>
      <c r="AK2292" s="167"/>
      <c r="AL2292" s="167"/>
      <c r="AN2292" s="146"/>
      <c r="AO2292" s="158">
        <f t="shared" si="426"/>
        <v>10.449381265019593</v>
      </c>
      <c r="AP2292" s="159">
        <f t="shared" si="427"/>
        <v>0.16450508578084766</v>
      </c>
      <c r="AQ2292" s="160">
        <f t="shared" si="428"/>
        <v>3.2282513969733584E-4</v>
      </c>
      <c r="AR2292" s="161" t="str">
        <f t="shared" si="429"/>
        <v/>
      </c>
      <c r="AS2292" s="161" t="str">
        <f t="shared" si="425"/>
        <v/>
      </c>
    </row>
    <row r="2293" spans="26:45" ht="20.100000000000001" customHeight="1" x14ac:dyDescent="0.25">
      <c r="Z2293" s="146">
        <v>1622</v>
      </c>
      <c r="AA2293" s="142">
        <f t="shared" si="430"/>
        <v>2.4880000000000004</v>
      </c>
      <c r="AB2293" s="166">
        <f t="shared" si="431"/>
        <v>1.8060816290509676E-2</v>
      </c>
      <c r="AC2293" s="166">
        <f t="shared" si="432"/>
        <v>0.99357681334820891</v>
      </c>
      <c r="AD2293" s="142">
        <f t="shared" si="433"/>
        <v>1.8060816290509676E-2</v>
      </c>
      <c r="AE2293" s="142" t="str">
        <f t="shared" si="438"/>
        <v/>
      </c>
      <c r="AF2293" s="142" t="str">
        <f t="shared" si="434"/>
        <v/>
      </c>
      <c r="AG2293" s="167">
        <f t="shared" si="435"/>
        <v>0</v>
      </c>
      <c r="AH2293" s="167" t="str">
        <f t="shared" si="436"/>
        <v/>
      </c>
      <c r="AI2293" s="167" t="str">
        <f t="shared" si="437"/>
        <v/>
      </c>
      <c r="AJ2293" s="167"/>
      <c r="AK2293" s="167"/>
      <c r="AL2293" s="167"/>
      <c r="AN2293" s="146"/>
      <c r="AO2293" s="158">
        <f t="shared" si="426"/>
        <v>10.455776235194023</v>
      </c>
      <c r="AP2293" s="159">
        <f t="shared" si="427"/>
        <v>0.16418226064115032</v>
      </c>
      <c r="AQ2293" s="160">
        <f t="shared" si="428"/>
        <v>3.2228697669087203E-4</v>
      </c>
      <c r="AR2293" s="161" t="str">
        <f t="shared" si="429"/>
        <v/>
      </c>
      <c r="AS2293" s="161" t="str">
        <f t="shared" si="425"/>
        <v/>
      </c>
    </row>
    <row r="2294" spans="26:45" ht="20.100000000000001" customHeight="1" x14ac:dyDescent="0.25">
      <c r="Z2294" s="146">
        <v>1623</v>
      </c>
      <c r="AA2294" s="142">
        <f t="shared" si="430"/>
        <v>2.492</v>
      </c>
      <c r="AB2294" s="166">
        <f t="shared" si="431"/>
        <v>1.7881823424425094E-2</v>
      </c>
      <c r="AC2294" s="166">
        <f t="shared" si="432"/>
        <v>0.99364869812922962</v>
      </c>
      <c r="AD2294" s="142">
        <f t="shared" si="433"/>
        <v>1.7881823424425094E-2</v>
      </c>
      <c r="AE2294" s="142" t="str">
        <f t="shared" si="438"/>
        <v/>
      </c>
      <c r="AF2294" s="142" t="str">
        <f t="shared" si="434"/>
        <v/>
      </c>
      <c r="AG2294" s="167">
        <f t="shared" si="435"/>
        <v>0</v>
      </c>
      <c r="AH2294" s="167" t="str">
        <f t="shared" si="436"/>
        <v/>
      </c>
      <c r="AI2294" s="167" t="str">
        <f t="shared" si="437"/>
        <v/>
      </c>
      <c r="AJ2294" s="167"/>
      <c r="AK2294" s="167"/>
      <c r="AL2294" s="167"/>
      <c r="AN2294" s="146"/>
      <c r="AO2294" s="158">
        <f t="shared" si="426"/>
        <v>10.462171205368453</v>
      </c>
      <c r="AP2294" s="159">
        <f t="shared" si="427"/>
        <v>0.16385997366445945</v>
      </c>
      <c r="AQ2294" s="160">
        <f t="shared" si="428"/>
        <v>3.2174941010848501E-4</v>
      </c>
      <c r="AR2294" s="161" t="str">
        <f t="shared" si="429"/>
        <v/>
      </c>
      <c r="AS2294" s="161" t="str">
        <f t="shared" si="425"/>
        <v/>
      </c>
    </row>
    <row r="2295" spans="26:45" ht="20.100000000000001" customHeight="1" x14ac:dyDescent="0.25">
      <c r="Z2295" s="146">
        <v>1624</v>
      </c>
      <c r="AA2295" s="142">
        <f t="shared" si="430"/>
        <v>2.4960000000000004</v>
      </c>
      <c r="AB2295" s="166">
        <f t="shared" si="431"/>
        <v>1.7704321207094198E-2</v>
      </c>
      <c r="AC2295" s="166">
        <f t="shared" si="432"/>
        <v>0.9937198699231351</v>
      </c>
      <c r="AD2295" s="142">
        <f t="shared" si="433"/>
        <v>1.7704321207094198E-2</v>
      </c>
      <c r="AE2295" s="142" t="str">
        <f t="shared" si="438"/>
        <v/>
      </c>
      <c r="AF2295" s="142" t="str">
        <f t="shared" si="434"/>
        <v/>
      </c>
      <c r="AG2295" s="167">
        <f t="shared" si="435"/>
        <v>0</v>
      </c>
      <c r="AH2295" s="167" t="str">
        <f t="shared" si="436"/>
        <v/>
      </c>
      <c r="AI2295" s="167" t="str">
        <f t="shared" si="437"/>
        <v/>
      </c>
      <c r="AJ2295" s="167"/>
      <c r="AK2295" s="167"/>
      <c r="AL2295" s="167"/>
      <c r="AN2295" s="146"/>
      <c r="AO2295" s="158">
        <f t="shared" si="426"/>
        <v>10.468566175542882</v>
      </c>
      <c r="AP2295" s="159">
        <f t="shared" si="427"/>
        <v>0.16353822425435097</v>
      </c>
      <c r="AQ2295" s="160">
        <f t="shared" si="428"/>
        <v>3.2121244032573548E-4</v>
      </c>
      <c r="AR2295" s="161" t="str">
        <f t="shared" si="429"/>
        <v/>
      </c>
      <c r="AS2295" s="161" t="str">
        <f t="shared" si="425"/>
        <v/>
      </c>
    </row>
    <row r="2296" spans="26:45" ht="20.100000000000001" customHeight="1" x14ac:dyDescent="0.25">
      <c r="Z2296" s="146">
        <v>1625</v>
      </c>
      <c r="AA2296" s="142">
        <f t="shared" si="430"/>
        <v>2.5</v>
      </c>
      <c r="AB2296" s="166">
        <f t="shared" si="431"/>
        <v>1.752830049356854E-2</v>
      </c>
      <c r="AC2296" s="166">
        <f t="shared" si="432"/>
        <v>0.99379033467422384</v>
      </c>
      <c r="AD2296" s="142">
        <f t="shared" si="433"/>
        <v>1.752830049356854E-2</v>
      </c>
      <c r="AE2296" s="142" t="str">
        <f t="shared" si="438"/>
        <v/>
      </c>
      <c r="AF2296" s="142" t="str">
        <f t="shared" si="434"/>
        <v/>
      </c>
      <c r="AG2296" s="167">
        <f t="shared" si="435"/>
        <v>0</v>
      </c>
      <c r="AH2296" s="167" t="str">
        <f t="shared" si="436"/>
        <v/>
      </c>
      <c r="AI2296" s="167" t="str">
        <f t="shared" si="437"/>
        <v/>
      </c>
      <c r="AJ2296" s="167"/>
      <c r="AK2296" s="167"/>
      <c r="AL2296" s="167"/>
      <c r="AN2296" s="146"/>
      <c r="AO2296" s="158">
        <f t="shared" si="426"/>
        <v>10.474961145717312</v>
      </c>
      <c r="AP2296" s="159">
        <f t="shared" si="427"/>
        <v>0.16321701181402523</v>
      </c>
      <c r="AQ2296" s="160">
        <f t="shared" si="428"/>
        <v>3.2067606771404855E-4</v>
      </c>
      <c r="AR2296" s="161" t="str">
        <f t="shared" si="429"/>
        <v/>
      </c>
      <c r="AS2296" s="161" t="str">
        <f t="shared" si="425"/>
        <v/>
      </c>
    </row>
    <row r="2297" spans="26:45" ht="20.100000000000001" customHeight="1" x14ac:dyDescent="0.25">
      <c r="Z2297" s="146">
        <v>1626</v>
      </c>
      <c r="AA2297" s="142">
        <f t="shared" si="430"/>
        <v>2.5040000000000004</v>
      </c>
      <c r="AB2297" s="166">
        <f t="shared" si="431"/>
        <v>1.7353752158990383E-2</v>
      </c>
      <c r="AC2297" s="166">
        <f t="shared" si="432"/>
        <v>0.99386009829025468</v>
      </c>
      <c r="AD2297" s="142">
        <f t="shared" si="433"/>
        <v>1.7353752158990383E-2</v>
      </c>
      <c r="AE2297" s="142" t="str">
        <f t="shared" si="438"/>
        <v/>
      </c>
      <c r="AF2297" s="142" t="str">
        <f t="shared" si="434"/>
        <v/>
      </c>
      <c r="AG2297" s="167">
        <f t="shared" si="435"/>
        <v>0</v>
      </c>
      <c r="AH2297" s="167" t="str">
        <f t="shared" si="436"/>
        <v/>
      </c>
      <c r="AI2297" s="167" t="str">
        <f t="shared" si="437"/>
        <v/>
      </c>
      <c r="AJ2297" s="167"/>
      <c r="AK2297" s="167"/>
      <c r="AL2297" s="167"/>
      <c r="AN2297" s="146"/>
      <c r="AO2297" s="158">
        <f t="shared" si="426"/>
        <v>10.481356115891742</v>
      </c>
      <c r="AP2297" s="159">
        <f t="shared" si="427"/>
        <v>0.16289633574631118</v>
      </c>
      <c r="AQ2297" s="160">
        <f t="shared" si="428"/>
        <v>3.2014029264010313E-4</v>
      </c>
      <c r="AR2297" s="161" t="str">
        <f t="shared" si="429"/>
        <v/>
      </c>
      <c r="AS2297" s="161" t="str">
        <f t="shared" si="425"/>
        <v/>
      </c>
    </row>
    <row r="2298" spans="26:45" ht="20.100000000000001" customHeight="1" x14ac:dyDescent="0.25">
      <c r="Z2298" s="146">
        <v>1627</v>
      </c>
      <c r="AA2298" s="142">
        <f t="shared" si="430"/>
        <v>2.508</v>
      </c>
      <c r="AB2298" s="166">
        <f t="shared" si="431"/>
        <v>1.7180667098974263E-2</v>
      </c>
      <c r="AC2298" s="166">
        <f t="shared" si="432"/>
        <v>0.99392916664252762</v>
      </c>
      <c r="AD2298" s="142">
        <f t="shared" si="433"/>
        <v>1.7180667098974263E-2</v>
      </c>
      <c r="AE2298" s="142" t="str">
        <f t="shared" si="438"/>
        <v/>
      </c>
      <c r="AF2298" s="142" t="str">
        <f t="shared" si="434"/>
        <v/>
      </c>
      <c r="AG2298" s="167">
        <f t="shared" si="435"/>
        <v>0</v>
      </c>
      <c r="AH2298" s="167" t="str">
        <f t="shared" si="436"/>
        <v/>
      </c>
      <c r="AI2298" s="167" t="str">
        <f t="shared" si="437"/>
        <v/>
      </c>
      <c r="AJ2298" s="167"/>
      <c r="AK2298" s="167"/>
      <c r="AL2298" s="167"/>
      <c r="AN2298" s="146"/>
      <c r="AO2298" s="158">
        <f t="shared" si="426"/>
        <v>10.487751086066172</v>
      </c>
      <c r="AP2298" s="159">
        <f t="shared" si="427"/>
        <v>0.16257619545367108</v>
      </c>
      <c r="AQ2298" s="160">
        <f t="shared" si="428"/>
        <v>3.1960511546480497E-4</v>
      </c>
      <c r="AR2298" s="161" t="str">
        <f t="shared" si="429"/>
        <v/>
      </c>
      <c r="AS2298" s="161" t="str">
        <f t="shared" si="425"/>
        <v/>
      </c>
    </row>
    <row r="2299" spans="26:45" ht="20.100000000000001" customHeight="1" x14ac:dyDescent="0.25">
      <c r="Z2299" s="146">
        <v>1628</v>
      </c>
      <c r="AA2299" s="142">
        <f t="shared" si="430"/>
        <v>2.5120000000000005</v>
      </c>
      <c r="AB2299" s="166">
        <f t="shared" si="431"/>
        <v>1.7009036229982642E-2</v>
      </c>
      <c r="AC2299" s="166">
        <f t="shared" si="432"/>
        <v>0.99399754556596687</v>
      </c>
      <c r="AD2299" s="142">
        <f t="shared" si="433"/>
        <v>1.7009036229982642E-2</v>
      </c>
      <c r="AE2299" s="142" t="str">
        <f t="shared" si="438"/>
        <v/>
      </c>
      <c r="AF2299" s="142" t="str">
        <f t="shared" si="434"/>
        <v/>
      </c>
      <c r="AG2299" s="167">
        <f t="shared" si="435"/>
        <v>0</v>
      </c>
      <c r="AH2299" s="167" t="str">
        <f t="shared" si="436"/>
        <v/>
      </c>
      <c r="AI2299" s="167" t="str">
        <f t="shared" si="437"/>
        <v/>
      </c>
      <c r="AJ2299" s="167"/>
      <c r="AK2299" s="167"/>
      <c r="AL2299" s="167"/>
      <c r="AN2299" s="146"/>
      <c r="AO2299" s="158">
        <f t="shared" si="426"/>
        <v>10.494146056240602</v>
      </c>
      <c r="AP2299" s="159">
        <f t="shared" si="427"/>
        <v>0.16225659033820627</v>
      </c>
      <c r="AQ2299" s="160">
        <f t="shared" si="428"/>
        <v>3.190705365455071E-4</v>
      </c>
      <c r="AR2299" s="161" t="str">
        <f t="shared" si="429"/>
        <v/>
      </c>
      <c r="AS2299" s="161" t="str">
        <f t="shared" si="425"/>
        <v/>
      </c>
    </row>
    <row r="2300" spans="26:45" ht="20.100000000000001" customHeight="1" x14ac:dyDescent="0.25">
      <c r="Z2300" s="146">
        <v>1629</v>
      </c>
      <c r="AA2300" s="142">
        <f t="shared" si="430"/>
        <v>2.516</v>
      </c>
      <c r="AB2300" s="166">
        <f t="shared" si="431"/>
        <v>1.6838850489696671E-2</v>
      </c>
      <c r="AC2300" s="166">
        <f t="shared" si="432"/>
        <v>0.99406524085920478</v>
      </c>
      <c r="AD2300" s="142">
        <f t="shared" si="433"/>
        <v>1.6838850489696671E-2</v>
      </c>
      <c r="AE2300" s="142" t="str">
        <f t="shared" si="438"/>
        <v/>
      </c>
      <c r="AF2300" s="142" t="str">
        <f t="shared" si="434"/>
        <v/>
      </c>
      <c r="AG2300" s="167">
        <f t="shared" si="435"/>
        <v>0</v>
      </c>
      <c r="AH2300" s="167" t="str">
        <f t="shared" si="436"/>
        <v/>
      </c>
      <c r="AI2300" s="167" t="str">
        <f t="shared" si="437"/>
        <v/>
      </c>
      <c r="AJ2300" s="167"/>
      <c r="AK2300" s="167"/>
      <c r="AL2300" s="167"/>
      <c r="AN2300" s="146"/>
      <c r="AO2300" s="158">
        <f t="shared" si="426"/>
        <v>10.500541026415032</v>
      </c>
      <c r="AP2300" s="159">
        <f t="shared" si="427"/>
        <v>0.16193751980166077</v>
      </c>
      <c r="AQ2300" s="160">
        <f t="shared" si="428"/>
        <v>3.1853655623423349E-4</v>
      </c>
      <c r="AR2300" s="161" t="str">
        <f t="shared" si="429"/>
        <v/>
      </c>
      <c r="AS2300" s="161" t="str">
        <f t="shared" si="425"/>
        <v/>
      </c>
    </row>
    <row r="2301" spans="26:45" ht="20.100000000000001" customHeight="1" x14ac:dyDescent="0.25">
      <c r="Z2301" s="146">
        <v>1630</v>
      </c>
      <c r="AA2301" s="142">
        <f t="shared" si="430"/>
        <v>2.5200000000000005</v>
      </c>
      <c r="AB2301" s="166">
        <f t="shared" si="431"/>
        <v>1.6670100837381043E-2</v>
      </c>
      <c r="AC2301" s="166">
        <f t="shared" si="432"/>
        <v>0.99413225828466745</v>
      </c>
      <c r="AD2301" s="142">
        <f t="shared" si="433"/>
        <v>1.6670100837381043E-2</v>
      </c>
      <c r="AE2301" s="142" t="str">
        <f t="shared" si="438"/>
        <v/>
      </c>
      <c r="AF2301" s="142" t="str">
        <f t="shared" si="434"/>
        <v/>
      </c>
      <c r="AG2301" s="167">
        <f t="shared" si="435"/>
        <v>0</v>
      </c>
      <c r="AH2301" s="167" t="str">
        <f t="shared" si="436"/>
        <v/>
      </c>
      <c r="AI2301" s="167" t="str">
        <f t="shared" si="437"/>
        <v/>
      </c>
      <c r="AJ2301" s="167"/>
      <c r="AK2301" s="167"/>
      <c r="AL2301" s="167"/>
      <c r="AN2301" s="146"/>
      <c r="AO2301" s="158">
        <f t="shared" si="426"/>
        <v>10.506935996589462</v>
      </c>
      <c r="AP2301" s="159">
        <f t="shared" si="427"/>
        <v>0.16161898324542653</v>
      </c>
      <c r="AQ2301" s="160">
        <f t="shared" si="428"/>
        <v>3.1800317487842844E-4</v>
      </c>
      <c r="AR2301" s="161" t="str">
        <f t="shared" si="429"/>
        <v/>
      </c>
      <c r="AS2301" s="161" t="str">
        <f t="shared" si="425"/>
        <v/>
      </c>
    </row>
    <row r="2302" spans="26:45" ht="20.100000000000001" customHeight="1" x14ac:dyDescent="0.25">
      <c r="Z2302" s="146">
        <v>1631</v>
      </c>
      <c r="AA2302" s="142">
        <f t="shared" si="430"/>
        <v>2.524</v>
      </c>
      <c r="AB2302" s="166">
        <f t="shared" si="431"/>
        <v>1.6502778254243983E-2</v>
      </c>
      <c r="AC2302" s="166">
        <f t="shared" si="432"/>
        <v>0.99419860356866174</v>
      </c>
      <c r="AD2302" s="142">
        <f t="shared" si="433"/>
        <v>1.6502778254243983E-2</v>
      </c>
      <c r="AE2302" s="142" t="str">
        <f t="shared" si="438"/>
        <v/>
      </c>
      <c r="AF2302" s="142" t="str">
        <f t="shared" si="434"/>
        <v/>
      </c>
      <c r="AG2302" s="167">
        <f t="shared" si="435"/>
        <v>0</v>
      </c>
      <c r="AH2302" s="167" t="str">
        <f t="shared" si="436"/>
        <v/>
      </c>
      <c r="AI2302" s="167" t="str">
        <f t="shared" si="437"/>
        <v/>
      </c>
      <c r="AJ2302" s="167"/>
      <c r="AK2302" s="167"/>
      <c r="AL2302" s="167"/>
      <c r="AN2302" s="146"/>
      <c r="AO2302" s="158">
        <f t="shared" si="426"/>
        <v>10.513330966763892</v>
      </c>
      <c r="AP2302" s="159">
        <f t="shared" si="427"/>
        <v>0.16130098007054811</v>
      </c>
      <c r="AQ2302" s="160">
        <f t="shared" si="428"/>
        <v>3.1747039282042921E-4</v>
      </c>
      <c r="AR2302" s="161" t="str">
        <f t="shared" si="429"/>
        <v/>
      </c>
      <c r="AS2302" s="161" t="str">
        <f t="shared" si="425"/>
        <v/>
      </c>
    </row>
    <row r="2303" spans="26:45" ht="20.100000000000001" customHeight="1" x14ac:dyDescent="0.25">
      <c r="Z2303" s="146">
        <v>1632</v>
      </c>
      <c r="AA2303" s="142">
        <f t="shared" si="430"/>
        <v>2.5280000000000005</v>
      </c>
      <c r="AB2303" s="166">
        <f t="shared" si="431"/>
        <v>1.6336873743791388E-2</v>
      </c>
      <c r="AC2303" s="166">
        <f t="shared" si="432"/>
        <v>0.99426428240146403</v>
      </c>
      <c r="AD2303" s="142">
        <f t="shared" si="433"/>
        <v>1.6336873743791388E-2</v>
      </c>
      <c r="AE2303" s="142" t="str">
        <f t="shared" si="438"/>
        <v/>
      </c>
      <c r="AF2303" s="142" t="str">
        <f t="shared" si="434"/>
        <v/>
      </c>
      <c r="AG2303" s="167">
        <f t="shared" si="435"/>
        <v>0</v>
      </c>
      <c r="AH2303" s="167" t="str">
        <f t="shared" si="436"/>
        <v/>
      </c>
      <c r="AI2303" s="167" t="str">
        <f t="shared" si="437"/>
        <v/>
      </c>
      <c r="AJ2303" s="167"/>
      <c r="AK2303" s="167"/>
      <c r="AL2303" s="167"/>
      <c r="AN2303" s="146"/>
      <c r="AO2303" s="158">
        <f t="shared" si="426"/>
        <v>10.519725936938322</v>
      </c>
      <c r="AP2303" s="159">
        <f t="shared" si="427"/>
        <v>0.16098350967772768</v>
      </c>
      <c r="AQ2303" s="160">
        <f t="shared" si="428"/>
        <v>3.1693821039871506E-4</v>
      </c>
      <c r="AR2303" s="161" t="str">
        <f t="shared" si="429"/>
        <v/>
      </c>
      <c r="AS2303" s="161" t="str">
        <f t="shared" si="425"/>
        <v/>
      </c>
    </row>
    <row r="2304" spans="26:45" ht="20.100000000000001" customHeight="1" x14ac:dyDescent="0.25">
      <c r="Z2304" s="146">
        <v>1633</v>
      </c>
      <c r="AA2304" s="142">
        <f t="shared" si="430"/>
        <v>2.532</v>
      </c>
      <c r="AB2304" s="166">
        <f t="shared" si="431"/>
        <v>1.6172378332176187E-2</v>
      </c>
      <c r="AC2304" s="166">
        <f t="shared" si="432"/>
        <v>0.99432930043740952</v>
      </c>
      <c r="AD2304" s="142">
        <f t="shared" si="433"/>
        <v>1.6172378332176187E-2</v>
      </c>
      <c r="AE2304" s="142" t="str">
        <f t="shared" si="438"/>
        <v/>
      </c>
      <c r="AF2304" s="142" t="str">
        <f t="shared" si="434"/>
        <v/>
      </c>
      <c r="AG2304" s="167">
        <f t="shared" si="435"/>
        <v>0</v>
      </c>
      <c r="AH2304" s="167" t="str">
        <f t="shared" si="436"/>
        <v/>
      </c>
      <c r="AI2304" s="167" t="str">
        <f t="shared" si="437"/>
        <v/>
      </c>
      <c r="AJ2304" s="167"/>
      <c r="AK2304" s="167"/>
      <c r="AL2304" s="167"/>
      <c r="AN2304" s="146"/>
      <c r="AO2304" s="158">
        <f t="shared" si="426"/>
        <v>10.526120907112752</v>
      </c>
      <c r="AP2304" s="159">
        <f t="shared" si="427"/>
        <v>0.16066657146732896</v>
      </c>
      <c r="AQ2304" s="160">
        <f t="shared" si="428"/>
        <v>3.1640662794618635E-4</v>
      </c>
      <c r="AR2304" s="161" t="str">
        <f t="shared" si="429"/>
        <v/>
      </c>
      <c r="AS2304" s="161" t="str">
        <f t="shared" si="425"/>
        <v/>
      </c>
    </row>
    <row r="2305" spans="26:45" ht="20.100000000000001" customHeight="1" x14ac:dyDescent="0.25">
      <c r="Z2305" s="146">
        <v>1634</v>
      </c>
      <c r="AA2305" s="142">
        <f t="shared" si="430"/>
        <v>2.5360000000000005</v>
      </c>
      <c r="AB2305" s="166">
        <f t="shared" si="431"/>
        <v>1.6009283068541783E-2</v>
      </c>
      <c r="AC2305" s="166">
        <f t="shared" si="432"/>
        <v>0.99439366329498435</v>
      </c>
      <c r="AD2305" s="142">
        <f t="shared" si="433"/>
        <v>1.6009283068541783E-2</v>
      </c>
      <c r="AE2305" s="142" t="str">
        <f t="shared" si="438"/>
        <v/>
      </c>
      <c r="AF2305" s="142" t="str">
        <f t="shared" si="434"/>
        <v/>
      </c>
      <c r="AG2305" s="167">
        <f t="shared" si="435"/>
        <v>0</v>
      </c>
      <c r="AH2305" s="167" t="str">
        <f t="shared" si="436"/>
        <v/>
      </c>
      <c r="AI2305" s="167" t="str">
        <f t="shared" si="437"/>
        <v/>
      </c>
      <c r="AJ2305" s="167"/>
      <c r="AK2305" s="167"/>
      <c r="AL2305" s="167"/>
      <c r="AN2305" s="146"/>
      <c r="AO2305" s="158">
        <f t="shared" si="426"/>
        <v>10.532515877287182</v>
      </c>
      <c r="AP2305" s="159">
        <f t="shared" si="427"/>
        <v>0.16035016483938277</v>
      </c>
      <c r="AQ2305" s="160">
        <f t="shared" si="428"/>
        <v>3.1587564579177441E-4</v>
      </c>
      <c r="AR2305" s="161" t="str">
        <f t="shared" si="429"/>
        <v/>
      </c>
      <c r="AS2305" s="161" t="str">
        <f t="shared" si="425"/>
        <v/>
      </c>
    </row>
    <row r="2306" spans="26:45" ht="20.100000000000001" customHeight="1" x14ac:dyDescent="0.25">
      <c r="Z2306" s="146">
        <v>1635</v>
      </c>
      <c r="AA2306" s="142">
        <f t="shared" si="430"/>
        <v>2.54</v>
      </c>
      <c r="AB2306" s="166">
        <f t="shared" si="431"/>
        <v>1.5847579025360818E-2</v>
      </c>
      <c r="AC2306" s="166">
        <f t="shared" si="432"/>
        <v>0.99445737655691735</v>
      </c>
      <c r="AD2306" s="142">
        <f t="shared" si="433"/>
        <v>1.5847579025360818E-2</v>
      </c>
      <c r="AE2306" s="142" t="str">
        <f t="shared" si="438"/>
        <v/>
      </c>
      <c r="AF2306" s="142" t="str">
        <f t="shared" si="434"/>
        <v/>
      </c>
      <c r="AG2306" s="167">
        <f t="shared" si="435"/>
        <v>0</v>
      </c>
      <c r="AH2306" s="167" t="str">
        <f t="shared" si="436"/>
        <v/>
      </c>
      <c r="AI2306" s="167" t="str">
        <f t="shared" si="437"/>
        <v/>
      </c>
      <c r="AJ2306" s="167"/>
      <c r="AK2306" s="167"/>
      <c r="AL2306" s="167"/>
      <c r="AN2306" s="146"/>
      <c r="AO2306" s="158">
        <f t="shared" si="426"/>
        <v>10.538910847461612</v>
      </c>
      <c r="AP2306" s="159">
        <f t="shared" si="427"/>
        <v>0.160034289193591</v>
      </c>
      <c r="AQ2306" s="160">
        <f t="shared" si="428"/>
        <v>3.1534526425960885E-4</v>
      </c>
      <c r="AR2306" s="161" t="str">
        <f t="shared" si="429"/>
        <v/>
      </c>
      <c r="AS2306" s="161" t="str">
        <f t="shared" si="425"/>
        <v/>
      </c>
    </row>
    <row r="2307" spans="26:45" ht="20.100000000000001" customHeight="1" x14ac:dyDescent="0.25">
      <c r="Z2307" s="146">
        <v>1636</v>
      </c>
      <c r="AA2307" s="142">
        <f t="shared" si="430"/>
        <v>2.5440000000000005</v>
      </c>
      <c r="AB2307" s="166">
        <f t="shared" si="431"/>
        <v>1.56872572987681E-2</v>
      </c>
      <c r="AC2307" s="166">
        <f t="shared" si="432"/>
        <v>0.99452044577027487</v>
      </c>
      <c r="AD2307" s="142">
        <f t="shared" si="433"/>
        <v>1.56872572987681E-2</v>
      </c>
      <c r="AE2307" s="142" t="str">
        <f t="shared" si="438"/>
        <v/>
      </c>
      <c r="AF2307" s="142" t="str">
        <f t="shared" si="434"/>
        <v/>
      </c>
      <c r="AG2307" s="167">
        <f t="shared" si="435"/>
        <v>0</v>
      </c>
      <c r="AH2307" s="167" t="str">
        <f t="shared" si="436"/>
        <v/>
      </c>
      <c r="AI2307" s="167" t="str">
        <f t="shared" si="437"/>
        <v/>
      </c>
      <c r="AJ2307" s="167"/>
      <c r="AK2307" s="167"/>
      <c r="AL2307" s="167"/>
      <c r="AN2307" s="146"/>
      <c r="AO2307" s="158">
        <f t="shared" si="426"/>
        <v>10.545305817636041</v>
      </c>
      <c r="AP2307" s="159">
        <f t="shared" si="427"/>
        <v>0.15971894392933139</v>
      </c>
      <c r="AQ2307" s="160">
        <f t="shared" si="428"/>
        <v>3.1481548366871226E-4</v>
      </c>
      <c r="AR2307" s="161" t="str">
        <f t="shared" si="429"/>
        <v/>
      </c>
      <c r="AS2307" s="161" t="str">
        <f t="shared" si="425"/>
        <v/>
      </c>
    </row>
    <row r="2308" spans="26:45" ht="20.100000000000001" customHeight="1" x14ac:dyDescent="0.25">
      <c r="Z2308" s="146">
        <v>1637</v>
      </c>
      <c r="AA2308" s="142">
        <f t="shared" si="430"/>
        <v>2.548</v>
      </c>
      <c r="AB2308" s="166">
        <f t="shared" si="431"/>
        <v>1.5528309008888823E-2</v>
      </c>
      <c r="AC2308" s="166">
        <f t="shared" si="432"/>
        <v>0.99458287644655541</v>
      </c>
      <c r="AD2308" s="142">
        <f t="shared" si="433"/>
        <v>1.5528309008888823E-2</v>
      </c>
      <c r="AE2308" s="142" t="str">
        <f t="shared" si="438"/>
        <v/>
      </c>
      <c r="AF2308" s="142" t="str">
        <f t="shared" si="434"/>
        <v/>
      </c>
      <c r="AG2308" s="167">
        <f t="shared" si="435"/>
        <v>0</v>
      </c>
      <c r="AH2308" s="167" t="str">
        <f t="shared" si="436"/>
        <v/>
      </c>
      <c r="AI2308" s="167" t="str">
        <f t="shared" si="437"/>
        <v/>
      </c>
      <c r="AJ2308" s="167"/>
      <c r="AK2308" s="167"/>
      <c r="AL2308" s="167"/>
      <c r="AN2308" s="146"/>
      <c r="AO2308" s="158">
        <f t="shared" si="426"/>
        <v>10.551700787810471</v>
      </c>
      <c r="AP2308" s="159">
        <f t="shared" si="427"/>
        <v>0.15940412844566268</v>
      </c>
      <c r="AQ2308" s="160">
        <f t="shared" si="428"/>
        <v>3.1428630433405491E-4</v>
      </c>
      <c r="AR2308" s="161" t="str">
        <f t="shared" si="429"/>
        <v/>
      </c>
      <c r="AS2308" s="161" t="str">
        <f t="shared" si="425"/>
        <v/>
      </c>
    </row>
    <row r="2309" spans="26:45" ht="20.100000000000001" customHeight="1" x14ac:dyDescent="0.25">
      <c r="Z2309" s="146">
        <v>1638</v>
      </c>
      <c r="AA2309" s="142">
        <f t="shared" si="430"/>
        <v>2.5520000000000005</v>
      </c>
      <c r="AB2309" s="166">
        <f t="shared" si="431"/>
        <v>1.537072530016103E-2</v>
      </c>
      <c r="AC2309" s="166">
        <f t="shared" si="432"/>
        <v>0.99464467406178647</v>
      </c>
      <c r="AD2309" s="142">
        <f t="shared" si="433"/>
        <v>1.537072530016103E-2</v>
      </c>
      <c r="AE2309" s="142" t="str">
        <f t="shared" si="438"/>
        <v/>
      </c>
      <c r="AF2309" s="142" t="str">
        <f t="shared" si="434"/>
        <v/>
      </c>
      <c r="AG2309" s="167">
        <f t="shared" si="435"/>
        <v>0</v>
      </c>
      <c r="AH2309" s="167" t="str">
        <f t="shared" si="436"/>
        <v/>
      </c>
      <c r="AI2309" s="167" t="str">
        <f t="shared" si="437"/>
        <v/>
      </c>
      <c r="AJ2309" s="167"/>
      <c r="AK2309" s="167"/>
      <c r="AL2309" s="167"/>
      <c r="AN2309" s="146"/>
      <c r="AO2309" s="158">
        <f t="shared" si="426"/>
        <v>10.558095757984901</v>
      </c>
      <c r="AP2309" s="159">
        <f t="shared" si="427"/>
        <v>0.15908984214132862</v>
      </c>
      <c r="AQ2309" s="160">
        <f t="shared" si="428"/>
        <v>3.1375772656586087E-4</v>
      </c>
      <c r="AR2309" s="161" t="str">
        <f t="shared" si="429"/>
        <v/>
      </c>
      <c r="AS2309" s="161" t="str">
        <f t="shared" si="425"/>
        <v/>
      </c>
    </row>
    <row r="2310" spans="26:45" ht="20.100000000000001" customHeight="1" x14ac:dyDescent="0.25">
      <c r="Z2310" s="146">
        <v>1639</v>
      </c>
      <c r="AA2310" s="142">
        <f t="shared" si="430"/>
        <v>2.556</v>
      </c>
      <c r="AB2310" s="166">
        <f t="shared" si="431"/>
        <v>1.5214497341653437E-2</v>
      </c>
      <c r="AC2310" s="166">
        <f t="shared" si="432"/>
        <v>0.99470584405662255</v>
      </c>
      <c r="AD2310" s="142">
        <f t="shared" si="433"/>
        <v>1.5214497341653437E-2</v>
      </c>
      <c r="AE2310" s="142" t="str">
        <f t="shared" si="438"/>
        <v/>
      </c>
      <c r="AF2310" s="142" t="str">
        <f t="shared" si="434"/>
        <v/>
      </c>
      <c r="AG2310" s="167">
        <f t="shared" si="435"/>
        <v>0</v>
      </c>
      <c r="AH2310" s="167" t="str">
        <f t="shared" si="436"/>
        <v/>
      </c>
      <c r="AI2310" s="167" t="str">
        <f t="shared" si="437"/>
        <v/>
      </c>
      <c r="AJ2310" s="167"/>
      <c r="AK2310" s="167"/>
      <c r="AL2310" s="167"/>
      <c r="AN2310" s="146"/>
      <c r="AO2310" s="158">
        <f t="shared" si="426"/>
        <v>10.564490728159331</v>
      </c>
      <c r="AP2310" s="159">
        <f t="shared" si="427"/>
        <v>0.15877608441476276</v>
      </c>
      <c r="AQ2310" s="160">
        <f t="shared" si="428"/>
        <v>3.1322975066977454E-4</v>
      </c>
      <c r="AR2310" s="161" t="str">
        <f t="shared" si="429"/>
        <v/>
      </c>
      <c r="AS2310" s="161" t="str">
        <f t="shared" si="425"/>
        <v/>
      </c>
    </row>
    <row r="2311" spans="26:45" ht="20.100000000000001" customHeight="1" x14ac:dyDescent="0.25">
      <c r="Z2311" s="146">
        <v>1640</v>
      </c>
      <c r="AA2311" s="142">
        <f t="shared" si="430"/>
        <v>2.5600000000000005</v>
      </c>
      <c r="AB2311" s="166">
        <f t="shared" si="431"/>
        <v>1.505961632737743E-2</v>
      </c>
      <c r="AC2311" s="166">
        <f t="shared" si="432"/>
        <v>0.99476639183644422</v>
      </c>
      <c r="AD2311" s="142">
        <f t="shared" si="433"/>
        <v>1.505961632737743E-2</v>
      </c>
      <c r="AE2311" s="142" t="str">
        <f t="shared" si="438"/>
        <v/>
      </c>
      <c r="AF2311" s="142" t="str">
        <f t="shared" si="434"/>
        <v/>
      </c>
      <c r="AG2311" s="167">
        <f t="shared" si="435"/>
        <v>0</v>
      </c>
      <c r="AH2311" s="167" t="str">
        <f t="shared" si="436"/>
        <v/>
      </c>
      <c r="AI2311" s="167" t="str">
        <f t="shared" si="437"/>
        <v/>
      </c>
      <c r="AJ2311" s="167"/>
      <c r="AK2311" s="167"/>
      <c r="AL2311" s="167"/>
      <c r="AN2311" s="146"/>
      <c r="AO2311" s="158">
        <f t="shared" si="426"/>
        <v>10.570885698333761</v>
      </c>
      <c r="AP2311" s="159">
        <f t="shared" si="427"/>
        <v>0.15846285466409299</v>
      </c>
      <c r="AQ2311" s="160">
        <f t="shared" si="428"/>
        <v>3.1270237694674963E-4</v>
      </c>
      <c r="AR2311" s="161" t="str">
        <f t="shared" si="429"/>
        <v/>
      </c>
      <c r="AS2311" s="161" t="str">
        <f t="shared" si="425"/>
        <v/>
      </c>
    </row>
    <row r="2312" spans="26:45" ht="20.100000000000001" customHeight="1" x14ac:dyDescent="0.25">
      <c r="Z2312" s="146">
        <v>1641</v>
      </c>
      <c r="AA2312" s="142">
        <f t="shared" si="430"/>
        <v>2.5640000000000001</v>
      </c>
      <c r="AB2312" s="166">
        <f t="shared" si="431"/>
        <v>1.4906073476594639E-2</v>
      </c>
      <c r="AC2312" s="166">
        <f t="shared" si="432"/>
        <v>0.99482632277145844</v>
      </c>
      <c r="AD2312" s="142">
        <f t="shared" si="433"/>
        <v>1.4906073476594639E-2</v>
      </c>
      <c r="AE2312" s="142" t="str">
        <f t="shared" si="438"/>
        <v/>
      </c>
      <c r="AF2312" s="142" t="str">
        <f t="shared" si="434"/>
        <v/>
      </c>
      <c r="AG2312" s="167">
        <f t="shared" si="435"/>
        <v>0</v>
      </c>
      <c r="AH2312" s="167" t="str">
        <f t="shared" si="436"/>
        <v/>
      </c>
      <c r="AI2312" s="167" t="str">
        <f t="shared" si="437"/>
        <v/>
      </c>
      <c r="AJ2312" s="167"/>
      <c r="AK2312" s="167"/>
      <c r="AL2312" s="167"/>
      <c r="AN2312" s="146"/>
      <c r="AO2312" s="158">
        <f t="shared" si="426"/>
        <v>10.577280668508191</v>
      </c>
      <c r="AP2312" s="159">
        <f t="shared" si="427"/>
        <v>0.15815015228714624</v>
      </c>
      <c r="AQ2312" s="160">
        <f t="shared" si="428"/>
        <v>3.1217560569368752E-4</v>
      </c>
      <c r="AR2312" s="161" t="str">
        <f t="shared" si="429"/>
        <v/>
      </c>
      <c r="AS2312" s="161" t="str">
        <f t="shared" si="425"/>
        <v/>
      </c>
    </row>
    <row r="2313" spans="26:45" ht="20.100000000000001" customHeight="1" x14ac:dyDescent="0.25">
      <c r="Z2313" s="146">
        <v>1642</v>
      </c>
      <c r="AA2313" s="142">
        <f t="shared" si="430"/>
        <v>2.5680000000000005</v>
      </c>
      <c r="AB2313" s="166">
        <f t="shared" si="431"/>
        <v>1.4753860034118622E-2</v>
      </c>
      <c r="AC2313" s="166">
        <f t="shared" si="432"/>
        <v>0.9948856421968002</v>
      </c>
      <c r="AD2313" s="142">
        <f t="shared" si="433"/>
        <v>1.4753860034118622E-2</v>
      </c>
      <c r="AE2313" s="142" t="str">
        <f t="shared" si="438"/>
        <v/>
      </c>
      <c r="AF2313" s="142" t="str">
        <f t="shared" si="434"/>
        <v/>
      </c>
      <c r="AG2313" s="167">
        <f t="shared" si="435"/>
        <v>0</v>
      </c>
      <c r="AH2313" s="167" t="str">
        <f t="shared" si="436"/>
        <v/>
      </c>
      <c r="AI2313" s="167" t="str">
        <f t="shared" si="437"/>
        <v/>
      </c>
      <c r="AJ2313" s="167"/>
      <c r="AK2313" s="167"/>
      <c r="AL2313" s="167"/>
      <c r="AN2313" s="146"/>
      <c r="AO2313" s="158">
        <f t="shared" si="426"/>
        <v>10.583675638682621</v>
      </c>
      <c r="AP2313" s="159">
        <f t="shared" si="427"/>
        <v>0.15783797668145255</v>
      </c>
      <c r="AQ2313" s="160">
        <f t="shared" si="428"/>
        <v>3.1164943720207727E-4</v>
      </c>
      <c r="AR2313" s="161" t="str">
        <f t="shared" si="429"/>
        <v/>
      </c>
      <c r="AS2313" s="161" t="str">
        <f t="shared" si="425"/>
        <v/>
      </c>
    </row>
    <row r="2314" spans="26:45" ht="20.100000000000001" customHeight="1" x14ac:dyDescent="0.25">
      <c r="Z2314" s="146">
        <v>1643</v>
      </c>
      <c r="AA2314" s="142">
        <f t="shared" si="430"/>
        <v>2.5720000000000001</v>
      </c>
      <c r="AB2314" s="166">
        <f t="shared" si="431"/>
        <v>1.4602967270612131E-2</v>
      </c>
      <c r="AC2314" s="166">
        <f t="shared" si="432"/>
        <v>0.99494435541263548</v>
      </c>
      <c r="AD2314" s="142">
        <f t="shared" si="433"/>
        <v>1.4602967270612131E-2</v>
      </c>
      <c r="AE2314" s="142" t="str">
        <f t="shared" si="438"/>
        <v/>
      </c>
      <c r="AF2314" s="142" t="str">
        <f t="shared" si="434"/>
        <v/>
      </c>
      <c r="AG2314" s="167">
        <f t="shared" si="435"/>
        <v>0</v>
      </c>
      <c r="AH2314" s="167" t="str">
        <f t="shared" si="436"/>
        <v/>
      </c>
      <c r="AI2314" s="167" t="str">
        <f t="shared" si="437"/>
        <v/>
      </c>
      <c r="AJ2314" s="167"/>
      <c r="AK2314" s="167"/>
      <c r="AL2314" s="167"/>
      <c r="AN2314" s="146"/>
      <c r="AO2314" s="158">
        <f t="shared" si="426"/>
        <v>10.590070608857051</v>
      </c>
      <c r="AP2314" s="159">
        <f t="shared" si="427"/>
        <v>0.15752632724425047</v>
      </c>
      <c r="AQ2314" s="160">
        <f t="shared" si="428"/>
        <v>3.1112387175960543E-4</v>
      </c>
      <c r="AR2314" s="161" t="str">
        <f t="shared" si="429"/>
        <v/>
      </c>
      <c r="AS2314" s="161" t="str">
        <f t="shared" si="425"/>
        <v/>
      </c>
    </row>
    <row r="2315" spans="26:45" ht="20.100000000000001" customHeight="1" x14ac:dyDescent="0.25">
      <c r="Z2315" s="146">
        <v>1644</v>
      </c>
      <c r="AA2315" s="142">
        <f t="shared" si="430"/>
        <v>2.5760000000000005</v>
      </c>
      <c r="AB2315" s="166">
        <f t="shared" si="431"/>
        <v>1.4453386482878703E-2</v>
      </c>
      <c r="AC2315" s="166">
        <f t="shared" si="432"/>
        <v>0.99500246768426504</v>
      </c>
      <c r="AD2315" s="142">
        <f t="shared" si="433"/>
        <v>1.4453386482878703E-2</v>
      </c>
      <c r="AE2315" s="142" t="str">
        <f t="shared" si="438"/>
        <v/>
      </c>
      <c r="AF2315" s="142" t="str">
        <f t="shared" si="434"/>
        <v/>
      </c>
      <c r="AG2315" s="167">
        <f t="shared" si="435"/>
        <v>0</v>
      </c>
      <c r="AH2315" s="167" t="str">
        <f t="shared" si="436"/>
        <v/>
      </c>
      <c r="AI2315" s="167" t="str">
        <f t="shared" si="437"/>
        <v/>
      </c>
      <c r="AJ2315" s="167"/>
      <c r="AK2315" s="167"/>
      <c r="AL2315" s="167"/>
      <c r="AN2315" s="146"/>
      <c r="AO2315" s="158">
        <f t="shared" si="426"/>
        <v>10.596465579031481</v>
      </c>
      <c r="AP2315" s="159">
        <f t="shared" si="427"/>
        <v>0.15721520337249087</v>
      </c>
      <c r="AQ2315" s="160">
        <f t="shared" si="428"/>
        <v>3.1059890964962866E-4</v>
      </c>
      <c r="AR2315" s="161" t="str">
        <f t="shared" si="429"/>
        <v/>
      </c>
      <c r="AS2315" s="161" t="str">
        <f t="shared" si="425"/>
        <v/>
      </c>
    </row>
    <row r="2316" spans="26:45" ht="20.100000000000001" customHeight="1" x14ac:dyDescent="0.25">
      <c r="Z2316" s="146">
        <v>1645</v>
      </c>
      <c r="AA2316" s="142">
        <f t="shared" si="430"/>
        <v>2.58</v>
      </c>
      <c r="AB2316" s="166">
        <f t="shared" si="431"/>
        <v>1.430510899414969E-2</v>
      </c>
      <c r="AC2316" s="166">
        <f t="shared" si="432"/>
        <v>0.99505998424222941</v>
      </c>
      <c r="AD2316" s="142">
        <f t="shared" si="433"/>
        <v>1.430510899414969E-2</v>
      </c>
      <c r="AE2316" s="142" t="str">
        <f t="shared" si="438"/>
        <v/>
      </c>
      <c r="AF2316" s="142" t="str">
        <f t="shared" si="434"/>
        <v/>
      </c>
      <c r="AG2316" s="167">
        <f t="shared" si="435"/>
        <v>0</v>
      </c>
      <c r="AH2316" s="167" t="str">
        <f t="shared" si="436"/>
        <v/>
      </c>
      <c r="AI2316" s="167" t="str">
        <f t="shared" si="437"/>
        <v/>
      </c>
      <c r="AJ2316" s="167"/>
      <c r="AK2316" s="167"/>
      <c r="AL2316" s="167"/>
      <c r="AN2316" s="146"/>
      <c r="AO2316" s="158">
        <f t="shared" si="426"/>
        <v>10.602860549205911</v>
      </c>
      <c r="AP2316" s="159">
        <f t="shared" si="427"/>
        <v>0.15690460446284124</v>
      </c>
      <c r="AQ2316" s="160">
        <f t="shared" si="428"/>
        <v>3.1007455115000804E-4</v>
      </c>
      <c r="AR2316" s="161" t="str">
        <f t="shared" si="429"/>
        <v/>
      </c>
      <c r="AS2316" s="161" t="str">
        <f t="shared" si="425"/>
        <v/>
      </c>
    </row>
    <row r="2317" spans="26:45" ht="20.100000000000001" customHeight="1" x14ac:dyDescent="0.25">
      <c r="Z2317" s="146">
        <v>1646</v>
      </c>
      <c r="AA2317" s="142">
        <f t="shared" si="430"/>
        <v>2.5840000000000005</v>
      </c>
      <c r="AB2317" s="166">
        <f t="shared" si="431"/>
        <v>1.4158126154365782E-2</v>
      </c>
      <c r="AC2317" s="166">
        <f t="shared" si="432"/>
        <v>0.99511691028241556</v>
      </c>
      <c r="AD2317" s="142">
        <f t="shared" si="433"/>
        <v>1.4158126154365782E-2</v>
      </c>
      <c r="AE2317" s="142" t="str">
        <f t="shared" si="438"/>
        <v/>
      </c>
      <c r="AF2317" s="142" t="str">
        <f t="shared" si="434"/>
        <v/>
      </c>
      <c r="AG2317" s="167">
        <f t="shared" si="435"/>
        <v>0</v>
      </c>
      <c r="AH2317" s="167" t="str">
        <f t="shared" si="436"/>
        <v/>
      </c>
      <c r="AI2317" s="167" t="str">
        <f t="shared" si="437"/>
        <v/>
      </c>
      <c r="AJ2317" s="167"/>
      <c r="AK2317" s="167"/>
      <c r="AL2317" s="167"/>
      <c r="AN2317" s="146"/>
      <c r="AO2317" s="158">
        <f t="shared" si="426"/>
        <v>10.609255519380341</v>
      </c>
      <c r="AP2317" s="159">
        <f t="shared" si="427"/>
        <v>0.15659452991169123</v>
      </c>
      <c r="AQ2317" s="160">
        <f t="shared" si="428"/>
        <v>3.0955079653535722E-4</v>
      </c>
      <c r="AR2317" s="161" t="str">
        <f t="shared" si="429"/>
        <v/>
      </c>
      <c r="AS2317" s="161" t="str">
        <f t="shared" si="425"/>
        <v/>
      </c>
    </row>
    <row r="2318" spans="26:45" ht="20.100000000000001" customHeight="1" x14ac:dyDescent="0.25">
      <c r="Z2318" s="146">
        <v>1647</v>
      </c>
      <c r="AA2318" s="142">
        <f t="shared" si="430"/>
        <v>2.5880000000000001</v>
      </c>
      <c r="AB2318" s="166">
        <f t="shared" si="431"/>
        <v>1.4012429340453998E-2</v>
      </c>
      <c r="AC2318" s="166">
        <f t="shared" si="432"/>
        <v>0.99517325096616427</v>
      </c>
      <c r="AD2318" s="142">
        <f t="shared" si="433"/>
        <v>1.4012429340453998E-2</v>
      </c>
      <c r="AE2318" s="142" t="str">
        <f t="shared" si="438"/>
        <v/>
      </c>
      <c r="AF2318" s="142" t="str">
        <f t="shared" si="434"/>
        <v/>
      </c>
      <c r="AG2318" s="167">
        <f t="shared" si="435"/>
        <v>0</v>
      </c>
      <c r="AH2318" s="167" t="str">
        <f t="shared" si="436"/>
        <v/>
      </c>
      <c r="AI2318" s="167" t="str">
        <f t="shared" si="437"/>
        <v/>
      </c>
      <c r="AJ2318" s="167"/>
      <c r="AK2318" s="167"/>
      <c r="AL2318" s="167"/>
      <c r="AN2318" s="146"/>
      <c r="AO2318" s="158">
        <f t="shared" si="426"/>
        <v>10.615650489554771</v>
      </c>
      <c r="AP2318" s="159">
        <f t="shared" si="427"/>
        <v>0.15628497911515588</v>
      </c>
      <c r="AQ2318" s="160">
        <f t="shared" si="428"/>
        <v>3.0902764607523836E-4</v>
      </c>
      <c r="AR2318" s="161" t="str">
        <f t="shared" si="429"/>
        <v/>
      </c>
      <c r="AS2318" s="161" t="str">
        <f t="shared" si="425"/>
        <v/>
      </c>
    </row>
    <row r="2319" spans="26:45" ht="20.100000000000001" customHeight="1" x14ac:dyDescent="0.25">
      <c r="Z2319" s="146">
        <v>1648</v>
      </c>
      <c r="AA2319" s="142">
        <f t="shared" si="430"/>
        <v>2.5920000000000005</v>
      </c>
      <c r="AB2319" s="166">
        <f t="shared" si="431"/>
        <v>1.386800995659916E-2</v>
      </c>
      <c r="AC2319" s="166">
        <f t="shared" si="432"/>
        <v>0.99522901142037812</v>
      </c>
      <c r="AD2319" s="142">
        <f t="shared" si="433"/>
        <v>1.386800995659916E-2</v>
      </c>
      <c r="AE2319" s="142" t="str">
        <f t="shared" si="438"/>
        <v/>
      </c>
      <c r="AF2319" s="142" t="str">
        <f t="shared" si="434"/>
        <v/>
      </c>
      <c r="AG2319" s="167">
        <f t="shared" si="435"/>
        <v>0</v>
      </c>
      <c r="AH2319" s="167" t="str">
        <f t="shared" si="436"/>
        <v/>
      </c>
      <c r="AI2319" s="167" t="str">
        <f t="shared" si="437"/>
        <v/>
      </c>
      <c r="AJ2319" s="167"/>
      <c r="AK2319" s="167"/>
      <c r="AL2319" s="167"/>
      <c r="AN2319" s="146"/>
      <c r="AO2319" s="158">
        <f t="shared" si="426"/>
        <v>10.6220454597292</v>
      </c>
      <c r="AP2319" s="159">
        <f t="shared" si="427"/>
        <v>0.15597595146908064</v>
      </c>
      <c r="AQ2319" s="160">
        <f t="shared" si="428"/>
        <v>3.0850510003441189E-4</v>
      </c>
      <c r="AR2319" s="161" t="str">
        <f t="shared" si="429"/>
        <v/>
      </c>
      <c r="AS2319" s="161" t="str">
        <f t="shared" si="425"/>
        <v/>
      </c>
    </row>
    <row r="2320" spans="26:45" ht="20.100000000000001" customHeight="1" x14ac:dyDescent="0.25">
      <c r="Z2320" s="146">
        <v>1649</v>
      </c>
      <c r="AA2320" s="142">
        <f t="shared" si="430"/>
        <v>2.5960000000000001</v>
      </c>
      <c r="AB2320" s="166">
        <f t="shared" si="431"/>
        <v>1.3724859434510971E-2</v>
      </c>
      <c r="AC2320" s="166">
        <f t="shared" si="432"/>
        <v>0.99528419673763147</v>
      </c>
      <c r="AD2320" s="142">
        <f t="shared" si="433"/>
        <v>1.3724859434510971E-2</v>
      </c>
      <c r="AE2320" s="142" t="str">
        <f t="shared" si="438"/>
        <v/>
      </c>
      <c r="AF2320" s="142" t="str">
        <f t="shared" si="434"/>
        <v/>
      </c>
      <c r="AG2320" s="167">
        <f t="shared" si="435"/>
        <v>0</v>
      </c>
      <c r="AH2320" s="167" t="str">
        <f t="shared" si="436"/>
        <v/>
      </c>
      <c r="AI2320" s="167" t="str">
        <f t="shared" si="437"/>
        <v/>
      </c>
      <c r="AJ2320" s="167"/>
      <c r="AK2320" s="167"/>
      <c r="AL2320" s="167"/>
      <c r="AN2320" s="146"/>
      <c r="AO2320" s="158">
        <f t="shared" si="426"/>
        <v>10.62844042990363</v>
      </c>
      <c r="AP2320" s="159">
        <f t="shared" si="427"/>
        <v>0.15566744636904623</v>
      </c>
      <c r="AQ2320" s="160">
        <f t="shared" si="428"/>
        <v>3.0798315867408554E-4</v>
      </c>
      <c r="AR2320" s="161" t="str">
        <f t="shared" si="429"/>
        <v/>
      </c>
      <c r="AS2320" s="161" t="str">
        <f t="shared" si="425"/>
        <v/>
      </c>
    </row>
    <row r="2321" spans="26:45" ht="20.100000000000001" customHeight="1" x14ac:dyDescent="0.25">
      <c r="Z2321" s="146">
        <v>1650</v>
      </c>
      <c r="AA2321" s="142">
        <f t="shared" si="430"/>
        <v>2.6000000000000005</v>
      </c>
      <c r="AB2321" s="166">
        <f t="shared" si="431"/>
        <v>1.3582969233685602E-2</v>
      </c>
      <c r="AC2321" s="166">
        <f t="shared" si="432"/>
        <v>0.99533881197628127</v>
      </c>
      <c r="AD2321" s="142">
        <f t="shared" si="433"/>
        <v>1.3582969233685602E-2</v>
      </c>
      <c r="AE2321" s="142" t="str">
        <f t="shared" si="438"/>
        <v/>
      </c>
      <c r="AF2321" s="142" t="str">
        <f t="shared" si="434"/>
        <v/>
      </c>
      <c r="AG2321" s="167">
        <f t="shared" si="435"/>
        <v>0</v>
      </c>
      <c r="AH2321" s="167" t="str">
        <f t="shared" si="436"/>
        <v/>
      </c>
      <c r="AI2321" s="167" t="str">
        <f t="shared" si="437"/>
        <v/>
      </c>
      <c r="AJ2321" s="167"/>
      <c r="AK2321" s="167"/>
      <c r="AL2321" s="167"/>
      <c r="AN2321" s="146"/>
      <c r="AO2321" s="158">
        <f t="shared" si="426"/>
        <v>10.63483540007806</v>
      </c>
      <c r="AP2321" s="159">
        <f t="shared" si="427"/>
        <v>0.15535946321037214</v>
      </c>
      <c r="AQ2321" s="160">
        <f t="shared" si="428"/>
        <v>3.0746182225072083E-4</v>
      </c>
      <c r="AR2321" s="161" t="str">
        <f t="shared" si="429"/>
        <v/>
      </c>
      <c r="AS2321" s="161" t="str">
        <f t="shared" si="425"/>
        <v/>
      </c>
    </row>
    <row r="2322" spans="26:45" ht="20.100000000000001" customHeight="1" x14ac:dyDescent="0.25">
      <c r="Z2322" s="146">
        <v>1651</v>
      </c>
      <c r="AA2322" s="142">
        <f t="shared" si="430"/>
        <v>2.6040000000000001</v>
      </c>
      <c r="AB2322" s="166">
        <f t="shared" si="431"/>
        <v>1.3442330841662849E-2</v>
      </c>
      <c r="AC2322" s="166">
        <f t="shared" si="432"/>
        <v>0.9953928621605781</v>
      </c>
      <c r="AD2322" s="142">
        <f t="shared" si="433"/>
        <v>1.3442330841662849E-2</v>
      </c>
      <c r="AE2322" s="142" t="str">
        <f t="shared" si="438"/>
        <v/>
      </c>
      <c r="AF2322" s="142" t="str">
        <f t="shared" si="434"/>
        <v/>
      </c>
      <c r="AG2322" s="167">
        <f t="shared" si="435"/>
        <v>0</v>
      </c>
      <c r="AH2322" s="167" t="str">
        <f t="shared" si="436"/>
        <v/>
      </c>
      <c r="AI2322" s="167" t="str">
        <f t="shared" si="437"/>
        <v/>
      </c>
      <c r="AJ2322" s="167"/>
      <c r="AK2322" s="167"/>
      <c r="AL2322" s="167"/>
      <c r="AN2322" s="146"/>
      <c r="AO2322" s="158">
        <f t="shared" si="426"/>
        <v>10.64123037025249</v>
      </c>
      <c r="AP2322" s="159">
        <f t="shared" si="427"/>
        <v>0.15505200138812142</v>
      </c>
      <c r="AQ2322" s="160">
        <f t="shared" si="428"/>
        <v>3.0694109101592204E-4</v>
      </c>
      <c r="AR2322" s="161" t="str">
        <f t="shared" si="429"/>
        <v/>
      </c>
      <c r="AS2322" s="161" t="str">
        <f t="shared" ref="AS2322:AS2385" si="439">IF($AP2322&lt;(1-$AN$670),$AQ2322,"")</f>
        <v/>
      </c>
    </row>
    <row r="2323" spans="26:45" ht="20.100000000000001" customHeight="1" x14ac:dyDescent="0.25">
      <c r="Z2323" s="146">
        <v>1652</v>
      </c>
      <c r="AA2323" s="142">
        <f t="shared" si="430"/>
        <v>2.6080000000000005</v>
      </c>
      <c r="AB2323" s="166">
        <f t="shared" si="431"/>
        <v>1.3302935774278003E-2</v>
      </c>
      <c r="AC2323" s="166">
        <f t="shared" si="432"/>
        <v>0.99544635228077949</v>
      </c>
      <c r="AD2323" s="142">
        <f t="shared" si="433"/>
        <v>1.3302935774278003E-2</v>
      </c>
      <c r="AE2323" s="142" t="str">
        <f t="shared" si="438"/>
        <v/>
      </c>
      <c r="AF2323" s="142" t="str">
        <f t="shared" si="434"/>
        <v/>
      </c>
      <c r="AG2323" s="167">
        <f t="shared" si="435"/>
        <v>0</v>
      </c>
      <c r="AH2323" s="167" t="str">
        <f t="shared" si="436"/>
        <v/>
      </c>
      <c r="AI2323" s="167" t="str">
        <f t="shared" si="437"/>
        <v/>
      </c>
      <c r="AJ2323" s="167"/>
      <c r="AK2323" s="167"/>
      <c r="AL2323" s="167"/>
      <c r="AN2323" s="146"/>
      <c r="AO2323" s="158">
        <f t="shared" ref="AO2323:AO2386" si="440">AO2322+$AR$655</f>
        <v>10.64762534042692</v>
      </c>
      <c r="AP2323" s="159">
        <f t="shared" ref="AP2323:AP2386" si="441">_xlfn.CHISQ.DIST.RT(AO2323,7)</f>
        <v>0.1547450602971055</v>
      </c>
      <c r="AQ2323" s="160">
        <f t="shared" ref="AQ2323:AQ2386" si="442">AP2323-AP2324</f>
        <v>3.0642096521768525E-4</v>
      </c>
      <c r="AR2323" s="161" t="str">
        <f t="shared" ref="AR2323:AR2386" si="443">IF(AP2323&lt;(1-$AN$662),AQ2323,"")</f>
        <v/>
      </c>
      <c r="AS2323" s="161" t="str">
        <f t="shared" si="439"/>
        <v/>
      </c>
    </row>
    <row r="2324" spans="26:45" ht="20.100000000000001" customHeight="1" x14ac:dyDescent="0.25">
      <c r="Z2324" s="146">
        <v>1653</v>
      </c>
      <c r="AA2324" s="142">
        <f t="shared" si="430"/>
        <v>2.6120000000000001</v>
      </c>
      <c r="AB2324" s="166">
        <f t="shared" si="431"/>
        <v>1.3164775575909208E-2</v>
      </c>
      <c r="AC2324" s="166">
        <f t="shared" si="432"/>
        <v>0.99549928729326309</v>
      </c>
      <c r="AD2324" s="142">
        <f t="shared" si="433"/>
        <v>1.3164775575909208E-2</v>
      </c>
      <c r="AE2324" s="142" t="str">
        <f t="shared" si="438"/>
        <v/>
      </c>
      <c r="AF2324" s="142" t="str">
        <f t="shared" si="434"/>
        <v/>
      </c>
      <c r="AG2324" s="167">
        <f t="shared" si="435"/>
        <v>0</v>
      </c>
      <c r="AH2324" s="167" t="str">
        <f t="shared" si="436"/>
        <v/>
      </c>
      <c r="AI2324" s="167" t="str">
        <f t="shared" si="437"/>
        <v/>
      </c>
      <c r="AJ2324" s="167"/>
      <c r="AK2324" s="167"/>
      <c r="AL2324" s="167"/>
      <c r="AN2324" s="146"/>
      <c r="AO2324" s="158">
        <f t="shared" si="440"/>
        <v>10.65402031060135</v>
      </c>
      <c r="AP2324" s="159">
        <f t="shared" si="441"/>
        <v>0.15443863933188781</v>
      </c>
      <c r="AQ2324" s="160">
        <f t="shared" si="442"/>
        <v>3.0590144509909378E-4</v>
      </c>
      <c r="AR2324" s="161" t="str">
        <f t="shared" si="443"/>
        <v/>
      </c>
      <c r="AS2324" s="161" t="str">
        <f t="shared" si="439"/>
        <v/>
      </c>
    </row>
    <row r="2325" spans="26:45" ht="20.100000000000001" customHeight="1" x14ac:dyDescent="0.25">
      <c r="Z2325" s="146">
        <v>1654</v>
      </c>
      <c r="AA2325" s="142">
        <f t="shared" si="430"/>
        <v>2.6160000000000005</v>
      </c>
      <c r="AB2325" s="166">
        <f t="shared" si="431"/>
        <v>1.3027841819719652E-2</v>
      </c>
      <c r="AC2325" s="166">
        <f t="shared" si="432"/>
        <v>0.99555167212064166</v>
      </c>
      <c r="AD2325" s="142">
        <f t="shared" si="433"/>
        <v>1.3027841819719652E-2</v>
      </c>
      <c r="AE2325" s="142" t="str">
        <f t="shared" si="438"/>
        <v/>
      </c>
      <c r="AF2325" s="142" t="str">
        <f t="shared" si="434"/>
        <v/>
      </c>
      <c r="AG2325" s="167">
        <f t="shared" si="435"/>
        <v>0</v>
      </c>
      <c r="AH2325" s="167" t="str">
        <f t="shared" si="436"/>
        <v/>
      </c>
      <c r="AI2325" s="167" t="str">
        <f t="shared" si="437"/>
        <v/>
      </c>
      <c r="AJ2325" s="167"/>
      <c r="AK2325" s="167"/>
      <c r="AL2325" s="167"/>
      <c r="AN2325" s="146"/>
      <c r="AO2325" s="158">
        <f t="shared" si="440"/>
        <v>10.66041528077578</v>
      </c>
      <c r="AP2325" s="159">
        <f t="shared" si="441"/>
        <v>0.15413273788678872</v>
      </c>
      <c r="AQ2325" s="160">
        <f t="shared" si="442"/>
        <v>3.0538253089917866E-4</v>
      </c>
      <c r="AR2325" s="161" t="str">
        <f t="shared" si="443"/>
        <v/>
      </c>
      <c r="AS2325" s="161" t="str">
        <f t="shared" si="439"/>
        <v/>
      </c>
    </row>
    <row r="2326" spans="26:45" ht="20.100000000000001" customHeight="1" x14ac:dyDescent="0.25">
      <c r="Z2326" s="146">
        <v>1655</v>
      </c>
      <c r="AA2326" s="142">
        <f t="shared" si="430"/>
        <v>2.62</v>
      </c>
      <c r="AB2326" s="166">
        <f t="shared" si="431"/>
        <v>1.2892126107895304E-2</v>
      </c>
      <c r="AC2326" s="166">
        <f t="shared" si="432"/>
        <v>0.99560351165187866</v>
      </c>
      <c r="AD2326" s="142">
        <f t="shared" si="433"/>
        <v>1.2892126107895304E-2</v>
      </c>
      <c r="AE2326" s="142" t="str">
        <f t="shared" si="438"/>
        <v/>
      </c>
      <c r="AF2326" s="142" t="str">
        <f t="shared" si="434"/>
        <v/>
      </c>
      <c r="AG2326" s="167">
        <f t="shared" si="435"/>
        <v>0</v>
      </c>
      <c r="AH2326" s="167" t="str">
        <f t="shared" si="436"/>
        <v/>
      </c>
      <c r="AI2326" s="167" t="str">
        <f t="shared" si="437"/>
        <v/>
      </c>
      <c r="AJ2326" s="167"/>
      <c r="AK2326" s="167"/>
      <c r="AL2326" s="167"/>
      <c r="AN2326" s="146"/>
      <c r="AO2326" s="158">
        <f t="shared" si="440"/>
        <v>10.66681025095021</v>
      </c>
      <c r="AP2326" s="159">
        <f t="shared" si="441"/>
        <v>0.15382735535588954</v>
      </c>
      <c r="AQ2326" s="160">
        <f t="shared" si="442"/>
        <v>3.0486422285275205E-4</v>
      </c>
      <c r="AR2326" s="161" t="str">
        <f t="shared" si="443"/>
        <v/>
      </c>
      <c r="AS2326" s="161" t="str">
        <f t="shared" si="439"/>
        <v/>
      </c>
    </row>
    <row r="2327" spans="26:45" ht="20.100000000000001" customHeight="1" x14ac:dyDescent="0.25">
      <c r="Z2327" s="146">
        <v>1656</v>
      </c>
      <c r="AA2327" s="142">
        <f t="shared" si="430"/>
        <v>2.6240000000000006</v>
      </c>
      <c r="AB2327" s="166">
        <f t="shared" si="431"/>
        <v>1.2757620071877498E-2</v>
      </c>
      <c r="AC2327" s="166">
        <f t="shared" si="432"/>
        <v>0.99565481074240458</v>
      </c>
      <c r="AD2327" s="142">
        <f t="shared" si="433"/>
        <v>1.2757620071877498E-2</v>
      </c>
      <c r="AE2327" s="142" t="str">
        <f t="shared" si="438"/>
        <v/>
      </c>
      <c r="AF2327" s="142" t="str">
        <f t="shared" si="434"/>
        <v/>
      </c>
      <c r="AG2327" s="167">
        <f t="shared" si="435"/>
        <v>0</v>
      </c>
      <c r="AH2327" s="167" t="str">
        <f t="shared" si="436"/>
        <v/>
      </c>
      <c r="AI2327" s="167" t="str">
        <f t="shared" si="437"/>
        <v/>
      </c>
      <c r="AJ2327" s="167"/>
      <c r="AK2327" s="167"/>
      <c r="AL2327" s="167"/>
      <c r="AN2327" s="146"/>
      <c r="AO2327" s="158">
        <f t="shared" si="440"/>
        <v>10.67320522112464</v>
      </c>
      <c r="AP2327" s="159">
        <f t="shared" si="441"/>
        <v>0.15352249113303679</v>
      </c>
      <c r="AQ2327" s="160">
        <f t="shared" si="442"/>
        <v>3.0434652118990768E-4</v>
      </c>
      <c r="AR2327" s="161" t="str">
        <f t="shared" si="443"/>
        <v/>
      </c>
      <c r="AS2327" s="161" t="str">
        <f t="shared" si="439"/>
        <v/>
      </c>
    </row>
    <row r="2328" spans="26:45" ht="20.100000000000001" customHeight="1" x14ac:dyDescent="0.25">
      <c r="Z2328" s="146">
        <v>1657</v>
      </c>
      <c r="AA2328" s="142">
        <f t="shared" si="430"/>
        <v>2.6280000000000001</v>
      </c>
      <c r="AB2328" s="166">
        <f t="shared" si="431"/>
        <v>1.2624315372591137E-2</v>
      </c>
      <c r="AC2328" s="166">
        <f t="shared" si="432"/>
        <v>0.99570557421423467</v>
      </c>
      <c r="AD2328" s="142">
        <f t="shared" si="433"/>
        <v>1.2624315372591137E-2</v>
      </c>
      <c r="AE2328" s="142" t="str">
        <f t="shared" si="438"/>
        <v/>
      </c>
      <c r="AF2328" s="142" t="str">
        <f t="shared" si="434"/>
        <v/>
      </c>
      <c r="AG2328" s="167">
        <f t="shared" si="435"/>
        <v>0</v>
      </c>
      <c r="AH2328" s="167" t="str">
        <f t="shared" si="436"/>
        <v/>
      </c>
      <c r="AI2328" s="167" t="str">
        <f t="shared" si="437"/>
        <v/>
      </c>
      <c r="AJ2328" s="167"/>
      <c r="AK2328" s="167"/>
      <c r="AL2328" s="167"/>
      <c r="AN2328" s="146"/>
      <c r="AO2328" s="158">
        <f t="shared" si="440"/>
        <v>10.67960019129907</v>
      </c>
      <c r="AP2328" s="159">
        <f t="shared" si="441"/>
        <v>0.15321814461184688</v>
      </c>
      <c r="AQ2328" s="160">
        <f t="shared" si="442"/>
        <v>3.038294261366592E-4</v>
      </c>
      <c r="AR2328" s="161" t="str">
        <f t="shared" si="443"/>
        <v/>
      </c>
      <c r="AS2328" s="161" t="str">
        <f t="shared" si="439"/>
        <v/>
      </c>
    </row>
    <row r="2329" spans="26:45" ht="20.100000000000001" customHeight="1" x14ac:dyDescent="0.25">
      <c r="Z2329" s="146">
        <v>1658</v>
      </c>
      <c r="AA2329" s="142">
        <f t="shared" si="430"/>
        <v>2.6320000000000006</v>
      </c>
      <c r="AB2329" s="166">
        <f t="shared" si="431"/>
        <v>1.2492203700667837E-2</v>
      </c>
      <c r="AC2329" s="166">
        <f t="shared" si="432"/>
        <v>0.99575580685608722</v>
      </c>
      <c r="AD2329" s="142">
        <f t="shared" si="433"/>
        <v>1.2492203700667837E-2</v>
      </c>
      <c r="AE2329" s="142" t="str">
        <f t="shared" si="438"/>
        <v/>
      </c>
      <c r="AF2329" s="142" t="str">
        <f t="shared" si="434"/>
        <v/>
      </c>
      <c r="AG2329" s="167">
        <f t="shared" si="435"/>
        <v>0</v>
      </c>
      <c r="AH2329" s="167" t="str">
        <f t="shared" si="436"/>
        <v/>
      </c>
      <c r="AI2329" s="167" t="str">
        <f t="shared" si="437"/>
        <v/>
      </c>
      <c r="AJ2329" s="167"/>
      <c r="AK2329" s="167"/>
      <c r="AL2329" s="167"/>
      <c r="AN2329" s="146"/>
      <c r="AO2329" s="158">
        <f t="shared" si="440"/>
        <v>10.6859951614735</v>
      </c>
      <c r="AP2329" s="159">
        <f t="shared" si="441"/>
        <v>0.15291431518571022</v>
      </c>
      <c r="AQ2329" s="160">
        <f t="shared" si="442"/>
        <v>3.033129379152455E-4</v>
      </c>
      <c r="AR2329" s="161" t="str">
        <f t="shared" si="443"/>
        <v/>
      </c>
      <c r="AS2329" s="161" t="str">
        <f t="shared" si="439"/>
        <v/>
      </c>
    </row>
    <row r="2330" spans="26:45" ht="20.100000000000001" customHeight="1" x14ac:dyDescent="0.25">
      <c r="Z2330" s="146">
        <v>1659</v>
      </c>
      <c r="AA2330" s="142">
        <f t="shared" si="430"/>
        <v>2.6360000000000001</v>
      </c>
      <c r="AB2330" s="166">
        <f t="shared" si="431"/>
        <v>1.2361276776664673E-2</v>
      </c>
      <c r="AC2330" s="166">
        <f t="shared" si="432"/>
        <v>0.99580551342350254</v>
      </c>
      <c r="AD2330" s="142">
        <f t="shared" si="433"/>
        <v>1.2361276776664673E-2</v>
      </c>
      <c r="AE2330" s="142" t="str">
        <f t="shared" si="438"/>
        <v/>
      </c>
      <c r="AF2330" s="142" t="str">
        <f t="shared" si="434"/>
        <v/>
      </c>
      <c r="AG2330" s="167">
        <f t="shared" si="435"/>
        <v>0</v>
      </c>
      <c r="AH2330" s="167" t="str">
        <f t="shared" si="436"/>
        <v/>
      </c>
      <c r="AI2330" s="167" t="str">
        <f t="shared" si="437"/>
        <v/>
      </c>
      <c r="AJ2330" s="167"/>
      <c r="AK2330" s="167"/>
      <c r="AL2330" s="167"/>
      <c r="AN2330" s="146"/>
      <c r="AO2330" s="158">
        <f t="shared" si="440"/>
        <v>10.69239013164793</v>
      </c>
      <c r="AP2330" s="159">
        <f t="shared" si="441"/>
        <v>0.15261100224779497</v>
      </c>
      <c r="AQ2330" s="160">
        <f t="shared" si="442"/>
        <v>3.0279705674265966E-4</v>
      </c>
      <c r="AR2330" s="161" t="str">
        <f t="shared" si="443"/>
        <v/>
      </c>
      <c r="AS2330" s="161" t="str">
        <f t="shared" si="439"/>
        <v/>
      </c>
    </row>
    <row r="2331" spans="26:45" ht="20.100000000000001" customHeight="1" x14ac:dyDescent="0.25">
      <c r="Z2331" s="146">
        <v>1660</v>
      </c>
      <c r="AA2331" s="142">
        <f t="shared" si="430"/>
        <v>2.6400000000000006</v>
      </c>
      <c r="AB2331" s="166">
        <f t="shared" si="431"/>
        <v>1.2231526351277954E-2</v>
      </c>
      <c r="AC2331" s="166">
        <f t="shared" si="432"/>
        <v>0.99585469863896392</v>
      </c>
      <c r="AD2331" s="142">
        <f t="shared" si="433"/>
        <v>1.2231526351277954E-2</v>
      </c>
      <c r="AE2331" s="142" t="str">
        <f t="shared" si="438"/>
        <v/>
      </c>
      <c r="AF2331" s="142" t="str">
        <f t="shared" si="434"/>
        <v/>
      </c>
      <c r="AG2331" s="167">
        <f t="shared" si="435"/>
        <v>0</v>
      </c>
      <c r="AH2331" s="167" t="str">
        <f t="shared" si="436"/>
        <v/>
      </c>
      <c r="AI2331" s="167" t="str">
        <f t="shared" si="437"/>
        <v/>
      </c>
      <c r="AJ2331" s="167"/>
      <c r="AK2331" s="167"/>
      <c r="AL2331" s="167"/>
      <c r="AN2331" s="146"/>
      <c r="AO2331" s="158">
        <f t="shared" si="440"/>
        <v>10.698785101822359</v>
      </c>
      <c r="AP2331" s="159">
        <f t="shared" si="441"/>
        <v>0.15230820519105231</v>
      </c>
      <c r="AQ2331" s="160">
        <f t="shared" si="442"/>
        <v>3.0228178283273066E-4</v>
      </c>
      <c r="AR2331" s="161" t="str">
        <f t="shared" si="443"/>
        <v/>
      </c>
      <c r="AS2331" s="161" t="str">
        <f t="shared" si="439"/>
        <v/>
      </c>
    </row>
    <row r="2332" spans="26:45" ht="20.100000000000001" customHeight="1" x14ac:dyDescent="0.25">
      <c r="Z2332" s="146">
        <v>1661</v>
      </c>
      <c r="AA2332" s="142">
        <f t="shared" si="430"/>
        <v>2.6440000000000001</v>
      </c>
      <c r="AB2332" s="166">
        <f t="shared" si="431"/>
        <v>1.2102944205552734E-2</v>
      </c>
      <c r="AC2332" s="166">
        <f t="shared" si="432"/>
        <v>0.99590336719201766</v>
      </c>
      <c r="AD2332" s="142">
        <f t="shared" si="433"/>
        <v>1.2102944205552734E-2</v>
      </c>
      <c r="AE2332" s="142" t="str">
        <f t="shared" si="438"/>
        <v/>
      </c>
      <c r="AF2332" s="142" t="str">
        <f t="shared" si="434"/>
        <v/>
      </c>
      <c r="AG2332" s="167">
        <f t="shared" si="435"/>
        <v>0</v>
      </c>
      <c r="AH2332" s="167" t="str">
        <f t="shared" si="436"/>
        <v/>
      </c>
      <c r="AI2332" s="167" t="str">
        <f t="shared" si="437"/>
        <v/>
      </c>
      <c r="AJ2332" s="167"/>
      <c r="AK2332" s="167"/>
      <c r="AL2332" s="167"/>
      <c r="AN2332" s="146"/>
      <c r="AO2332" s="158">
        <f t="shared" si="440"/>
        <v>10.705180071996789</v>
      </c>
      <c r="AP2332" s="159">
        <f t="shared" si="441"/>
        <v>0.15200592340821958</v>
      </c>
      <c r="AQ2332" s="160">
        <f t="shared" si="442"/>
        <v>3.0176711639415266E-4</v>
      </c>
      <c r="AR2332" s="161" t="str">
        <f t="shared" si="443"/>
        <v/>
      </c>
      <c r="AS2332" s="161" t="str">
        <f t="shared" si="439"/>
        <v/>
      </c>
    </row>
    <row r="2333" spans="26:45" ht="20.100000000000001" customHeight="1" x14ac:dyDescent="0.25">
      <c r="Z2333" s="146">
        <v>1662</v>
      </c>
      <c r="AA2333" s="142">
        <f t="shared" si="430"/>
        <v>2.6480000000000006</v>
      </c>
      <c r="AB2333" s="166">
        <f t="shared" si="431"/>
        <v>1.1975522151087254E-2</v>
      </c>
      <c r="AC2333" s="166">
        <f t="shared" si="432"/>
        <v>0.99595152373939533</v>
      </c>
      <c r="AD2333" s="142">
        <f t="shared" si="433"/>
        <v>1.1975522151087254E-2</v>
      </c>
      <c r="AE2333" s="142" t="str">
        <f t="shared" si="438"/>
        <v/>
      </c>
      <c r="AF2333" s="142" t="str">
        <f t="shared" si="434"/>
        <v/>
      </c>
      <c r="AG2333" s="167">
        <f t="shared" si="435"/>
        <v>0</v>
      </c>
      <c r="AH2333" s="167" t="str">
        <f t="shared" si="436"/>
        <v/>
      </c>
      <c r="AI2333" s="167" t="str">
        <f t="shared" si="437"/>
        <v/>
      </c>
      <c r="AJ2333" s="167"/>
      <c r="AK2333" s="167"/>
      <c r="AL2333" s="167"/>
      <c r="AN2333" s="146"/>
      <c r="AO2333" s="158">
        <f t="shared" si="440"/>
        <v>10.711575042171219</v>
      </c>
      <c r="AP2333" s="159">
        <f t="shared" si="441"/>
        <v>0.15170415629182543</v>
      </c>
      <c r="AQ2333" s="160">
        <f t="shared" si="442"/>
        <v>3.0125305763187282E-4</v>
      </c>
      <c r="AR2333" s="161" t="str">
        <f t="shared" si="443"/>
        <v/>
      </c>
      <c r="AS2333" s="161" t="str">
        <f t="shared" si="439"/>
        <v/>
      </c>
    </row>
    <row r="2334" spans="26:45" ht="20.100000000000001" customHeight="1" x14ac:dyDescent="0.25">
      <c r="Z2334" s="146">
        <v>1663</v>
      </c>
      <c r="AA2334" s="142">
        <f t="shared" si="430"/>
        <v>2.6520000000000001</v>
      </c>
      <c r="AB2334" s="166">
        <f t="shared" si="431"/>
        <v>1.1849252030233286E-2</v>
      </c>
      <c r="AC2334" s="166">
        <f t="shared" si="432"/>
        <v>0.99599917290513651</v>
      </c>
      <c r="AD2334" s="142">
        <f t="shared" si="433"/>
        <v>1.1849252030233286E-2</v>
      </c>
      <c r="AE2334" s="142" t="str">
        <f t="shared" si="438"/>
        <v/>
      </c>
      <c r="AF2334" s="142" t="str">
        <f t="shared" si="434"/>
        <v/>
      </c>
      <c r="AG2334" s="167">
        <f t="shared" si="435"/>
        <v>0</v>
      </c>
      <c r="AH2334" s="167" t="str">
        <f t="shared" si="436"/>
        <v/>
      </c>
      <c r="AI2334" s="167" t="str">
        <f t="shared" si="437"/>
        <v/>
      </c>
      <c r="AJ2334" s="167"/>
      <c r="AK2334" s="167"/>
      <c r="AL2334" s="167"/>
      <c r="AN2334" s="146"/>
      <c r="AO2334" s="158">
        <f t="shared" si="440"/>
        <v>10.717970012345649</v>
      </c>
      <c r="AP2334" s="159">
        <f t="shared" si="441"/>
        <v>0.15140290323419356</v>
      </c>
      <c r="AQ2334" s="160">
        <f t="shared" si="442"/>
        <v>3.0073960674681377E-4</v>
      </c>
      <c r="AR2334" s="161" t="str">
        <f t="shared" si="443"/>
        <v/>
      </c>
      <c r="AS2334" s="161" t="str">
        <f t="shared" si="439"/>
        <v/>
      </c>
    </row>
    <row r="2335" spans="26:45" ht="20.100000000000001" customHeight="1" x14ac:dyDescent="0.25">
      <c r="Z2335" s="146">
        <v>1664</v>
      </c>
      <c r="AA2335" s="142">
        <f t="shared" ref="AA2335:AA2398" si="444">AA$665+(Z2335*AA$668)</f>
        <v>2.6560000000000006</v>
      </c>
      <c r="AB2335" s="166">
        <f t="shared" ref="AB2335:AB2398" si="445">_xlfn.NORM.DIST(AA2335,AA$662,AA$663,0)</f>
        <v>1.1724125716291472E-2</v>
      </c>
      <c r="AC2335" s="166">
        <f t="shared" ref="AC2335:AC2398" si="446">_xlfn.NORM.DIST(AA2335,AA$662,AA$663,1)</f>
        <v>0.99604631928071174</v>
      </c>
      <c r="AD2335" s="142">
        <f t="shared" ref="AD2335:AD2398" si="447">IF(OR(AC2335&lt;CN$43,AC2335&gt;CN$44),AB2335,"")</f>
        <v>1.1724125716291472E-2</v>
      </c>
      <c r="AE2335" s="142" t="str">
        <f t="shared" si="438"/>
        <v/>
      </c>
      <c r="AF2335" s="142" t="str">
        <f t="shared" ref="AF2335:AF2398" si="448">IF(AB2335=MAX(AB$671:AB$2671),AB2335,"")</f>
        <v/>
      </c>
      <c r="AG2335" s="167">
        <f t="shared" ref="AG2335:AG2398" si="449">_xlfn.NORM.DIST(Z2335,AE$663,AE$664,0)</f>
        <v>0</v>
      </c>
      <c r="AH2335" s="167" t="str">
        <f t="shared" ref="AH2335:AH2398" si="450">IF(AG2335=MAX(AG$671:AG$2671),AB2335,"")</f>
        <v/>
      </c>
      <c r="AI2335" s="167" t="str">
        <f t="shared" ref="AI2335:AI2398" si="451">IF(AH2335=MIN(AH$671:AH$2671),AH2335,"")</f>
        <v/>
      </c>
      <c r="AJ2335" s="167"/>
      <c r="AK2335" s="167"/>
      <c r="AL2335" s="167"/>
      <c r="AN2335" s="146"/>
      <c r="AO2335" s="158">
        <f t="shared" si="440"/>
        <v>10.724364982520079</v>
      </c>
      <c r="AP2335" s="159">
        <f t="shared" si="441"/>
        <v>0.15110216362744675</v>
      </c>
      <c r="AQ2335" s="160">
        <f t="shared" si="442"/>
        <v>3.0022676393526293E-4</v>
      </c>
      <c r="AR2335" s="161" t="str">
        <f t="shared" si="443"/>
        <v/>
      </c>
      <c r="AS2335" s="161" t="str">
        <f t="shared" si="439"/>
        <v/>
      </c>
    </row>
    <row r="2336" spans="26:45" ht="20.100000000000001" customHeight="1" x14ac:dyDescent="0.25">
      <c r="Z2336" s="146">
        <v>1665</v>
      </c>
      <c r="AA2336" s="142">
        <f t="shared" si="444"/>
        <v>2.66</v>
      </c>
      <c r="AB2336" s="166">
        <f t="shared" si="445"/>
        <v>1.1600135113702561E-2</v>
      </c>
      <c r="AC2336" s="166">
        <f t="shared" si="446"/>
        <v>0.99609296742514719</v>
      </c>
      <c r="AD2336" s="142">
        <f t="shared" si="447"/>
        <v>1.1600135113702561E-2</v>
      </c>
      <c r="AE2336" s="142" t="str">
        <f t="shared" ref="AE2336:AE2399" si="452">IF(AND(AC2336&gt;$AE$667,AC2336&lt;$AE$668),AB2336,"")</f>
        <v/>
      </c>
      <c r="AF2336" s="142" t="str">
        <f t="shared" si="448"/>
        <v/>
      </c>
      <c r="AG2336" s="167">
        <f t="shared" si="449"/>
        <v>0</v>
      </c>
      <c r="AH2336" s="167" t="str">
        <f t="shared" si="450"/>
        <v/>
      </c>
      <c r="AI2336" s="167" t="str">
        <f t="shared" si="451"/>
        <v/>
      </c>
      <c r="AJ2336" s="167"/>
      <c r="AK2336" s="167"/>
      <c r="AL2336" s="167"/>
      <c r="AN2336" s="146"/>
      <c r="AO2336" s="158">
        <f t="shared" si="440"/>
        <v>10.730759952694509</v>
      </c>
      <c r="AP2336" s="159">
        <f t="shared" si="441"/>
        <v>0.15080193686351148</v>
      </c>
      <c r="AQ2336" s="160">
        <f t="shared" si="442"/>
        <v>2.9971452938962195E-4</v>
      </c>
      <c r="AR2336" s="161" t="str">
        <f t="shared" si="443"/>
        <v/>
      </c>
      <c r="AS2336" s="161" t="str">
        <f t="shared" si="439"/>
        <v/>
      </c>
    </row>
    <row r="2337" spans="26:45" ht="20.100000000000001" customHeight="1" x14ac:dyDescent="0.25">
      <c r="Z2337" s="146">
        <v>1666</v>
      </c>
      <c r="AA2337" s="142">
        <f t="shared" si="444"/>
        <v>2.6639999999999997</v>
      </c>
      <c r="AB2337" s="166">
        <f t="shared" si="445"/>
        <v>1.1477272158233767E-2</v>
      </c>
      <c r="AC2337" s="166">
        <f t="shared" si="446"/>
        <v>0.99613912186514941</v>
      </c>
      <c r="AD2337" s="142">
        <f t="shared" si="447"/>
        <v>1.1477272158233767E-2</v>
      </c>
      <c r="AE2337" s="142" t="str">
        <f t="shared" si="452"/>
        <v/>
      </c>
      <c r="AF2337" s="142" t="str">
        <f t="shared" si="448"/>
        <v/>
      </c>
      <c r="AG2337" s="167">
        <f t="shared" si="449"/>
        <v>0</v>
      </c>
      <c r="AH2337" s="167" t="str">
        <f t="shared" si="450"/>
        <v/>
      </c>
      <c r="AI2337" s="167" t="str">
        <f t="shared" si="451"/>
        <v/>
      </c>
      <c r="AJ2337" s="167"/>
      <c r="AK2337" s="167"/>
      <c r="AL2337" s="167"/>
      <c r="AN2337" s="146"/>
      <c r="AO2337" s="158">
        <f t="shared" si="440"/>
        <v>10.737154922868939</v>
      </c>
      <c r="AP2337" s="159">
        <f t="shared" si="441"/>
        <v>0.15050222233412186</v>
      </c>
      <c r="AQ2337" s="160">
        <f t="shared" si="442"/>
        <v>2.9920290329807364E-4</v>
      </c>
      <c r="AR2337" s="161" t="str">
        <f t="shared" si="443"/>
        <v/>
      </c>
      <c r="AS2337" s="161" t="str">
        <f t="shared" si="439"/>
        <v/>
      </c>
    </row>
    <row r="2338" spans="26:45" ht="20.100000000000001" customHeight="1" x14ac:dyDescent="0.25">
      <c r="Z2338" s="146">
        <v>1667</v>
      </c>
      <c r="AA2338" s="142">
        <f t="shared" si="444"/>
        <v>2.6680000000000001</v>
      </c>
      <c r="AB2338" s="166">
        <f t="shared" si="445"/>
        <v>1.1355528817160915E-2</v>
      </c>
      <c r="AC2338" s="166">
        <f t="shared" si="446"/>
        <v>0.99618478709523084</v>
      </c>
      <c r="AD2338" s="142">
        <f t="shared" si="447"/>
        <v>1.1355528817160915E-2</v>
      </c>
      <c r="AE2338" s="142" t="str">
        <f t="shared" si="452"/>
        <v/>
      </c>
      <c r="AF2338" s="142" t="str">
        <f t="shared" si="448"/>
        <v/>
      </c>
      <c r="AG2338" s="167">
        <f t="shared" si="449"/>
        <v>0</v>
      </c>
      <c r="AH2338" s="167" t="str">
        <f t="shared" si="450"/>
        <v/>
      </c>
      <c r="AI2338" s="167" t="str">
        <f t="shared" si="451"/>
        <v/>
      </c>
      <c r="AJ2338" s="167"/>
      <c r="AK2338" s="167"/>
      <c r="AL2338" s="167"/>
      <c r="AN2338" s="146"/>
      <c r="AO2338" s="158">
        <f t="shared" si="440"/>
        <v>10.743549893043369</v>
      </c>
      <c r="AP2338" s="159">
        <f t="shared" si="441"/>
        <v>0.15020301943082379</v>
      </c>
      <c r="AQ2338" s="160">
        <f t="shared" si="442"/>
        <v>2.9869188584477624E-4</v>
      </c>
      <c r="AR2338" s="161" t="str">
        <f t="shared" si="443"/>
        <v/>
      </c>
      <c r="AS2338" s="161" t="str">
        <f t="shared" si="439"/>
        <v/>
      </c>
    </row>
    <row r="2339" spans="26:45" ht="20.100000000000001" customHeight="1" x14ac:dyDescent="0.25">
      <c r="Z2339" s="146">
        <v>1668</v>
      </c>
      <c r="AA2339" s="142">
        <f t="shared" si="444"/>
        <v>2.6719999999999997</v>
      </c>
      <c r="AB2339" s="166">
        <f t="shared" si="445"/>
        <v>1.1234897089446165E-2</v>
      </c>
      <c r="AC2339" s="166">
        <f t="shared" si="446"/>
        <v>0.99622996757783644</v>
      </c>
      <c r="AD2339" s="142">
        <f t="shared" si="447"/>
        <v>1.1234897089446165E-2</v>
      </c>
      <c r="AE2339" s="142" t="str">
        <f t="shared" si="452"/>
        <v/>
      </c>
      <c r="AF2339" s="142" t="str">
        <f t="shared" si="448"/>
        <v/>
      </c>
      <c r="AG2339" s="167">
        <f t="shared" si="449"/>
        <v>0</v>
      </c>
      <c r="AH2339" s="167" t="str">
        <f t="shared" si="450"/>
        <v/>
      </c>
      <c r="AI2339" s="167" t="str">
        <f t="shared" si="451"/>
        <v/>
      </c>
      <c r="AJ2339" s="167"/>
      <c r="AK2339" s="167"/>
      <c r="AL2339" s="167"/>
      <c r="AN2339" s="146"/>
      <c r="AO2339" s="158">
        <f t="shared" si="440"/>
        <v>10.749944863217799</v>
      </c>
      <c r="AP2339" s="159">
        <f t="shared" si="441"/>
        <v>0.14990432754497901</v>
      </c>
      <c r="AQ2339" s="160">
        <f t="shared" si="442"/>
        <v>2.9818147720978017E-4</v>
      </c>
      <c r="AR2339" s="161" t="str">
        <f t="shared" si="443"/>
        <v/>
      </c>
      <c r="AS2339" s="161" t="str">
        <f t="shared" si="439"/>
        <v/>
      </c>
    </row>
    <row r="2340" spans="26:45" ht="20.100000000000001" customHeight="1" x14ac:dyDescent="0.25">
      <c r="Z2340" s="146">
        <v>1669</v>
      </c>
      <c r="AA2340" s="142">
        <f t="shared" si="444"/>
        <v>2.6760000000000002</v>
      </c>
      <c r="AB2340" s="166">
        <f t="shared" si="445"/>
        <v>1.1115369005911058E-2</v>
      </c>
      <c r="AC2340" s="166">
        <f t="shared" si="446"/>
        <v>0.99627466774347062</v>
      </c>
      <c r="AD2340" s="142">
        <f t="shared" si="447"/>
        <v>1.1115369005911058E-2</v>
      </c>
      <c r="AE2340" s="142" t="str">
        <f t="shared" si="452"/>
        <v/>
      </c>
      <c r="AF2340" s="142" t="str">
        <f t="shared" si="448"/>
        <v/>
      </c>
      <c r="AG2340" s="167">
        <f t="shared" si="449"/>
        <v>0</v>
      </c>
      <c r="AH2340" s="167" t="str">
        <f t="shared" si="450"/>
        <v/>
      </c>
      <c r="AI2340" s="167" t="str">
        <f t="shared" si="451"/>
        <v/>
      </c>
      <c r="AJ2340" s="167"/>
      <c r="AK2340" s="167"/>
      <c r="AL2340" s="167"/>
      <c r="AN2340" s="146"/>
      <c r="AO2340" s="158">
        <f t="shared" si="440"/>
        <v>10.756339833392229</v>
      </c>
      <c r="AP2340" s="159">
        <f t="shared" si="441"/>
        <v>0.14960614606776923</v>
      </c>
      <c r="AQ2340" s="160">
        <f t="shared" si="442"/>
        <v>2.9767167756861168E-4</v>
      </c>
      <c r="AR2340" s="161" t="str">
        <f t="shared" si="443"/>
        <v/>
      </c>
      <c r="AS2340" s="161" t="str">
        <f t="shared" si="439"/>
        <v/>
      </c>
    </row>
    <row r="2341" spans="26:45" ht="20.100000000000001" customHeight="1" x14ac:dyDescent="0.25">
      <c r="Z2341" s="146">
        <v>1670</v>
      </c>
      <c r="AA2341" s="142">
        <f t="shared" si="444"/>
        <v>2.6799999999999997</v>
      </c>
      <c r="AB2341" s="166">
        <f t="shared" si="445"/>
        <v>1.0996936629405587E-2</v>
      </c>
      <c r="AC2341" s="166">
        <f t="shared" si="446"/>
        <v>0.99631889199082502</v>
      </c>
      <c r="AD2341" s="142">
        <f t="shared" si="447"/>
        <v>1.0996936629405587E-2</v>
      </c>
      <c r="AE2341" s="142" t="str">
        <f t="shared" si="452"/>
        <v/>
      </c>
      <c r="AF2341" s="142" t="str">
        <f t="shared" si="448"/>
        <v/>
      </c>
      <c r="AG2341" s="167">
        <f t="shared" si="449"/>
        <v>0</v>
      </c>
      <c r="AH2341" s="167" t="str">
        <f t="shared" si="450"/>
        <v/>
      </c>
      <c r="AI2341" s="167" t="str">
        <f t="shared" si="451"/>
        <v/>
      </c>
      <c r="AJ2341" s="167"/>
      <c r="AK2341" s="167"/>
      <c r="AL2341" s="167"/>
      <c r="AN2341" s="146"/>
      <c r="AO2341" s="158">
        <f t="shared" si="440"/>
        <v>10.762734803566659</v>
      </c>
      <c r="AP2341" s="159">
        <f t="shared" si="441"/>
        <v>0.14930847439020062</v>
      </c>
      <c r="AQ2341" s="160">
        <f t="shared" si="442"/>
        <v>2.9716248709371618E-4</v>
      </c>
      <c r="AR2341" s="161" t="str">
        <f t="shared" si="443"/>
        <v/>
      </c>
      <c r="AS2341" s="161" t="str">
        <f t="shared" si="439"/>
        <v/>
      </c>
    </row>
    <row r="2342" spans="26:45" ht="20.100000000000001" customHeight="1" x14ac:dyDescent="0.25">
      <c r="Z2342" s="146">
        <v>1671</v>
      </c>
      <c r="AA2342" s="142">
        <f t="shared" si="444"/>
        <v>2.6840000000000002</v>
      </c>
      <c r="AB2342" s="166">
        <f t="shared" si="445"/>
        <v>1.0879592054972511E-2</v>
      </c>
      <c r="AC2342" s="166">
        <f t="shared" si="446"/>
        <v>0.99636264468690716</v>
      </c>
      <c r="AD2342" s="142">
        <f t="shared" si="447"/>
        <v>1.0879592054972511E-2</v>
      </c>
      <c r="AE2342" s="142" t="str">
        <f t="shared" si="452"/>
        <v/>
      </c>
      <c r="AF2342" s="142" t="str">
        <f t="shared" si="448"/>
        <v/>
      </c>
      <c r="AG2342" s="167">
        <f t="shared" si="449"/>
        <v>0</v>
      </c>
      <c r="AH2342" s="167" t="str">
        <f t="shared" si="450"/>
        <v/>
      </c>
      <c r="AI2342" s="167" t="str">
        <f t="shared" si="451"/>
        <v/>
      </c>
      <c r="AJ2342" s="167"/>
      <c r="AK2342" s="167"/>
      <c r="AL2342" s="167"/>
      <c r="AN2342" s="146"/>
      <c r="AO2342" s="158">
        <f t="shared" si="440"/>
        <v>10.769129773741088</v>
      </c>
      <c r="AP2342" s="159">
        <f t="shared" si="441"/>
        <v>0.1490113119031069</v>
      </c>
      <c r="AQ2342" s="160">
        <f t="shared" si="442"/>
        <v>2.9665390595198793E-4</v>
      </c>
      <c r="AR2342" s="161" t="str">
        <f t="shared" si="443"/>
        <v/>
      </c>
      <c r="AS2342" s="161" t="str">
        <f t="shared" si="439"/>
        <v/>
      </c>
    </row>
    <row r="2343" spans="26:45" ht="20.100000000000001" customHeight="1" x14ac:dyDescent="0.25">
      <c r="Z2343" s="146">
        <v>1672</v>
      </c>
      <c r="AA2343" s="142">
        <f t="shared" si="444"/>
        <v>2.6879999999999997</v>
      </c>
      <c r="AB2343" s="166">
        <f t="shared" si="445"/>
        <v>1.0763327410007753E-2</v>
      </c>
      <c r="AC2343" s="166">
        <f t="shared" si="446"/>
        <v>0.99640593016716927</v>
      </c>
      <c r="AD2343" s="142">
        <f t="shared" si="447"/>
        <v>1.0763327410007753E-2</v>
      </c>
      <c r="AE2343" s="142" t="str">
        <f t="shared" si="452"/>
        <v/>
      </c>
      <c r="AF2343" s="142" t="str">
        <f t="shared" si="448"/>
        <v/>
      </c>
      <c r="AG2343" s="167">
        <f t="shared" si="449"/>
        <v>0</v>
      </c>
      <c r="AH2343" s="167" t="str">
        <f t="shared" si="450"/>
        <v/>
      </c>
      <c r="AI2343" s="167" t="str">
        <f t="shared" si="451"/>
        <v/>
      </c>
      <c r="AJ2343" s="167"/>
      <c r="AK2343" s="167"/>
      <c r="AL2343" s="167"/>
      <c r="AN2343" s="146"/>
      <c r="AO2343" s="158">
        <f t="shared" si="440"/>
        <v>10.775524743915518</v>
      </c>
      <c r="AP2343" s="159">
        <f t="shared" si="441"/>
        <v>0.14871465799715491</v>
      </c>
      <c r="AQ2343" s="160">
        <f t="shared" si="442"/>
        <v>2.961459343077677E-4</v>
      </c>
      <c r="AR2343" s="161" t="str">
        <f t="shared" si="443"/>
        <v/>
      </c>
      <c r="AS2343" s="161" t="str">
        <f t="shared" si="439"/>
        <v/>
      </c>
    </row>
    <row r="2344" spans="26:45" ht="20.100000000000001" customHeight="1" x14ac:dyDescent="0.25">
      <c r="Z2344" s="146">
        <v>1673</v>
      </c>
      <c r="AA2344" s="142">
        <f t="shared" si="444"/>
        <v>2.6920000000000002</v>
      </c>
      <c r="AB2344" s="166">
        <f t="shared" si="445"/>
        <v>1.064813485441613E-2</v>
      </c>
      <c r="AC2344" s="166">
        <f t="shared" si="446"/>
        <v>0.99644875273563827</v>
      </c>
      <c r="AD2344" s="142">
        <f t="shared" si="447"/>
        <v>1.064813485441613E-2</v>
      </c>
      <c r="AE2344" s="142" t="str">
        <f t="shared" si="452"/>
        <v/>
      </c>
      <c r="AF2344" s="142" t="str">
        <f t="shared" si="448"/>
        <v/>
      </c>
      <c r="AG2344" s="167">
        <f t="shared" si="449"/>
        <v>0</v>
      </c>
      <c r="AH2344" s="167" t="str">
        <f t="shared" si="450"/>
        <v/>
      </c>
      <c r="AI2344" s="167" t="str">
        <f t="shared" si="451"/>
        <v/>
      </c>
      <c r="AJ2344" s="167"/>
      <c r="AK2344" s="167"/>
      <c r="AL2344" s="167"/>
      <c r="AN2344" s="146"/>
      <c r="AO2344" s="158">
        <f t="shared" si="440"/>
        <v>10.781919714089948</v>
      </c>
      <c r="AP2344" s="159">
        <f t="shared" si="441"/>
        <v>0.14841851206284715</v>
      </c>
      <c r="AQ2344" s="160">
        <f t="shared" si="442"/>
        <v>2.9563857232034474E-4</v>
      </c>
      <c r="AR2344" s="161" t="str">
        <f t="shared" si="443"/>
        <v/>
      </c>
      <c r="AS2344" s="161" t="str">
        <f t="shared" si="439"/>
        <v/>
      </c>
    </row>
    <row r="2345" spans="26:45" ht="20.100000000000001" customHeight="1" x14ac:dyDescent="0.25">
      <c r="Z2345" s="146">
        <v>1674</v>
      </c>
      <c r="AA2345" s="142">
        <f t="shared" si="444"/>
        <v>2.6959999999999997</v>
      </c>
      <c r="AB2345" s="166">
        <f t="shared" si="445"/>
        <v>1.0534006580763219E-2</v>
      </c>
      <c r="AC2345" s="166">
        <f t="shared" si="446"/>
        <v>0.99649111666504575</v>
      </c>
      <c r="AD2345" s="142">
        <f t="shared" si="447"/>
        <v>1.0534006580763219E-2</v>
      </c>
      <c r="AE2345" s="142" t="str">
        <f t="shared" si="452"/>
        <v/>
      </c>
      <c r="AF2345" s="142" t="str">
        <f t="shared" si="448"/>
        <v/>
      </c>
      <c r="AG2345" s="167">
        <f t="shared" si="449"/>
        <v>0</v>
      </c>
      <c r="AH2345" s="167" t="str">
        <f t="shared" si="450"/>
        <v/>
      </c>
      <c r="AI2345" s="167" t="str">
        <f t="shared" si="451"/>
        <v/>
      </c>
      <c r="AJ2345" s="167"/>
      <c r="AK2345" s="167"/>
      <c r="AL2345" s="167"/>
      <c r="AN2345" s="146"/>
      <c r="AO2345" s="158">
        <f t="shared" si="440"/>
        <v>10.788314684264378</v>
      </c>
      <c r="AP2345" s="159">
        <f t="shared" si="441"/>
        <v>0.1481228734905268</v>
      </c>
      <c r="AQ2345" s="160">
        <f t="shared" si="442"/>
        <v>2.9513182014551109E-4</v>
      </c>
      <c r="AR2345" s="161" t="str">
        <f t="shared" si="443"/>
        <v/>
      </c>
      <c r="AS2345" s="161" t="str">
        <f t="shared" si="439"/>
        <v/>
      </c>
    </row>
    <row r="2346" spans="26:45" ht="20.100000000000001" customHeight="1" x14ac:dyDescent="0.25">
      <c r="Z2346" s="146">
        <v>1675</v>
      </c>
      <c r="AA2346" s="142">
        <f t="shared" si="444"/>
        <v>2.7</v>
      </c>
      <c r="AB2346" s="166">
        <f t="shared" si="445"/>
        <v>1.0420934814422592E-2</v>
      </c>
      <c r="AC2346" s="166">
        <f t="shared" si="446"/>
        <v>0.99653302619695938</v>
      </c>
      <c r="AD2346" s="142">
        <f t="shared" si="447"/>
        <v>1.0420934814422592E-2</v>
      </c>
      <c r="AE2346" s="142" t="str">
        <f t="shared" si="452"/>
        <v/>
      </c>
      <c r="AF2346" s="142" t="str">
        <f t="shared" si="448"/>
        <v/>
      </c>
      <c r="AG2346" s="167">
        <f t="shared" si="449"/>
        <v>0</v>
      </c>
      <c r="AH2346" s="167" t="str">
        <f t="shared" si="450"/>
        <v/>
      </c>
      <c r="AI2346" s="167" t="str">
        <f t="shared" si="451"/>
        <v/>
      </c>
      <c r="AJ2346" s="167"/>
      <c r="AK2346" s="167"/>
      <c r="AL2346" s="167"/>
      <c r="AN2346" s="146"/>
      <c r="AO2346" s="158">
        <f t="shared" si="440"/>
        <v>10.794709654438808</v>
      </c>
      <c r="AP2346" s="159">
        <f t="shared" si="441"/>
        <v>0.14782774167038129</v>
      </c>
      <c r="AQ2346" s="160">
        <f t="shared" si="442"/>
        <v>2.9462567793492322E-4</v>
      </c>
      <c r="AR2346" s="161" t="str">
        <f t="shared" si="443"/>
        <v/>
      </c>
      <c r="AS2346" s="161" t="str">
        <f t="shared" si="439"/>
        <v/>
      </c>
    </row>
    <row r="2347" spans="26:45" ht="20.100000000000001" customHeight="1" x14ac:dyDescent="0.25">
      <c r="Z2347" s="146">
        <v>1676</v>
      </c>
      <c r="AA2347" s="142">
        <f t="shared" si="444"/>
        <v>2.7039999999999997</v>
      </c>
      <c r="AB2347" s="166">
        <f t="shared" si="445"/>
        <v>1.0308911813719294E-2</v>
      </c>
      <c r="AC2347" s="166">
        <f t="shared" si="446"/>
        <v>0.99657448554191386</v>
      </c>
      <c r="AD2347" s="142">
        <f t="shared" si="447"/>
        <v>1.0308911813719294E-2</v>
      </c>
      <c r="AE2347" s="142" t="str">
        <f t="shared" si="452"/>
        <v/>
      </c>
      <c r="AF2347" s="142" t="str">
        <f t="shared" si="448"/>
        <v/>
      </c>
      <c r="AG2347" s="167">
        <f t="shared" si="449"/>
        <v>0</v>
      </c>
      <c r="AH2347" s="167" t="str">
        <f t="shared" si="450"/>
        <v/>
      </c>
      <c r="AI2347" s="167" t="str">
        <f t="shared" si="451"/>
        <v/>
      </c>
      <c r="AJ2347" s="167"/>
      <c r="AK2347" s="167"/>
      <c r="AL2347" s="167"/>
      <c r="AN2347" s="146"/>
      <c r="AO2347" s="158">
        <f t="shared" si="440"/>
        <v>10.801104624613238</v>
      </c>
      <c r="AP2347" s="159">
        <f t="shared" si="441"/>
        <v>0.14753311599244637</v>
      </c>
      <c r="AQ2347" s="160">
        <f t="shared" si="442"/>
        <v>2.9412014583601875E-4</v>
      </c>
      <c r="AR2347" s="161" t="str">
        <f t="shared" si="443"/>
        <v/>
      </c>
      <c r="AS2347" s="161" t="str">
        <f t="shared" si="439"/>
        <v/>
      </c>
    </row>
    <row r="2348" spans="26:45" ht="20.100000000000001" customHeight="1" x14ac:dyDescent="0.25">
      <c r="Z2348" s="146">
        <v>1677</v>
      </c>
      <c r="AA2348" s="142">
        <f t="shared" si="444"/>
        <v>2.7080000000000002</v>
      </c>
      <c r="AB2348" s="166">
        <f t="shared" si="445"/>
        <v>1.0197929870068748E-2</v>
      </c>
      <c r="AC2348" s="166">
        <f t="shared" si="446"/>
        <v>0.9966154988795437</v>
      </c>
      <c r="AD2348" s="142">
        <f t="shared" si="447"/>
        <v>1.0197929870068748E-2</v>
      </c>
      <c r="AE2348" s="142" t="str">
        <f t="shared" si="452"/>
        <v/>
      </c>
      <c r="AF2348" s="142" t="str">
        <f t="shared" si="448"/>
        <v/>
      </c>
      <c r="AG2348" s="167">
        <f t="shared" si="449"/>
        <v>0</v>
      </c>
      <c r="AH2348" s="167" t="str">
        <f t="shared" si="450"/>
        <v/>
      </c>
      <c r="AI2348" s="167" t="str">
        <f t="shared" si="451"/>
        <v/>
      </c>
      <c r="AJ2348" s="167"/>
      <c r="AK2348" s="167"/>
      <c r="AL2348" s="167"/>
      <c r="AN2348" s="146"/>
      <c r="AO2348" s="158">
        <f t="shared" si="440"/>
        <v>10.807499594787668</v>
      </c>
      <c r="AP2348" s="159">
        <f t="shared" si="441"/>
        <v>0.14723899584661035</v>
      </c>
      <c r="AQ2348" s="160">
        <f t="shared" si="442"/>
        <v>2.9361522399248829E-4</v>
      </c>
      <c r="AR2348" s="161" t="str">
        <f t="shared" si="443"/>
        <v/>
      </c>
      <c r="AS2348" s="161" t="str">
        <f t="shared" si="439"/>
        <v/>
      </c>
    </row>
    <row r="2349" spans="26:45" ht="20.100000000000001" customHeight="1" x14ac:dyDescent="0.25">
      <c r="Z2349" s="146">
        <v>1678</v>
      </c>
      <c r="AA2349" s="142">
        <f t="shared" si="444"/>
        <v>2.7119999999999997</v>
      </c>
      <c r="AB2349" s="166">
        <f t="shared" si="445"/>
        <v>1.008798130811189E-2</v>
      </c>
      <c r="AC2349" s="166">
        <f t="shared" si="446"/>
        <v>0.99665607035871517</v>
      </c>
      <c r="AD2349" s="142">
        <f t="shared" si="447"/>
        <v>1.008798130811189E-2</v>
      </c>
      <c r="AE2349" s="142" t="str">
        <f t="shared" si="452"/>
        <v/>
      </c>
      <c r="AF2349" s="142" t="str">
        <f t="shared" si="448"/>
        <v/>
      </c>
      <c r="AG2349" s="167">
        <f t="shared" si="449"/>
        <v>0</v>
      </c>
      <c r="AH2349" s="167" t="str">
        <f t="shared" si="450"/>
        <v/>
      </c>
      <c r="AI2349" s="167" t="str">
        <f t="shared" si="451"/>
        <v/>
      </c>
      <c r="AJ2349" s="167"/>
      <c r="AK2349" s="167"/>
      <c r="AL2349" s="167"/>
      <c r="AN2349" s="146"/>
      <c r="AO2349" s="158">
        <f t="shared" si="440"/>
        <v>10.813894564962098</v>
      </c>
      <c r="AP2349" s="159">
        <f t="shared" si="441"/>
        <v>0.14694538062261786</v>
      </c>
      <c r="AQ2349" s="160">
        <f t="shared" si="442"/>
        <v>2.9311091254416444E-4</v>
      </c>
      <c r="AR2349" s="161" t="str">
        <f t="shared" si="443"/>
        <v/>
      </c>
      <c r="AS2349" s="161" t="str">
        <f t="shared" si="439"/>
        <v/>
      </c>
    </row>
    <row r="2350" spans="26:45" ht="20.100000000000001" customHeight="1" x14ac:dyDescent="0.25">
      <c r="Z2350" s="146">
        <v>1679</v>
      </c>
      <c r="AA2350" s="142">
        <f t="shared" si="444"/>
        <v>2.7160000000000002</v>
      </c>
      <c r="AB2350" s="166">
        <f t="shared" si="445"/>
        <v>9.9790584858458903E-3</v>
      </c>
      <c r="AC2350" s="166">
        <f t="shared" si="446"/>
        <v>0.99669620409766002</v>
      </c>
      <c r="AD2350" s="142">
        <f t="shared" si="447"/>
        <v>9.9790584858458903E-3</v>
      </c>
      <c r="AE2350" s="142" t="str">
        <f t="shared" si="452"/>
        <v/>
      </c>
      <c r="AF2350" s="142" t="str">
        <f t="shared" si="448"/>
        <v/>
      </c>
      <c r="AG2350" s="167">
        <f t="shared" si="449"/>
        <v>0</v>
      </c>
      <c r="AH2350" s="167" t="str">
        <f t="shared" si="450"/>
        <v/>
      </c>
      <c r="AI2350" s="167" t="str">
        <f t="shared" si="451"/>
        <v/>
      </c>
      <c r="AJ2350" s="167"/>
      <c r="AK2350" s="167"/>
      <c r="AL2350" s="167"/>
      <c r="AN2350" s="146"/>
      <c r="AO2350" s="158">
        <f t="shared" si="440"/>
        <v>10.820289535136528</v>
      </c>
      <c r="AP2350" s="159">
        <f t="shared" si="441"/>
        <v>0.1466522697100737</v>
      </c>
      <c r="AQ2350" s="160">
        <f t="shared" si="442"/>
        <v>2.9260721162671643E-4</v>
      </c>
      <c r="AR2350" s="161" t="str">
        <f t="shared" si="443"/>
        <v/>
      </c>
      <c r="AS2350" s="161" t="str">
        <f t="shared" si="439"/>
        <v/>
      </c>
    </row>
    <row r="2351" spans="26:45" ht="20.100000000000001" customHeight="1" x14ac:dyDescent="0.25">
      <c r="Z2351" s="146">
        <v>1680</v>
      </c>
      <c r="AA2351" s="142">
        <f t="shared" si="444"/>
        <v>2.7199999999999998</v>
      </c>
      <c r="AB2351" s="166">
        <f t="shared" si="445"/>
        <v>9.8711537947511439E-3</v>
      </c>
      <c r="AC2351" s="166">
        <f t="shared" si="446"/>
        <v>0.99673590418410873</v>
      </c>
      <c r="AD2351" s="142">
        <f t="shared" si="447"/>
        <v>9.8711537947511439E-3</v>
      </c>
      <c r="AE2351" s="142" t="str">
        <f t="shared" si="452"/>
        <v/>
      </c>
      <c r="AF2351" s="142" t="str">
        <f t="shared" si="448"/>
        <v/>
      </c>
      <c r="AG2351" s="167">
        <f t="shared" si="449"/>
        <v>0</v>
      </c>
      <c r="AH2351" s="167" t="str">
        <f t="shared" si="450"/>
        <v/>
      </c>
      <c r="AI2351" s="167" t="str">
        <f t="shared" si="451"/>
        <v/>
      </c>
      <c r="AJ2351" s="167"/>
      <c r="AK2351" s="167"/>
      <c r="AL2351" s="167"/>
      <c r="AN2351" s="146"/>
      <c r="AO2351" s="158">
        <f t="shared" si="440"/>
        <v>10.826684505310958</v>
      </c>
      <c r="AP2351" s="159">
        <f t="shared" si="441"/>
        <v>0.14635966249844698</v>
      </c>
      <c r="AQ2351" s="160">
        <f t="shared" si="442"/>
        <v>2.9210412137170572E-4</v>
      </c>
      <c r="AR2351" s="161" t="str">
        <f t="shared" si="443"/>
        <v/>
      </c>
      <c r="AS2351" s="161" t="str">
        <f t="shared" si="439"/>
        <v/>
      </c>
    </row>
    <row r="2352" spans="26:45" ht="20.100000000000001" customHeight="1" x14ac:dyDescent="0.25">
      <c r="Z2352" s="146">
        <v>1681</v>
      </c>
      <c r="AA2352" s="142">
        <f t="shared" si="444"/>
        <v>2.7240000000000002</v>
      </c>
      <c r="AB2352" s="166">
        <f t="shared" si="445"/>
        <v>9.7642596599138518E-3</v>
      </c>
      <c r="AC2352" s="166">
        <f t="shared" si="446"/>
        <v>0.99677517467542487</v>
      </c>
      <c r="AD2352" s="142">
        <f t="shared" si="447"/>
        <v>9.7642596599138518E-3</v>
      </c>
      <c r="AE2352" s="142" t="str">
        <f t="shared" si="452"/>
        <v/>
      </c>
      <c r="AF2352" s="142" t="str">
        <f t="shared" si="448"/>
        <v/>
      </c>
      <c r="AG2352" s="167">
        <f t="shared" si="449"/>
        <v>0</v>
      </c>
      <c r="AH2352" s="167" t="str">
        <f t="shared" si="450"/>
        <v/>
      </c>
      <c r="AI2352" s="167" t="str">
        <f t="shared" si="451"/>
        <v/>
      </c>
      <c r="AJ2352" s="167"/>
      <c r="AK2352" s="167"/>
      <c r="AL2352" s="167"/>
      <c r="AN2352" s="146"/>
      <c r="AO2352" s="158">
        <f t="shared" si="440"/>
        <v>10.833079475485388</v>
      </c>
      <c r="AP2352" s="159">
        <f t="shared" si="441"/>
        <v>0.14606755837707527</v>
      </c>
      <c r="AQ2352" s="160">
        <f t="shared" si="442"/>
        <v>2.9160164190761284E-4</v>
      </c>
      <c r="AR2352" s="161" t="str">
        <f t="shared" si="443"/>
        <v/>
      </c>
      <c r="AS2352" s="161" t="str">
        <f t="shared" si="439"/>
        <v/>
      </c>
    </row>
    <row r="2353" spans="26:45" ht="20.100000000000001" customHeight="1" x14ac:dyDescent="0.25">
      <c r="Z2353" s="146">
        <v>1682</v>
      </c>
      <c r="AA2353" s="142">
        <f t="shared" si="444"/>
        <v>2.7279999999999998</v>
      </c>
      <c r="AB2353" s="166">
        <f t="shared" si="445"/>
        <v>9.6583685401450091E-3</v>
      </c>
      <c r="AC2353" s="166">
        <f t="shared" si="446"/>
        <v>0.99681401959873994</v>
      </c>
      <c r="AD2353" s="142">
        <f t="shared" si="447"/>
        <v>9.6583685401450091E-3</v>
      </c>
      <c r="AE2353" s="142" t="str">
        <f t="shared" si="452"/>
        <v/>
      </c>
      <c r="AF2353" s="142" t="str">
        <f t="shared" si="448"/>
        <v/>
      </c>
      <c r="AG2353" s="167">
        <f t="shared" si="449"/>
        <v>0</v>
      </c>
      <c r="AH2353" s="167" t="str">
        <f t="shared" si="450"/>
        <v/>
      </c>
      <c r="AI2353" s="167" t="str">
        <f t="shared" si="451"/>
        <v/>
      </c>
      <c r="AJ2353" s="167"/>
      <c r="AK2353" s="167"/>
      <c r="AL2353" s="167"/>
      <c r="AN2353" s="146"/>
      <c r="AO2353" s="158">
        <f t="shared" si="440"/>
        <v>10.839474445659818</v>
      </c>
      <c r="AP2353" s="159">
        <f t="shared" si="441"/>
        <v>0.14577595673516766</v>
      </c>
      <c r="AQ2353" s="160">
        <f t="shared" si="442"/>
        <v>2.9109977335775583E-4</v>
      </c>
      <c r="AR2353" s="161" t="str">
        <f t="shared" si="443"/>
        <v/>
      </c>
      <c r="AS2353" s="161" t="str">
        <f t="shared" si="439"/>
        <v/>
      </c>
    </row>
    <row r="2354" spans="26:45" ht="20.100000000000001" customHeight="1" x14ac:dyDescent="0.25">
      <c r="Z2354" s="146">
        <v>1683</v>
      </c>
      <c r="AA2354" s="142">
        <f t="shared" si="444"/>
        <v>2.7320000000000002</v>
      </c>
      <c r="AB2354" s="166">
        <f t="shared" si="445"/>
        <v>9.5534729280950109E-3</v>
      </c>
      <c r="AC2354" s="166">
        <f t="shared" si="446"/>
        <v>0.9968524429510881</v>
      </c>
      <c r="AD2354" s="142">
        <f t="shared" si="447"/>
        <v>9.5534729280950109E-3</v>
      </c>
      <c r="AE2354" s="142" t="str">
        <f t="shared" si="452"/>
        <v/>
      </c>
      <c r="AF2354" s="142" t="str">
        <f t="shared" si="448"/>
        <v/>
      </c>
      <c r="AG2354" s="167">
        <f t="shared" si="449"/>
        <v>0</v>
      </c>
      <c r="AH2354" s="167" t="str">
        <f t="shared" si="450"/>
        <v/>
      </c>
      <c r="AI2354" s="167" t="str">
        <f t="shared" si="451"/>
        <v/>
      </c>
      <c r="AJ2354" s="167"/>
      <c r="AK2354" s="167"/>
      <c r="AL2354" s="167"/>
      <c r="AN2354" s="146"/>
      <c r="AO2354" s="158">
        <f t="shared" si="440"/>
        <v>10.845869415834247</v>
      </c>
      <c r="AP2354" s="159">
        <f t="shared" si="441"/>
        <v>0.14548485696180991</v>
      </c>
      <c r="AQ2354" s="160">
        <f t="shared" si="442"/>
        <v>2.9059851584292695E-4</v>
      </c>
      <c r="AR2354" s="161" t="str">
        <f t="shared" si="443"/>
        <v/>
      </c>
      <c r="AS2354" s="161" t="str">
        <f t="shared" si="439"/>
        <v/>
      </c>
    </row>
    <row r="2355" spans="26:45" ht="20.100000000000001" customHeight="1" x14ac:dyDescent="0.25">
      <c r="Z2355" s="146">
        <v>1684</v>
      </c>
      <c r="AA2355" s="142">
        <f t="shared" si="444"/>
        <v>2.7359999999999998</v>
      </c>
      <c r="AB2355" s="166">
        <f t="shared" si="445"/>
        <v>9.4495653503647269E-3</v>
      </c>
      <c r="AC2355" s="166">
        <f t="shared" si="446"/>
        <v>0.99689044869954224</v>
      </c>
      <c r="AD2355" s="142">
        <f t="shared" si="447"/>
        <v>9.4495653503647269E-3</v>
      </c>
      <c r="AE2355" s="142" t="str">
        <f t="shared" si="452"/>
        <v/>
      </c>
      <c r="AF2355" s="142" t="str">
        <f t="shared" si="448"/>
        <v/>
      </c>
      <c r="AG2355" s="167">
        <f t="shared" si="449"/>
        <v>0</v>
      </c>
      <c r="AH2355" s="167" t="str">
        <f t="shared" si="450"/>
        <v/>
      </c>
      <c r="AI2355" s="167" t="str">
        <f t="shared" si="451"/>
        <v/>
      </c>
      <c r="AJ2355" s="167"/>
      <c r="AK2355" s="167"/>
      <c r="AL2355" s="167"/>
      <c r="AN2355" s="146"/>
      <c r="AO2355" s="158">
        <f t="shared" si="440"/>
        <v>10.852264386008677</v>
      </c>
      <c r="AP2355" s="159">
        <f t="shared" si="441"/>
        <v>0.14519425844596698</v>
      </c>
      <c r="AQ2355" s="160">
        <f t="shared" si="442"/>
        <v>2.900978694788392E-4</v>
      </c>
      <c r="AR2355" s="161" t="str">
        <f t="shared" si="443"/>
        <v/>
      </c>
      <c r="AS2355" s="161" t="str">
        <f t="shared" si="439"/>
        <v/>
      </c>
    </row>
    <row r="2356" spans="26:45" ht="20.100000000000001" customHeight="1" x14ac:dyDescent="0.25">
      <c r="Z2356" s="146">
        <v>1685</v>
      </c>
      <c r="AA2356" s="142">
        <f t="shared" si="444"/>
        <v>2.74</v>
      </c>
      <c r="AB2356" s="166">
        <f t="shared" si="445"/>
        <v>9.3466383676122835E-3</v>
      </c>
      <c r="AC2356" s="166">
        <f t="shared" si="446"/>
        <v>0.99692804078134956</v>
      </c>
      <c r="AD2356" s="142">
        <f t="shared" si="447"/>
        <v>9.3466383676122835E-3</v>
      </c>
      <c r="AE2356" s="142" t="str">
        <f t="shared" si="452"/>
        <v/>
      </c>
      <c r="AF2356" s="142" t="str">
        <f t="shared" si="448"/>
        <v/>
      </c>
      <c r="AG2356" s="167">
        <f t="shared" si="449"/>
        <v>0</v>
      </c>
      <c r="AH2356" s="167" t="str">
        <f t="shared" si="450"/>
        <v/>
      </c>
      <c r="AI2356" s="167" t="str">
        <f t="shared" si="451"/>
        <v/>
      </c>
      <c r="AJ2356" s="167"/>
      <c r="AK2356" s="167"/>
      <c r="AL2356" s="167"/>
      <c r="AN2356" s="146"/>
      <c r="AO2356" s="158">
        <f t="shared" si="440"/>
        <v>10.858659356183107</v>
      </c>
      <c r="AP2356" s="159">
        <f t="shared" si="441"/>
        <v>0.14490416057648814</v>
      </c>
      <c r="AQ2356" s="160">
        <f t="shared" si="442"/>
        <v>2.8959783437829123E-4</v>
      </c>
      <c r="AR2356" s="161" t="str">
        <f t="shared" si="443"/>
        <v/>
      </c>
      <c r="AS2356" s="161" t="str">
        <f t="shared" si="439"/>
        <v/>
      </c>
    </row>
    <row r="2357" spans="26:45" ht="20.100000000000001" customHeight="1" x14ac:dyDescent="0.25">
      <c r="Z2357" s="146">
        <v>1686</v>
      </c>
      <c r="AA2357" s="142">
        <f t="shared" si="444"/>
        <v>2.7439999999999998</v>
      </c>
      <c r="AB2357" s="166">
        <f t="shared" si="445"/>
        <v>9.2446845746563342E-3</v>
      </c>
      <c r="AC2357" s="166">
        <f t="shared" si="446"/>
        <v>0.99696522310406799</v>
      </c>
      <c r="AD2357" s="142">
        <f t="shared" si="447"/>
        <v>9.2446845746563342E-3</v>
      </c>
      <c r="AE2357" s="142" t="str">
        <f t="shared" si="452"/>
        <v/>
      </c>
      <c r="AF2357" s="142" t="str">
        <f t="shared" si="448"/>
        <v/>
      </c>
      <c r="AG2357" s="167">
        <f t="shared" si="449"/>
        <v>0</v>
      </c>
      <c r="AH2357" s="167" t="str">
        <f t="shared" si="450"/>
        <v/>
      </c>
      <c r="AI2357" s="167" t="str">
        <f t="shared" si="451"/>
        <v/>
      </c>
      <c r="AJ2357" s="167"/>
      <c r="AK2357" s="167"/>
      <c r="AL2357" s="167"/>
      <c r="AN2357" s="146"/>
      <c r="AO2357" s="158">
        <f t="shared" si="440"/>
        <v>10.865054326357537</v>
      </c>
      <c r="AP2357" s="159">
        <f t="shared" si="441"/>
        <v>0.14461456274210985</v>
      </c>
      <c r="AQ2357" s="160">
        <f t="shared" si="442"/>
        <v>2.8909841064936326E-4</v>
      </c>
      <c r="AR2357" s="161" t="str">
        <f t="shared" si="443"/>
        <v/>
      </c>
      <c r="AS2357" s="161" t="str">
        <f t="shared" si="439"/>
        <v/>
      </c>
    </row>
    <row r="2358" spans="26:45" ht="20.100000000000001" customHeight="1" x14ac:dyDescent="0.25">
      <c r="Z2358" s="146">
        <v>1687</v>
      </c>
      <c r="AA2358" s="142">
        <f t="shared" si="444"/>
        <v>2.7480000000000002</v>
      </c>
      <c r="AB2358" s="166">
        <f t="shared" si="445"/>
        <v>9.1436966005751536E-3</v>
      </c>
      <c r="AC2358" s="166">
        <f t="shared" si="446"/>
        <v>0.99700199954570379</v>
      </c>
      <c r="AD2358" s="142">
        <f t="shared" si="447"/>
        <v>9.1436966005751536E-3</v>
      </c>
      <c r="AE2358" s="142" t="str">
        <f t="shared" si="452"/>
        <v/>
      </c>
      <c r="AF2358" s="142" t="str">
        <f t="shared" si="448"/>
        <v/>
      </c>
      <c r="AG2358" s="167">
        <f t="shared" si="449"/>
        <v>0</v>
      </c>
      <c r="AH2358" s="167" t="str">
        <f t="shared" si="450"/>
        <v/>
      </c>
      <c r="AI2358" s="167" t="str">
        <f t="shared" si="451"/>
        <v/>
      </c>
      <c r="AJ2358" s="167"/>
      <c r="AK2358" s="167"/>
      <c r="AL2358" s="167"/>
      <c r="AN2358" s="146"/>
      <c r="AO2358" s="158">
        <f t="shared" si="440"/>
        <v>10.871449296531967</v>
      </c>
      <c r="AP2358" s="159">
        <f t="shared" si="441"/>
        <v>0.14432546433146048</v>
      </c>
      <c r="AQ2358" s="160">
        <f t="shared" si="442"/>
        <v>2.8859959839722116E-4</v>
      </c>
      <c r="AR2358" s="161" t="str">
        <f t="shared" si="443"/>
        <v/>
      </c>
      <c r="AS2358" s="161" t="str">
        <f t="shared" si="439"/>
        <v/>
      </c>
    </row>
    <row r="2359" spans="26:45" ht="20.100000000000001" customHeight="1" x14ac:dyDescent="0.25">
      <c r="Z2359" s="146">
        <v>1688</v>
      </c>
      <c r="AA2359" s="142">
        <f t="shared" si="444"/>
        <v>2.7519999999999998</v>
      </c>
      <c r="AB2359" s="166">
        <f t="shared" si="445"/>
        <v>9.0436671088022641E-3</v>
      </c>
      <c r="AC2359" s="166">
        <f t="shared" si="446"/>
        <v>0.99703837395484751</v>
      </c>
      <c r="AD2359" s="142">
        <f t="shared" si="447"/>
        <v>9.0436671088022641E-3</v>
      </c>
      <c r="AE2359" s="142" t="str">
        <f t="shared" si="452"/>
        <v/>
      </c>
      <c r="AF2359" s="142" t="str">
        <f t="shared" si="448"/>
        <v/>
      </c>
      <c r="AG2359" s="167">
        <f t="shared" si="449"/>
        <v>0</v>
      </c>
      <c r="AH2359" s="167" t="str">
        <f t="shared" si="450"/>
        <v/>
      </c>
      <c r="AI2359" s="167" t="str">
        <f t="shared" si="451"/>
        <v/>
      </c>
      <c r="AJ2359" s="167"/>
      <c r="AK2359" s="167"/>
      <c r="AL2359" s="167"/>
      <c r="AN2359" s="146"/>
      <c r="AO2359" s="158">
        <f t="shared" si="440"/>
        <v>10.877844266706397</v>
      </c>
      <c r="AP2359" s="159">
        <f t="shared" si="441"/>
        <v>0.14403686473306326</v>
      </c>
      <c r="AQ2359" s="160">
        <f t="shared" si="442"/>
        <v>2.8810139772261767E-4</v>
      </c>
      <c r="AR2359" s="161" t="str">
        <f t="shared" si="443"/>
        <v/>
      </c>
      <c r="AS2359" s="161" t="str">
        <f t="shared" si="439"/>
        <v/>
      </c>
    </row>
    <row r="2360" spans="26:45" ht="20.100000000000001" customHeight="1" x14ac:dyDescent="0.25">
      <c r="Z2360" s="146">
        <v>1689</v>
      </c>
      <c r="AA2360" s="142">
        <f t="shared" si="444"/>
        <v>2.7560000000000002</v>
      </c>
      <c r="AB2360" s="166">
        <f t="shared" si="445"/>
        <v>8.94458879721792E-3</v>
      </c>
      <c r="AC2360" s="166">
        <f t="shared" si="446"/>
        <v>0.99707435015081292</v>
      </c>
      <c r="AD2360" s="142">
        <f t="shared" si="447"/>
        <v>8.94458879721792E-3</v>
      </c>
      <c r="AE2360" s="142" t="str">
        <f t="shared" si="452"/>
        <v/>
      </c>
      <c r="AF2360" s="142" t="str">
        <f t="shared" si="448"/>
        <v/>
      </c>
      <c r="AG2360" s="167">
        <f t="shared" si="449"/>
        <v>0</v>
      </c>
      <c r="AH2360" s="167" t="str">
        <f t="shared" si="450"/>
        <v/>
      </c>
      <c r="AI2360" s="167" t="str">
        <f t="shared" si="451"/>
        <v/>
      </c>
      <c r="AJ2360" s="167"/>
      <c r="AK2360" s="167"/>
      <c r="AL2360" s="167"/>
      <c r="AN2360" s="146"/>
      <c r="AO2360" s="158">
        <f t="shared" si="440"/>
        <v>10.884239236880827</v>
      </c>
      <c r="AP2360" s="159">
        <f t="shared" si="441"/>
        <v>0.14374876333534065</v>
      </c>
      <c r="AQ2360" s="160">
        <f t="shared" si="442"/>
        <v>2.8760380872253077E-4</v>
      </c>
      <c r="AR2360" s="161" t="str">
        <f t="shared" si="443"/>
        <v/>
      </c>
      <c r="AS2360" s="161" t="str">
        <f t="shared" si="439"/>
        <v/>
      </c>
    </row>
    <row r="2361" spans="26:45" ht="20.100000000000001" customHeight="1" x14ac:dyDescent="0.25">
      <c r="Z2361" s="146">
        <v>1690</v>
      </c>
      <c r="AA2361" s="142">
        <f t="shared" si="444"/>
        <v>2.76</v>
      </c>
      <c r="AB2361" s="166">
        <f t="shared" si="445"/>
        <v>8.8464543982372315E-3</v>
      </c>
      <c r="AC2361" s="166">
        <f t="shared" si="446"/>
        <v>0.99710993192377384</v>
      </c>
      <c r="AD2361" s="142">
        <f t="shared" si="447"/>
        <v>8.8464543982372315E-3</v>
      </c>
      <c r="AE2361" s="142" t="str">
        <f t="shared" si="452"/>
        <v/>
      </c>
      <c r="AF2361" s="142" t="str">
        <f t="shared" si="448"/>
        <v/>
      </c>
      <c r="AG2361" s="167">
        <f t="shared" si="449"/>
        <v>0</v>
      </c>
      <c r="AH2361" s="167" t="str">
        <f t="shared" si="450"/>
        <v/>
      </c>
      <c r="AI2361" s="167" t="str">
        <f t="shared" si="451"/>
        <v/>
      </c>
      <c r="AJ2361" s="167"/>
      <c r="AK2361" s="167"/>
      <c r="AL2361" s="167"/>
      <c r="AN2361" s="146"/>
      <c r="AO2361" s="158">
        <f t="shared" si="440"/>
        <v>10.890634207055257</v>
      </c>
      <c r="AP2361" s="159">
        <f t="shared" si="441"/>
        <v>0.14346115952661811</v>
      </c>
      <c r="AQ2361" s="160">
        <f t="shared" si="442"/>
        <v>2.8710683149063554E-4</v>
      </c>
      <c r="AR2361" s="161" t="str">
        <f t="shared" si="443"/>
        <v/>
      </c>
      <c r="AS2361" s="161" t="str">
        <f t="shared" si="439"/>
        <v/>
      </c>
    </row>
    <row r="2362" spans="26:45" ht="20.100000000000001" customHeight="1" x14ac:dyDescent="0.25">
      <c r="Z2362" s="146">
        <v>1691</v>
      </c>
      <c r="AA2362" s="142">
        <f t="shared" si="444"/>
        <v>2.7640000000000002</v>
      </c>
      <c r="AB2362" s="166">
        <f t="shared" si="445"/>
        <v>8.7492566788941965E-3</v>
      </c>
      <c r="AC2362" s="166">
        <f t="shared" si="446"/>
        <v>0.99714512303490344</v>
      </c>
      <c r="AD2362" s="142">
        <f t="shared" si="447"/>
        <v>8.7492566788941965E-3</v>
      </c>
      <c r="AE2362" s="142" t="str">
        <f t="shared" si="452"/>
        <v/>
      </c>
      <c r="AF2362" s="142" t="str">
        <f t="shared" si="448"/>
        <v/>
      </c>
      <c r="AG2362" s="167">
        <f t="shared" si="449"/>
        <v>0</v>
      </c>
      <c r="AH2362" s="167" t="str">
        <f t="shared" si="450"/>
        <v/>
      </c>
      <c r="AI2362" s="167" t="str">
        <f t="shared" si="451"/>
        <v/>
      </c>
      <c r="AJ2362" s="167"/>
      <c r="AK2362" s="167"/>
      <c r="AL2362" s="167"/>
      <c r="AN2362" s="146"/>
      <c r="AO2362" s="158">
        <f t="shared" si="440"/>
        <v>10.897029177229687</v>
      </c>
      <c r="AP2362" s="159">
        <f t="shared" si="441"/>
        <v>0.14317405269512748</v>
      </c>
      <c r="AQ2362" s="160">
        <f t="shared" si="442"/>
        <v>2.8661046611633267E-4</v>
      </c>
      <c r="AR2362" s="161" t="str">
        <f t="shared" si="443"/>
        <v/>
      </c>
      <c r="AS2362" s="161" t="str">
        <f t="shared" si="439"/>
        <v/>
      </c>
    </row>
    <row r="2363" spans="26:45" ht="20.100000000000001" customHeight="1" x14ac:dyDescent="0.25">
      <c r="Z2363" s="146">
        <v>1692</v>
      </c>
      <c r="AA2363" s="142">
        <f t="shared" si="444"/>
        <v>2.7679999999999998</v>
      </c>
      <c r="AB2363" s="166">
        <f t="shared" si="445"/>
        <v>8.6529884409224447E-3</v>
      </c>
      <c r="AC2363" s="166">
        <f t="shared" si="446"/>
        <v>0.99717992721651194</v>
      </c>
      <c r="AD2363" s="142">
        <f t="shared" si="447"/>
        <v>8.6529884409224447E-3</v>
      </c>
      <c r="AE2363" s="142" t="str">
        <f t="shared" si="452"/>
        <v/>
      </c>
      <c r="AF2363" s="142" t="str">
        <f t="shared" si="448"/>
        <v/>
      </c>
      <c r="AG2363" s="167">
        <f t="shared" si="449"/>
        <v>0</v>
      </c>
      <c r="AH2363" s="167" t="str">
        <f t="shared" si="450"/>
        <v/>
      </c>
      <c r="AI2363" s="167" t="str">
        <f t="shared" si="451"/>
        <v/>
      </c>
      <c r="AJ2363" s="167"/>
      <c r="AK2363" s="167"/>
      <c r="AL2363" s="167"/>
      <c r="AN2363" s="146"/>
      <c r="AO2363" s="158">
        <f t="shared" si="440"/>
        <v>10.903424147404117</v>
      </c>
      <c r="AP2363" s="159">
        <f t="shared" si="441"/>
        <v>0.14288744222901115</v>
      </c>
      <c r="AQ2363" s="160">
        <f t="shared" si="442"/>
        <v>2.8611471268510935E-4</v>
      </c>
      <c r="AR2363" s="161" t="str">
        <f t="shared" si="443"/>
        <v/>
      </c>
      <c r="AS2363" s="161" t="str">
        <f t="shared" si="439"/>
        <v/>
      </c>
    </row>
    <row r="2364" spans="26:45" ht="20.100000000000001" customHeight="1" x14ac:dyDescent="0.25">
      <c r="Z2364" s="146">
        <v>1693</v>
      </c>
      <c r="AA2364" s="142">
        <f t="shared" si="444"/>
        <v>2.7720000000000002</v>
      </c>
      <c r="AB2364" s="166">
        <f t="shared" si="445"/>
        <v>8.5576425208319339E-3</v>
      </c>
      <c r="AC2364" s="166">
        <f t="shared" si="446"/>
        <v>0.99721434817218646</v>
      </c>
      <c r="AD2364" s="142">
        <f t="shared" si="447"/>
        <v>8.5576425208319339E-3</v>
      </c>
      <c r="AE2364" s="142" t="str">
        <f t="shared" si="452"/>
        <v/>
      </c>
      <c r="AF2364" s="142" t="str">
        <f t="shared" si="448"/>
        <v/>
      </c>
      <c r="AG2364" s="167">
        <f t="shared" si="449"/>
        <v>0</v>
      </c>
      <c r="AH2364" s="167" t="str">
        <f t="shared" si="450"/>
        <v/>
      </c>
      <c r="AI2364" s="167" t="str">
        <f t="shared" si="451"/>
        <v/>
      </c>
      <c r="AJ2364" s="167"/>
      <c r="AK2364" s="167"/>
      <c r="AL2364" s="167"/>
      <c r="AN2364" s="146"/>
      <c r="AO2364" s="158">
        <f t="shared" si="440"/>
        <v>10.909819117578547</v>
      </c>
      <c r="AP2364" s="159">
        <f t="shared" si="441"/>
        <v>0.14260132751632604</v>
      </c>
      <c r="AQ2364" s="160">
        <f t="shared" si="442"/>
        <v>2.8561957127984372E-4</v>
      </c>
      <c r="AR2364" s="161" t="str">
        <f t="shared" si="443"/>
        <v/>
      </c>
      <c r="AS2364" s="161" t="str">
        <f t="shared" si="439"/>
        <v/>
      </c>
    </row>
    <row r="2365" spans="26:45" ht="20.100000000000001" customHeight="1" x14ac:dyDescent="0.25">
      <c r="Z2365" s="146">
        <v>1694</v>
      </c>
      <c r="AA2365" s="142">
        <f t="shared" si="444"/>
        <v>2.7759999999999998</v>
      </c>
      <c r="AB2365" s="166">
        <f t="shared" si="445"/>
        <v>8.4632117899824232E-3</v>
      </c>
      <c r="AC2365" s="166">
        <f t="shared" si="446"/>
        <v>0.99724838957692941</v>
      </c>
      <c r="AD2365" s="142">
        <f t="shared" si="447"/>
        <v>8.4632117899824232E-3</v>
      </c>
      <c r="AE2365" s="142" t="str">
        <f t="shared" si="452"/>
        <v/>
      </c>
      <c r="AF2365" s="142" t="str">
        <f t="shared" si="448"/>
        <v/>
      </c>
      <c r="AG2365" s="167">
        <f t="shared" si="449"/>
        <v>0</v>
      </c>
      <c r="AH2365" s="167" t="str">
        <f t="shared" si="450"/>
        <v/>
      </c>
      <c r="AI2365" s="167" t="str">
        <f t="shared" si="451"/>
        <v/>
      </c>
      <c r="AJ2365" s="167"/>
      <c r="AK2365" s="167"/>
      <c r="AL2365" s="167"/>
      <c r="AN2365" s="146"/>
      <c r="AO2365" s="158">
        <f t="shared" si="440"/>
        <v>10.916214087752977</v>
      </c>
      <c r="AP2365" s="159">
        <f t="shared" si="441"/>
        <v>0.14231570794504619</v>
      </c>
      <c r="AQ2365" s="160">
        <f t="shared" si="442"/>
        <v>2.8512504197794608E-4</v>
      </c>
      <c r="AR2365" s="161" t="str">
        <f t="shared" si="443"/>
        <v/>
      </c>
      <c r="AS2365" s="161" t="str">
        <f t="shared" si="439"/>
        <v/>
      </c>
    </row>
    <row r="2366" spans="26:45" ht="20.100000000000001" customHeight="1" x14ac:dyDescent="0.25">
      <c r="Z2366" s="146">
        <v>1695</v>
      </c>
      <c r="AA2366" s="142">
        <f t="shared" si="444"/>
        <v>2.7800000000000002</v>
      </c>
      <c r="AB2366" s="166">
        <f t="shared" si="445"/>
        <v>8.3696891546530226E-3</v>
      </c>
      <c r="AC2366" s="166">
        <f t="shared" si="446"/>
        <v>0.99728205507729872</v>
      </c>
      <c r="AD2366" s="142">
        <f t="shared" si="447"/>
        <v>8.3696891546530226E-3</v>
      </c>
      <c r="AE2366" s="142" t="str">
        <f t="shared" si="452"/>
        <v/>
      </c>
      <c r="AF2366" s="142" t="str">
        <f t="shared" si="448"/>
        <v/>
      </c>
      <c r="AG2366" s="167">
        <f t="shared" si="449"/>
        <v>0</v>
      </c>
      <c r="AH2366" s="167" t="str">
        <f t="shared" si="450"/>
        <v/>
      </c>
      <c r="AI2366" s="167" t="str">
        <f t="shared" si="451"/>
        <v/>
      </c>
      <c r="AJ2366" s="167"/>
      <c r="AK2366" s="167"/>
      <c r="AL2366" s="167"/>
      <c r="AN2366" s="146"/>
      <c r="AO2366" s="158">
        <f t="shared" si="440"/>
        <v>10.922609057927406</v>
      </c>
      <c r="AP2366" s="159">
        <f t="shared" si="441"/>
        <v>0.14203058290306825</v>
      </c>
      <c r="AQ2366" s="160">
        <f t="shared" si="442"/>
        <v>2.8463112485482833E-4</v>
      </c>
      <c r="AR2366" s="161" t="str">
        <f t="shared" si="443"/>
        <v/>
      </c>
      <c r="AS2366" s="161" t="str">
        <f t="shared" si="439"/>
        <v/>
      </c>
    </row>
    <row r="2367" spans="26:45" ht="20.100000000000001" customHeight="1" x14ac:dyDescent="0.25">
      <c r="Z2367" s="146">
        <v>1696</v>
      </c>
      <c r="AA2367" s="142">
        <f t="shared" si="444"/>
        <v>2.7839999999999998</v>
      </c>
      <c r="AB2367" s="166">
        <f t="shared" si="445"/>
        <v>8.2770675561084951E-3</v>
      </c>
      <c r="AC2367" s="166">
        <f t="shared" si="446"/>
        <v>0.99731534829154744</v>
      </c>
      <c r="AD2367" s="142">
        <f t="shared" si="447"/>
        <v>8.2770675561084951E-3</v>
      </c>
      <c r="AE2367" s="142" t="str">
        <f t="shared" si="452"/>
        <v/>
      </c>
      <c r="AF2367" s="142" t="str">
        <f t="shared" si="448"/>
        <v/>
      </c>
      <c r="AG2367" s="167">
        <f t="shared" si="449"/>
        <v>0</v>
      </c>
      <c r="AH2367" s="167" t="str">
        <f t="shared" si="450"/>
        <v/>
      </c>
      <c r="AI2367" s="167" t="str">
        <f t="shared" si="451"/>
        <v/>
      </c>
      <c r="AJ2367" s="167"/>
      <c r="AK2367" s="167"/>
      <c r="AL2367" s="167"/>
      <c r="AN2367" s="146"/>
      <c r="AO2367" s="158">
        <f t="shared" si="440"/>
        <v>10.929004028101836</v>
      </c>
      <c r="AP2367" s="159">
        <f t="shared" si="441"/>
        <v>0.14174595177821342</v>
      </c>
      <c r="AQ2367" s="160">
        <f t="shared" si="442"/>
        <v>2.8413781998123944E-4</v>
      </c>
      <c r="AR2367" s="161" t="str">
        <f t="shared" si="443"/>
        <v/>
      </c>
      <c r="AS2367" s="161" t="str">
        <f t="shared" si="439"/>
        <v/>
      </c>
    </row>
    <row r="2368" spans="26:45" ht="20.100000000000001" customHeight="1" x14ac:dyDescent="0.25">
      <c r="Z2368" s="146">
        <v>1697</v>
      </c>
      <c r="AA2368" s="142">
        <f t="shared" si="444"/>
        <v>2.7880000000000003</v>
      </c>
      <c r="AB2368" s="166">
        <f t="shared" si="445"/>
        <v>8.1853399706617643E-3</v>
      </c>
      <c r="AC2368" s="166">
        <f t="shared" si="446"/>
        <v>0.99734827280976357</v>
      </c>
      <c r="AD2368" s="142">
        <f t="shared" si="447"/>
        <v>8.1853399706617643E-3</v>
      </c>
      <c r="AE2368" s="142" t="str">
        <f t="shared" si="452"/>
        <v/>
      </c>
      <c r="AF2368" s="142" t="str">
        <f t="shared" si="448"/>
        <v/>
      </c>
      <c r="AG2368" s="167">
        <f t="shared" si="449"/>
        <v>0</v>
      </c>
      <c r="AH2368" s="167" t="str">
        <f t="shared" si="450"/>
        <v/>
      </c>
      <c r="AI2368" s="167" t="str">
        <f t="shared" si="451"/>
        <v/>
      </c>
      <c r="AJ2368" s="167"/>
      <c r="AK2368" s="167"/>
      <c r="AL2368" s="167"/>
      <c r="AN2368" s="146"/>
      <c r="AO2368" s="158">
        <f t="shared" si="440"/>
        <v>10.935398998276266</v>
      </c>
      <c r="AP2368" s="159">
        <f t="shared" si="441"/>
        <v>0.14146181395823218</v>
      </c>
      <c r="AQ2368" s="160">
        <f t="shared" si="442"/>
        <v>2.8364512742426462E-4</v>
      </c>
      <c r="AR2368" s="161" t="str">
        <f t="shared" si="443"/>
        <v/>
      </c>
      <c r="AS2368" s="161" t="str">
        <f t="shared" si="439"/>
        <v/>
      </c>
    </row>
    <row r="2369" spans="26:45" ht="20.100000000000001" customHeight="1" x14ac:dyDescent="0.25">
      <c r="Z2369" s="146">
        <v>1698</v>
      </c>
      <c r="AA2369" s="142">
        <f t="shared" si="444"/>
        <v>2.7919999999999998</v>
      </c>
      <c r="AB2369" s="166">
        <f t="shared" si="445"/>
        <v>8.094499409733228E-3</v>
      </c>
      <c r="AC2369" s="166">
        <f t="shared" si="446"/>
        <v>0.99738083219401052</v>
      </c>
      <c r="AD2369" s="142">
        <f t="shared" si="447"/>
        <v>8.094499409733228E-3</v>
      </c>
      <c r="AE2369" s="142" t="str">
        <f t="shared" si="452"/>
        <v/>
      </c>
      <c r="AF2369" s="142" t="str">
        <f t="shared" si="448"/>
        <v/>
      </c>
      <c r="AG2369" s="167">
        <f t="shared" si="449"/>
        <v>0</v>
      </c>
      <c r="AH2369" s="167" t="str">
        <f t="shared" si="450"/>
        <v/>
      </c>
      <c r="AI2369" s="167" t="str">
        <f t="shared" si="451"/>
        <v/>
      </c>
      <c r="AJ2369" s="167"/>
      <c r="AK2369" s="167"/>
      <c r="AL2369" s="167"/>
      <c r="AN2369" s="146"/>
      <c r="AO2369" s="158">
        <f t="shared" si="440"/>
        <v>10.941793968450696</v>
      </c>
      <c r="AP2369" s="159">
        <f t="shared" si="441"/>
        <v>0.14117816883080792</v>
      </c>
      <c r="AQ2369" s="160">
        <f t="shared" si="442"/>
        <v>2.8315304724763068E-4</v>
      </c>
      <c r="AR2369" s="161" t="str">
        <f t="shared" si="443"/>
        <v/>
      </c>
      <c r="AS2369" s="161" t="str">
        <f t="shared" si="439"/>
        <v/>
      </c>
    </row>
    <row r="2370" spans="26:45" ht="20.100000000000001" customHeight="1" x14ac:dyDescent="0.25">
      <c r="Z2370" s="146">
        <v>1699</v>
      </c>
      <c r="AA2370" s="142">
        <f t="shared" si="444"/>
        <v>2.7960000000000003</v>
      </c>
      <c r="AB2370" s="166">
        <f t="shared" si="445"/>
        <v>8.0045389199063163E-3</v>
      </c>
      <c r="AC2370" s="166">
        <f t="shared" si="446"/>
        <v>0.99741302997846792</v>
      </c>
      <c r="AD2370" s="142">
        <f t="shared" si="447"/>
        <v>8.0045389199063163E-3</v>
      </c>
      <c r="AE2370" s="142" t="str">
        <f t="shared" si="452"/>
        <v/>
      </c>
      <c r="AF2370" s="142" t="str">
        <f t="shared" si="448"/>
        <v/>
      </c>
      <c r="AG2370" s="167">
        <f t="shared" si="449"/>
        <v>0</v>
      </c>
      <c r="AH2370" s="167" t="str">
        <f t="shared" si="450"/>
        <v/>
      </c>
      <c r="AI2370" s="167" t="str">
        <f t="shared" si="451"/>
        <v/>
      </c>
      <c r="AJ2370" s="167"/>
      <c r="AK2370" s="167"/>
      <c r="AL2370" s="167"/>
      <c r="AN2370" s="146"/>
      <c r="AO2370" s="158">
        <f t="shared" si="440"/>
        <v>10.948188938625126</v>
      </c>
      <c r="AP2370" s="159">
        <f t="shared" si="441"/>
        <v>0.14089501578356028</v>
      </c>
      <c r="AQ2370" s="160">
        <f t="shared" si="442"/>
        <v>2.8266157951137294E-4</v>
      </c>
      <c r="AR2370" s="161" t="str">
        <f t="shared" si="443"/>
        <v/>
      </c>
      <c r="AS2370" s="161" t="str">
        <f t="shared" si="439"/>
        <v/>
      </c>
    </row>
    <row r="2371" spans="26:45" ht="20.100000000000001" customHeight="1" x14ac:dyDescent="0.25">
      <c r="Z2371" s="146">
        <v>1700</v>
      </c>
      <c r="AA2371" s="142">
        <f t="shared" si="444"/>
        <v>2.8</v>
      </c>
      <c r="AB2371" s="166">
        <f t="shared" si="445"/>
        <v>7.9154515829799686E-3</v>
      </c>
      <c r="AC2371" s="166">
        <f t="shared" si="446"/>
        <v>0.99744486966957202</v>
      </c>
      <c r="AD2371" s="142">
        <f t="shared" si="447"/>
        <v>7.9154515829799686E-3</v>
      </c>
      <c r="AE2371" s="142" t="str">
        <f t="shared" si="452"/>
        <v/>
      </c>
      <c r="AF2371" s="142" t="str">
        <f t="shared" si="448"/>
        <v/>
      </c>
      <c r="AG2371" s="167">
        <f t="shared" si="449"/>
        <v>0</v>
      </c>
      <c r="AH2371" s="167" t="str">
        <f t="shared" si="450"/>
        <v/>
      </c>
      <c r="AI2371" s="167" t="str">
        <f t="shared" si="451"/>
        <v/>
      </c>
      <c r="AJ2371" s="167"/>
      <c r="AK2371" s="167"/>
      <c r="AL2371" s="167"/>
      <c r="AN2371" s="146"/>
      <c r="AO2371" s="158">
        <f t="shared" si="440"/>
        <v>10.954583908799556</v>
      </c>
      <c r="AP2371" s="159">
        <f t="shared" si="441"/>
        <v>0.14061235420404891</v>
      </c>
      <c r="AQ2371" s="160">
        <f t="shared" si="442"/>
        <v>2.8217072427194623E-4</v>
      </c>
      <c r="AR2371" s="161" t="str">
        <f t="shared" si="443"/>
        <v/>
      </c>
      <c r="AS2371" s="161" t="str">
        <f t="shared" si="439"/>
        <v/>
      </c>
    </row>
    <row r="2372" spans="26:45" ht="20.100000000000001" customHeight="1" x14ac:dyDescent="0.25">
      <c r="Z2372" s="146">
        <v>1701</v>
      </c>
      <c r="AA2372" s="142">
        <f t="shared" si="444"/>
        <v>2.8040000000000003</v>
      </c>
      <c r="AB2372" s="166">
        <f t="shared" si="445"/>
        <v>7.8272305160173687E-3</v>
      </c>
      <c r="AC2372" s="166">
        <f t="shared" si="446"/>
        <v>0.99747635474615681</v>
      </c>
      <c r="AD2372" s="142">
        <f t="shared" si="447"/>
        <v>7.8272305160173687E-3</v>
      </c>
      <c r="AE2372" s="142" t="str">
        <f t="shared" si="452"/>
        <v/>
      </c>
      <c r="AF2372" s="142" t="str">
        <f t="shared" si="448"/>
        <v/>
      </c>
      <c r="AG2372" s="167">
        <f t="shared" si="449"/>
        <v>0</v>
      </c>
      <c r="AH2372" s="167" t="str">
        <f t="shared" si="450"/>
        <v/>
      </c>
      <c r="AI2372" s="167" t="str">
        <f t="shared" si="451"/>
        <v/>
      </c>
      <c r="AJ2372" s="167"/>
      <c r="AK2372" s="167"/>
      <c r="AL2372" s="167"/>
      <c r="AN2372" s="146"/>
      <c r="AO2372" s="158">
        <f t="shared" si="440"/>
        <v>10.960978878973986</v>
      </c>
      <c r="AP2372" s="159">
        <f t="shared" si="441"/>
        <v>0.14033018347977697</v>
      </c>
      <c r="AQ2372" s="160">
        <f t="shared" si="442"/>
        <v>2.8168048158161429E-4</v>
      </c>
      <c r="AR2372" s="161" t="str">
        <f t="shared" si="443"/>
        <v/>
      </c>
      <c r="AS2372" s="161" t="str">
        <f t="shared" si="439"/>
        <v/>
      </c>
    </row>
    <row r="2373" spans="26:45" ht="20.100000000000001" customHeight="1" x14ac:dyDescent="0.25">
      <c r="Z2373" s="146">
        <v>1702</v>
      </c>
      <c r="AA2373" s="142">
        <f t="shared" si="444"/>
        <v>2.8079999999999998</v>
      </c>
      <c r="AB2373" s="166">
        <f t="shared" si="445"/>
        <v>7.739868871391698E-3</v>
      </c>
      <c r="AC2373" s="166">
        <f t="shared" si="446"/>
        <v>0.99750748865959504</v>
      </c>
      <c r="AD2373" s="142">
        <f t="shared" si="447"/>
        <v>7.739868871391698E-3</v>
      </c>
      <c r="AE2373" s="142" t="str">
        <f t="shared" si="452"/>
        <v/>
      </c>
      <c r="AF2373" s="142" t="str">
        <f t="shared" si="448"/>
        <v/>
      </c>
      <c r="AG2373" s="167">
        <f t="shared" si="449"/>
        <v>0</v>
      </c>
      <c r="AH2373" s="167" t="str">
        <f t="shared" si="450"/>
        <v/>
      </c>
      <c r="AI2373" s="167" t="str">
        <f t="shared" si="451"/>
        <v/>
      </c>
      <c r="AJ2373" s="167"/>
      <c r="AK2373" s="167"/>
      <c r="AL2373" s="167"/>
      <c r="AN2373" s="146"/>
      <c r="AO2373" s="158">
        <f t="shared" si="440"/>
        <v>10.967373849148416</v>
      </c>
      <c r="AP2373" s="159">
        <f t="shared" si="441"/>
        <v>0.14004850299819535</v>
      </c>
      <c r="AQ2373" s="160">
        <f t="shared" si="442"/>
        <v>2.8119085149014289E-4</v>
      </c>
      <c r="AR2373" s="161" t="str">
        <f t="shared" si="443"/>
        <v/>
      </c>
      <c r="AS2373" s="161" t="str">
        <f t="shared" si="439"/>
        <v/>
      </c>
    </row>
    <row r="2374" spans="26:45" ht="20.100000000000001" customHeight="1" x14ac:dyDescent="0.25">
      <c r="Z2374" s="146">
        <v>1703</v>
      </c>
      <c r="AA2374" s="142">
        <f t="shared" si="444"/>
        <v>2.8120000000000003</v>
      </c>
      <c r="AB2374" s="166">
        <f t="shared" si="445"/>
        <v>7.6533598368282241E-3</v>
      </c>
      <c r="AC2374" s="166">
        <f t="shared" si="446"/>
        <v>0.99753827483393986</v>
      </c>
      <c r="AD2374" s="142">
        <f t="shared" si="447"/>
        <v>7.6533598368282241E-3</v>
      </c>
      <c r="AE2374" s="142" t="str">
        <f t="shared" si="452"/>
        <v/>
      </c>
      <c r="AF2374" s="142" t="str">
        <f t="shared" si="448"/>
        <v/>
      </c>
      <c r="AG2374" s="167">
        <f t="shared" si="449"/>
        <v>0</v>
      </c>
      <c r="AH2374" s="167" t="str">
        <f t="shared" si="450"/>
        <v/>
      </c>
      <c r="AI2374" s="167" t="str">
        <f t="shared" si="451"/>
        <v/>
      </c>
      <c r="AJ2374" s="167"/>
      <c r="AK2374" s="167"/>
      <c r="AL2374" s="167"/>
      <c r="AN2374" s="146"/>
      <c r="AO2374" s="158">
        <f t="shared" si="440"/>
        <v>10.973768819322846</v>
      </c>
      <c r="AP2374" s="159">
        <f t="shared" si="441"/>
        <v>0.13976731214670521</v>
      </c>
      <c r="AQ2374" s="160">
        <f t="shared" si="442"/>
        <v>2.8070183404241278E-4</v>
      </c>
      <c r="AR2374" s="161" t="str">
        <f t="shared" si="443"/>
        <v/>
      </c>
      <c r="AS2374" s="161" t="str">
        <f t="shared" si="439"/>
        <v/>
      </c>
    </row>
    <row r="2375" spans="26:45" ht="20.100000000000001" customHeight="1" x14ac:dyDescent="0.25">
      <c r="Z2375" s="146">
        <v>1704</v>
      </c>
      <c r="AA2375" s="142">
        <f t="shared" si="444"/>
        <v>2.8159999999999998</v>
      </c>
      <c r="AB2375" s="166">
        <f t="shared" si="445"/>
        <v>7.5676966354434258E-3</v>
      </c>
      <c r="AC2375" s="166">
        <f t="shared" si="446"/>
        <v>0.99756871666606572</v>
      </c>
      <c r="AD2375" s="142">
        <f t="shared" si="447"/>
        <v>7.5676966354434258E-3</v>
      </c>
      <c r="AE2375" s="142" t="str">
        <f t="shared" si="452"/>
        <v/>
      </c>
      <c r="AF2375" s="142" t="str">
        <f t="shared" si="448"/>
        <v/>
      </c>
      <c r="AG2375" s="167">
        <f t="shared" si="449"/>
        <v>0</v>
      </c>
      <c r="AH2375" s="167" t="str">
        <f t="shared" si="450"/>
        <v/>
      </c>
      <c r="AI2375" s="167" t="str">
        <f t="shared" si="451"/>
        <v/>
      </c>
      <c r="AJ2375" s="167"/>
      <c r="AK2375" s="167"/>
      <c r="AL2375" s="167"/>
      <c r="AN2375" s="146"/>
      <c r="AO2375" s="158">
        <f t="shared" si="440"/>
        <v>10.980163789497276</v>
      </c>
      <c r="AP2375" s="159">
        <f t="shared" si="441"/>
        <v>0.1394866103126628</v>
      </c>
      <c r="AQ2375" s="160">
        <f t="shared" si="442"/>
        <v>2.8021342928072346E-4</v>
      </c>
      <c r="AR2375" s="161" t="str">
        <f t="shared" si="443"/>
        <v/>
      </c>
      <c r="AS2375" s="161" t="str">
        <f t="shared" si="439"/>
        <v/>
      </c>
    </row>
    <row r="2376" spans="26:45" ht="20.100000000000001" customHeight="1" x14ac:dyDescent="0.25">
      <c r="Z2376" s="146">
        <v>1705</v>
      </c>
      <c r="AA2376" s="142">
        <f t="shared" si="444"/>
        <v>2.8200000000000003</v>
      </c>
      <c r="AB2376" s="166">
        <f t="shared" si="445"/>
        <v>7.4828725257805526E-3</v>
      </c>
      <c r="AC2376" s="166">
        <f t="shared" si="446"/>
        <v>0.9975988175258107</v>
      </c>
      <c r="AD2376" s="142">
        <f t="shared" si="447"/>
        <v>7.4828725257805526E-3</v>
      </c>
      <c r="AE2376" s="142" t="str">
        <f t="shared" si="452"/>
        <v/>
      </c>
      <c r="AF2376" s="142" t="str">
        <f t="shared" si="448"/>
        <v/>
      </c>
      <c r="AG2376" s="167">
        <f t="shared" si="449"/>
        <v>0</v>
      </c>
      <c r="AH2376" s="167" t="str">
        <f t="shared" si="450"/>
        <v/>
      </c>
      <c r="AI2376" s="167" t="str">
        <f t="shared" si="451"/>
        <v/>
      </c>
      <c r="AJ2376" s="167"/>
      <c r="AK2376" s="167"/>
      <c r="AL2376" s="167"/>
      <c r="AN2376" s="146"/>
      <c r="AO2376" s="158">
        <f t="shared" si="440"/>
        <v>10.986558759671706</v>
      </c>
      <c r="AP2376" s="159">
        <f t="shared" si="441"/>
        <v>0.13920639688338207</v>
      </c>
      <c r="AQ2376" s="160">
        <f t="shared" si="442"/>
        <v>2.7972563724332211E-4</v>
      </c>
      <c r="AR2376" s="161" t="str">
        <f t="shared" si="443"/>
        <v/>
      </c>
      <c r="AS2376" s="161" t="str">
        <f t="shared" si="439"/>
        <v/>
      </c>
    </row>
    <row r="2377" spans="26:45" ht="20.100000000000001" customHeight="1" x14ac:dyDescent="0.25">
      <c r="Z2377" s="146">
        <v>1706</v>
      </c>
      <c r="AA2377" s="142">
        <f t="shared" si="444"/>
        <v>2.8239999999999998</v>
      </c>
      <c r="AB2377" s="166">
        <f t="shared" si="445"/>
        <v>7.3988808018422966E-3</v>
      </c>
      <c r="AC2377" s="166">
        <f t="shared" si="446"/>
        <v>0.99762858075611804</v>
      </c>
      <c r="AD2377" s="142">
        <f t="shared" si="447"/>
        <v>7.3988808018422966E-3</v>
      </c>
      <c r="AE2377" s="142" t="str">
        <f t="shared" si="452"/>
        <v/>
      </c>
      <c r="AF2377" s="142" t="str">
        <f t="shared" si="448"/>
        <v/>
      </c>
      <c r="AG2377" s="167">
        <f t="shared" si="449"/>
        <v>0</v>
      </c>
      <c r="AH2377" s="167" t="str">
        <f t="shared" si="450"/>
        <v/>
      </c>
      <c r="AI2377" s="167" t="str">
        <f t="shared" si="451"/>
        <v/>
      </c>
      <c r="AJ2377" s="167"/>
      <c r="AK2377" s="167"/>
      <c r="AL2377" s="167"/>
      <c r="AN2377" s="146"/>
      <c r="AO2377" s="158">
        <f t="shared" si="440"/>
        <v>10.992953729846136</v>
      </c>
      <c r="AP2377" s="159">
        <f t="shared" si="441"/>
        <v>0.13892667124613875</v>
      </c>
      <c r="AQ2377" s="160">
        <f t="shared" si="442"/>
        <v>2.7923845796506974E-4</v>
      </c>
      <c r="AR2377" s="161" t="str">
        <f t="shared" si="443"/>
        <v/>
      </c>
      <c r="AS2377" s="161" t="str">
        <f t="shared" si="439"/>
        <v/>
      </c>
    </row>
    <row r="2378" spans="26:45" ht="20.100000000000001" customHeight="1" x14ac:dyDescent="0.25">
      <c r="Z2378" s="146">
        <v>1707</v>
      </c>
      <c r="AA2378" s="142">
        <f t="shared" si="444"/>
        <v>2.8280000000000003</v>
      </c>
      <c r="AB2378" s="166">
        <f t="shared" si="445"/>
        <v>7.3157147931199405E-3</v>
      </c>
      <c r="AC2378" s="166">
        <f t="shared" si="446"/>
        <v>0.99765800967317753</v>
      </c>
      <c r="AD2378" s="142">
        <f t="shared" si="447"/>
        <v>7.3157147931199405E-3</v>
      </c>
      <c r="AE2378" s="142" t="str">
        <f t="shared" si="452"/>
        <v/>
      </c>
      <c r="AF2378" s="142" t="str">
        <f t="shared" si="448"/>
        <v/>
      </c>
      <c r="AG2378" s="167">
        <f t="shared" si="449"/>
        <v>0</v>
      </c>
      <c r="AH2378" s="167" t="str">
        <f t="shared" si="450"/>
        <v/>
      </c>
      <c r="AI2378" s="167" t="str">
        <f t="shared" si="451"/>
        <v/>
      </c>
      <c r="AJ2378" s="167"/>
      <c r="AK2378" s="167"/>
      <c r="AL2378" s="167"/>
      <c r="AN2378" s="146"/>
      <c r="AO2378" s="158">
        <f t="shared" si="440"/>
        <v>10.999348700020565</v>
      </c>
      <c r="AP2378" s="159">
        <f t="shared" si="441"/>
        <v>0.13864743278817368</v>
      </c>
      <c r="AQ2378" s="160">
        <f t="shared" si="442"/>
        <v>2.7875189147727464E-4</v>
      </c>
      <c r="AR2378" s="161" t="str">
        <f t="shared" si="443"/>
        <v/>
      </c>
      <c r="AS2378" s="161" t="str">
        <f t="shared" si="439"/>
        <v/>
      </c>
    </row>
    <row r="2379" spans="26:45" ht="20.100000000000001" customHeight="1" x14ac:dyDescent="0.25">
      <c r="Z2379" s="146">
        <v>1708</v>
      </c>
      <c r="AA2379" s="142">
        <f t="shared" si="444"/>
        <v>2.8319999999999999</v>
      </c>
      <c r="AB2379" s="166">
        <f t="shared" si="445"/>
        <v>7.2333678646196876E-3</v>
      </c>
      <c r="AC2379" s="166">
        <f t="shared" si="446"/>
        <v>0.99768710756656831</v>
      </c>
      <c r="AD2379" s="142">
        <f t="shared" si="447"/>
        <v>7.2333678646196876E-3</v>
      </c>
      <c r="AE2379" s="142" t="str">
        <f t="shared" si="452"/>
        <v/>
      </c>
      <c r="AF2379" s="142" t="str">
        <f t="shared" si="448"/>
        <v/>
      </c>
      <c r="AG2379" s="167">
        <f t="shared" si="449"/>
        <v>0</v>
      </c>
      <c r="AH2379" s="167" t="str">
        <f t="shared" si="450"/>
        <v/>
      </c>
      <c r="AI2379" s="167" t="str">
        <f t="shared" si="451"/>
        <v/>
      </c>
      <c r="AJ2379" s="167"/>
      <c r="AK2379" s="167"/>
      <c r="AL2379" s="167"/>
      <c r="AN2379" s="146"/>
      <c r="AO2379" s="158">
        <f t="shared" si="440"/>
        <v>11.005743670194995</v>
      </c>
      <c r="AP2379" s="159">
        <f t="shared" si="441"/>
        <v>0.13836868089669641</v>
      </c>
      <c r="AQ2379" s="160">
        <f t="shared" si="442"/>
        <v>2.7826593780766462E-4</v>
      </c>
      <c r="AR2379" s="161" t="str">
        <f t="shared" si="443"/>
        <v/>
      </c>
      <c r="AS2379" s="161" t="str">
        <f t="shared" si="439"/>
        <v/>
      </c>
    </row>
    <row r="2380" spans="26:45" ht="20.100000000000001" customHeight="1" x14ac:dyDescent="0.25">
      <c r="Z2380" s="146">
        <v>1709</v>
      </c>
      <c r="AA2380" s="142">
        <f t="shared" si="444"/>
        <v>2.8360000000000003</v>
      </c>
      <c r="AB2380" s="166">
        <f t="shared" si="445"/>
        <v>7.1518334168855441E-3</v>
      </c>
      <c r="AC2380" s="166">
        <f t="shared" si="446"/>
        <v>0.99771587769940062</v>
      </c>
      <c r="AD2380" s="142">
        <f t="shared" si="447"/>
        <v>7.1518334168855441E-3</v>
      </c>
      <c r="AE2380" s="142" t="str">
        <f t="shared" si="452"/>
        <v/>
      </c>
      <c r="AF2380" s="142" t="str">
        <f t="shared" si="448"/>
        <v/>
      </c>
      <c r="AG2380" s="167">
        <f t="shared" si="449"/>
        <v>0</v>
      </c>
      <c r="AH2380" s="167" t="str">
        <f t="shared" si="450"/>
        <v/>
      </c>
      <c r="AI2380" s="167" t="str">
        <f t="shared" si="451"/>
        <v/>
      </c>
      <c r="AJ2380" s="167"/>
      <c r="AK2380" s="167"/>
      <c r="AL2380" s="167"/>
      <c r="AN2380" s="146"/>
      <c r="AO2380" s="158">
        <f t="shared" si="440"/>
        <v>11.012138640369425</v>
      </c>
      <c r="AP2380" s="159">
        <f t="shared" si="441"/>
        <v>0.13809041495888874</v>
      </c>
      <c r="AQ2380" s="160">
        <f t="shared" si="442"/>
        <v>2.777805969804148E-4</v>
      </c>
      <c r="AR2380" s="161" t="str">
        <f t="shared" si="443"/>
        <v/>
      </c>
      <c r="AS2380" s="161" t="str">
        <f t="shared" si="439"/>
        <v/>
      </c>
    </row>
    <row r="2381" spans="26:45" ht="20.100000000000001" customHeight="1" x14ac:dyDescent="0.25">
      <c r="Z2381" s="146">
        <v>1710</v>
      </c>
      <c r="AA2381" s="142">
        <f t="shared" si="444"/>
        <v>2.84</v>
      </c>
      <c r="AB2381" s="166">
        <f t="shared" si="445"/>
        <v>7.0711048860194487E-3</v>
      </c>
      <c r="AC2381" s="166">
        <f t="shared" si="446"/>
        <v>0.99774432330845764</v>
      </c>
      <c r="AD2381" s="142">
        <f t="shared" si="447"/>
        <v>7.0711048860194487E-3</v>
      </c>
      <c r="AE2381" s="142" t="str">
        <f t="shared" si="452"/>
        <v/>
      </c>
      <c r="AF2381" s="142" t="str">
        <f t="shared" si="448"/>
        <v/>
      </c>
      <c r="AG2381" s="167">
        <f t="shared" si="449"/>
        <v>0</v>
      </c>
      <c r="AH2381" s="167" t="str">
        <f t="shared" si="450"/>
        <v/>
      </c>
      <c r="AI2381" s="167" t="str">
        <f t="shared" si="451"/>
        <v/>
      </c>
      <c r="AJ2381" s="167"/>
      <c r="AK2381" s="167"/>
      <c r="AL2381" s="167"/>
      <c r="AN2381" s="146"/>
      <c r="AO2381" s="158">
        <f t="shared" si="440"/>
        <v>11.018533610543855</v>
      </c>
      <c r="AP2381" s="159">
        <f t="shared" si="441"/>
        <v>0.13781263436190833</v>
      </c>
      <c r="AQ2381" s="160">
        <f t="shared" si="442"/>
        <v>2.7729586901653613E-4</v>
      </c>
      <c r="AR2381" s="161" t="str">
        <f t="shared" si="443"/>
        <v/>
      </c>
      <c r="AS2381" s="161" t="str">
        <f t="shared" si="439"/>
        <v/>
      </c>
    </row>
    <row r="2382" spans="26:45" ht="20.100000000000001" customHeight="1" x14ac:dyDescent="0.25">
      <c r="Z2382" s="146">
        <v>1711</v>
      </c>
      <c r="AA2382" s="142">
        <f t="shared" si="444"/>
        <v>2.8440000000000003</v>
      </c>
      <c r="AB2382" s="166">
        <f t="shared" si="445"/>
        <v>6.9911757436980134E-3</v>
      </c>
      <c r="AC2382" s="166">
        <f t="shared" si="446"/>
        <v>0.99777244760433859</v>
      </c>
      <c r="AD2382" s="142">
        <f t="shared" si="447"/>
        <v>6.9911757436980134E-3</v>
      </c>
      <c r="AE2382" s="142" t="str">
        <f t="shared" si="452"/>
        <v/>
      </c>
      <c r="AF2382" s="142" t="str">
        <f t="shared" si="448"/>
        <v/>
      </c>
      <c r="AG2382" s="167">
        <f t="shared" si="449"/>
        <v>0</v>
      </c>
      <c r="AH2382" s="167" t="str">
        <f t="shared" si="450"/>
        <v/>
      </c>
      <c r="AI2382" s="167" t="str">
        <f t="shared" si="451"/>
        <v/>
      </c>
      <c r="AJ2382" s="167"/>
      <c r="AK2382" s="167"/>
      <c r="AL2382" s="167"/>
      <c r="AN2382" s="146"/>
      <c r="AO2382" s="158">
        <f t="shared" si="440"/>
        <v>11.024928580718285</v>
      </c>
      <c r="AP2382" s="159">
        <f t="shared" si="441"/>
        <v>0.13753533849289179</v>
      </c>
      <c r="AQ2382" s="160">
        <f t="shared" si="442"/>
        <v>2.768117539330428E-4</v>
      </c>
      <c r="AR2382" s="161" t="str">
        <f t="shared" si="443"/>
        <v/>
      </c>
      <c r="AS2382" s="161" t="str">
        <f t="shared" si="439"/>
        <v/>
      </c>
    </row>
    <row r="2383" spans="26:45" ht="20.100000000000001" customHeight="1" x14ac:dyDescent="0.25">
      <c r="Z2383" s="146">
        <v>1712</v>
      </c>
      <c r="AA2383" s="142">
        <f t="shared" si="444"/>
        <v>2.8479999999999999</v>
      </c>
      <c r="AB2383" s="166">
        <f t="shared" si="445"/>
        <v>6.9120394971865584E-3</v>
      </c>
      <c r="AC2383" s="166">
        <f t="shared" si="446"/>
        <v>0.99780025377160009</v>
      </c>
      <c r="AD2383" s="142">
        <f t="shared" si="447"/>
        <v>6.9120394971865584E-3</v>
      </c>
      <c r="AE2383" s="142" t="str">
        <f t="shared" si="452"/>
        <v/>
      </c>
      <c r="AF2383" s="142" t="str">
        <f t="shared" si="448"/>
        <v/>
      </c>
      <c r="AG2383" s="167">
        <f t="shared" si="449"/>
        <v>0</v>
      </c>
      <c r="AH2383" s="167" t="str">
        <f t="shared" si="450"/>
        <v/>
      </c>
      <c r="AI2383" s="167" t="str">
        <f t="shared" si="451"/>
        <v/>
      </c>
      <c r="AJ2383" s="167"/>
      <c r="AK2383" s="167"/>
      <c r="AL2383" s="167"/>
      <c r="AN2383" s="146"/>
      <c r="AO2383" s="158">
        <f t="shared" si="440"/>
        <v>11.031323550892715</v>
      </c>
      <c r="AP2383" s="159">
        <f t="shared" si="441"/>
        <v>0.13725852673895875</v>
      </c>
      <c r="AQ2383" s="160">
        <f t="shared" si="442"/>
        <v>2.7632825174395137E-4</v>
      </c>
      <c r="AR2383" s="161" t="str">
        <f t="shared" si="443"/>
        <v/>
      </c>
      <c r="AS2383" s="161" t="str">
        <f t="shared" si="439"/>
        <v/>
      </c>
    </row>
    <row r="2384" spans="26:45" ht="20.100000000000001" customHeight="1" x14ac:dyDescent="0.25">
      <c r="Z2384" s="146">
        <v>1713</v>
      </c>
      <c r="AA2384" s="142">
        <f t="shared" si="444"/>
        <v>2.8520000000000003</v>
      </c>
      <c r="AB2384" s="166">
        <f t="shared" si="445"/>
        <v>6.8336896893498754E-3</v>
      </c>
      <c r="AC2384" s="166">
        <f t="shared" si="446"/>
        <v>0.99782774496889937</v>
      </c>
      <c r="AD2384" s="142">
        <f t="shared" si="447"/>
        <v>6.8336896893498754E-3</v>
      </c>
      <c r="AE2384" s="142" t="str">
        <f t="shared" si="452"/>
        <v/>
      </c>
      <c r="AF2384" s="142" t="str">
        <f t="shared" si="448"/>
        <v/>
      </c>
      <c r="AG2384" s="167">
        <f t="shared" si="449"/>
        <v>0</v>
      </c>
      <c r="AH2384" s="167" t="str">
        <f t="shared" si="450"/>
        <v/>
      </c>
      <c r="AI2384" s="167" t="str">
        <f t="shared" si="451"/>
        <v/>
      </c>
      <c r="AJ2384" s="167"/>
      <c r="AK2384" s="167"/>
      <c r="AL2384" s="167"/>
      <c r="AN2384" s="146"/>
      <c r="AO2384" s="158">
        <f t="shared" si="440"/>
        <v>11.037718521067145</v>
      </c>
      <c r="AP2384" s="159">
        <f t="shared" si="441"/>
        <v>0.1369821984872148</v>
      </c>
      <c r="AQ2384" s="160">
        <f t="shared" si="442"/>
        <v>2.7584536245944813E-4</v>
      </c>
      <c r="AR2384" s="161" t="str">
        <f t="shared" si="443"/>
        <v/>
      </c>
      <c r="AS2384" s="161" t="str">
        <f t="shared" si="439"/>
        <v/>
      </c>
    </row>
    <row r="2385" spans="26:45" ht="20.100000000000001" customHeight="1" x14ac:dyDescent="0.25">
      <c r="Z2385" s="146">
        <v>1714</v>
      </c>
      <c r="AA2385" s="142">
        <f t="shared" si="444"/>
        <v>2.8559999999999999</v>
      </c>
      <c r="AB2385" s="166">
        <f t="shared" si="445"/>
        <v>6.7561198986603012E-3</v>
      </c>
      <c r="AC2385" s="166">
        <f t="shared" si="446"/>
        <v>0.99785492432913614</v>
      </c>
      <c r="AD2385" s="142">
        <f t="shared" si="447"/>
        <v>6.7561198986603012E-3</v>
      </c>
      <c r="AE2385" s="142" t="str">
        <f t="shared" si="452"/>
        <v/>
      </c>
      <c r="AF2385" s="142" t="str">
        <f t="shared" si="448"/>
        <v/>
      </c>
      <c r="AG2385" s="167">
        <f t="shared" si="449"/>
        <v>0</v>
      </c>
      <c r="AH2385" s="167" t="str">
        <f t="shared" si="450"/>
        <v/>
      </c>
      <c r="AI2385" s="167" t="str">
        <f t="shared" si="451"/>
        <v/>
      </c>
      <c r="AJ2385" s="167"/>
      <c r="AK2385" s="167"/>
      <c r="AL2385" s="167"/>
      <c r="AN2385" s="146"/>
      <c r="AO2385" s="158">
        <f t="shared" si="440"/>
        <v>11.044113491241575</v>
      </c>
      <c r="AP2385" s="159">
        <f t="shared" si="441"/>
        <v>0.13670635312475535</v>
      </c>
      <c r="AQ2385" s="160">
        <f t="shared" si="442"/>
        <v>2.7536308608674953E-4</v>
      </c>
      <c r="AR2385" s="161" t="str">
        <f t="shared" si="443"/>
        <v/>
      </c>
      <c r="AS2385" s="161" t="str">
        <f t="shared" si="439"/>
        <v/>
      </c>
    </row>
    <row r="2386" spans="26:45" ht="20.100000000000001" customHeight="1" x14ac:dyDescent="0.25">
      <c r="Z2386" s="146">
        <v>1715</v>
      </c>
      <c r="AA2386" s="142">
        <f t="shared" si="444"/>
        <v>2.8600000000000003</v>
      </c>
      <c r="AB2386" s="166">
        <f t="shared" si="445"/>
        <v>6.6793237392026089E-3</v>
      </c>
      <c r="AC2386" s="166">
        <f t="shared" si="446"/>
        <v>0.99788179495959539</v>
      </c>
      <c r="AD2386" s="142">
        <f t="shared" si="447"/>
        <v>6.6793237392026089E-3</v>
      </c>
      <c r="AE2386" s="142" t="str">
        <f t="shared" si="452"/>
        <v/>
      </c>
      <c r="AF2386" s="142" t="str">
        <f t="shared" si="448"/>
        <v/>
      </c>
      <c r="AG2386" s="167">
        <f t="shared" si="449"/>
        <v>0</v>
      </c>
      <c r="AH2386" s="167" t="str">
        <f t="shared" si="450"/>
        <v/>
      </c>
      <c r="AI2386" s="167" t="str">
        <f t="shared" si="451"/>
        <v/>
      </c>
      <c r="AJ2386" s="167"/>
      <c r="AK2386" s="167"/>
      <c r="AL2386" s="167"/>
      <c r="AN2386" s="146"/>
      <c r="AO2386" s="158">
        <f t="shared" si="440"/>
        <v>11.050508461416005</v>
      </c>
      <c r="AP2386" s="159">
        <f t="shared" si="441"/>
        <v>0.1364309900386686</v>
      </c>
      <c r="AQ2386" s="160">
        <f t="shared" si="442"/>
        <v>2.7488142262888093E-4</v>
      </c>
      <c r="AR2386" s="161" t="str">
        <f t="shared" si="443"/>
        <v/>
      </c>
      <c r="AS2386" s="161" t="str">
        <f t="shared" ref="AS2386:AS2449" si="453">IF($AP2386&lt;(1-$AN$670),$AQ2386,"")</f>
        <v/>
      </c>
    </row>
    <row r="2387" spans="26:45" ht="20.100000000000001" customHeight="1" x14ac:dyDescent="0.25">
      <c r="Z2387" s="146">
        <v>1716</v>
      </c>
      <c r="AA2387" s="142">
        <f t="shared" si="444"/>
        <v>2.8639999999999999</v>
      </c>
      <c r="AB2387" s="166">
        <f t="shared" si="445"/>
        <v>6.603294860676282E-3</v>
      </c>
      <c r="AC2387" s="166">
        <f t="shared" si="446"/>
        <v>0.99790835994208948</v>
      </c>
      <c r="AD2387" s="142">
        <f t="shared" si="447"/>
        <v>6.603294860676282E-3</v>
      </c>
      <c r="AE2387" s="142" t="str">
        <f t="shared" si="452"/>
        <v/>
      </c>
      <c r="AF2387" s="142" t="str">
        <f t="shared" si="448"/>
        <v/>
      </c>
      <c r="AG2387" s="167">
        <f t="shared" si="449"/>
        <v>0</v>
      </c>
      <c r="AH2387" s="167" t="str">
        <f t="shared" si="450"/>
        <v/>
      </c>
      <c r="AI2387" s="167" t="str">
        <f t="shared" si="451"/>
        <v/>
      </c>
      <c r="AJ2387" s="167"/>
      <c r="AK2387" s="167"/>
      <c r="AL2387" s="167"/>
      <c r="AN2387" s="146"/>
      <c r="AO2387" s="158">
        <f t="shared" ref="AO2387:AO2450" si="454">AO2386+$AR$655</f>
        <v>11.056903431590435</v>
      </c>
      <c r="AP2387" s="159">
        <f t="shared" ref="AP2387:AP2450" si="455">_xlfn.CHISQ.DIST.RT(AO2387,7)</f>
        <v>0.13615610861603972</v>
      </c>
      <c r="AQ2387" s="160">
        <f t="shared" ref="AQ2387:AQ2450" si="456">AP2387-AP2388</f>
        <v>2.7440037208659174E-4</v>
      </c>
      <c r="AR2387" s="161" t="str">
        <f t="shared" ref="AR2387:AR2450" si="457">IF(AP2387&lt;(1-$AN$662),AQ2387,"")</f>
        <v/>
      </c>
      <c r="AS2387" s="161" t="str">
        <f t="shared" si="453"/>
        <v/>
      </c>
    </row>
    <row r="2388" spans="26:45" ht="20.100000000000001" customHeight="1" x14ac:dyDescent="0.25">
      <c r="Z2388" s="146">
        <v>1717</v>
      </c>
      <c r="AA2388" s="142">
        <f t="shared" si="444"/>
        <v>2.8680000000000003</v>
      </c>
      <c r="AB2388" s="166">
        <f t="shared" si="445"/>
        <v>6.5280269483946338E-3</v>
      </c>
      <c r="AC2388" s="166">
        <f t="shared" si="446"/>
        <v>0.99793462233310082</v>
      </c>
      <c r="AD2388" s="142">
        <f t="shared" si="447"/>
        <v>6.5280269483946338E-3</v>
      </c>
      <c r="AE2388" s="142" t="str">
        <f t="shared" si="452"/>
        <v/>
      </c>
      <c r="AF2388" s="142" t="str">
        <f t="shared" si="448"/>
        <v/>
      </c>
      <c r="AG2388" s="167">
        <f t="shared" si="449"/>
        <v>0</v>
      </c>
      <c r="AH2388" s="167" t="str">
        <f t="shared" si="450"/>
        <v/>
      </c>
      <c r="AI2388" s="167" t="str">
        <f t="shared" si="451"/>
        <v/>
      </c>
      <c r="AJ2388" s="167"/>
      <c r="AK2388" s="167"/>
      <c r="AL2388" s="167"/>
      <c r="AN2388" s="146"/>
      <c r="AO2388" s="158">
        <f t="shared" si="454"/>
        <v>11.063298401764865</v>
      </c>
      <c r="AP2388" s="159">
        <f t="shared" si="455"/>
        <v>0.13588170824395313</v>
      </c>
      <c r="AQ2388" s="160">
        <f t="shared" si="456"/>
        <v>2.7391993445594065E-4</v>
      </c>
      <c r="AR2388" s="161" t="str">
        <f t="shared" si="457"/>
        <v/>
      </c>
      <c r="AS2388" s="161" t="str">
        <f t="shared" si="453"/>
        <v/>
      </c>
    </row>
    <row r="2389" spans="26:45" ht="20.100000000000001" customHeight="1" x14ac:dyDescent="0.25">
      <c r="Z2389" s="146">
        <v>1718</v>
      </c>
      <c r="AA2389" s="142">
        <f t="shared" si="444"/>
        <v>2.8719999999999999</v>
      </c>
      <c r="AB2389" s="166">
        <f t="shared" si="445"/>
        <v>6.4535137232814037E-3</v>
      </c>
      <c r="AC2389" s="166">
        <f t="shared" si="446"/>
        <v>0.99796058516392461</v>
      </c>
      <c r="AD2389" s="142">
        <f t="shared" si="447"/>
        <v>6.4535137232814037E-3</v>
      </c>
      <c r="AE2389" s="142" t="str">
        <f t="shared" si="452"/>
        <v/>
      </c>
      <c r="AF2389" s="142" t="str">
        <f t="shared" si="448"/>
        <v/>
      </c>
      <c r="AG2389" s="167">
        <f t="shared" si="449"/>
        <v>0</v>
      </c>
      <c r="AH2389" s="167" t="str">
        <f t="shared" si="450"/>
        <v/>
      </c>
      <c r="AI2389" s="167" t="str">
        <f t="shared" si="451"/>
        <v/>
      </c>
      <c r="AJ2389" s="167"/>
      <c r="AK2389" s="167"/>
      <c r="AL2389" s="167"/>
      <c r="AN2389" s="146"/>
      <c r="AO2389" s="158">
        <f t="shared" si="454"/>
        <v>11.069693371939294</v>
      </c>
      <c r="AP2389" s="159">
        <f t="shared" si="455"/>
        <v>0.13560778830949718</v>
      </c>
      <c r="AQ2389" s="160">
        <f t="shared" si="456"/>
        <v>2.7344010973057165E-4</v>
      </c>
      <c r="AR2389" s="161" t="str">
        <f t="shared" si="457"/>
        <v/>
      </c>
      <c r="AS2389" s="161" t="str">
        <f t="shared" si="453"/>
        <v/>
      </c>
    </row>
    <row r="2390" spans="26:45" ht="20.100000000000001" customHeight="1" x14ac:dyDescent="0.25">
      <c r="Z2390" s="146">
        <v>1719</v>
      </c>
      <c r="AA2390" s="142">
        <f t="shared" si="444"/>
        <v>2.8760000000000003</v>
      </c>
      <c r="AB2390" s="166">
        <f t="shared" si="445"/>
        <v>6.3797489418642803E-3</v>
      </c>
      <c r="AC2390" s="166">
        <f t="shared" si="446"/>
        <v>0.99798625144081043</v>
      </c>
      <c r="AD2390" s="142">
        <f t="shared" si="447"/>
        <v>6.3797489418642803E-3</v>
      </c>
      <c r="AE2390" s="142" t="str">
        <f t="shared" si="452"/>
        <v/>
      </c>
      <c r="AF2390" s="142" t="str">
        <f t="shared" si="448"/>
        <v/>
      </c>
      <c r="AG2390" s="167">
        <f t="shared" si="449"/>
        <v>0</v>
      </c>
      <c r="AH2390" s="167" t="str">
        <f t="shared" si="450"/>
        <v/>
      </c>
      <c r="AI2390" s="167" t="str">
        <f t="shared" si="451"/>
        <v/>
      </c>
      <c r="AJ2390" s="167"/>
      <c r="AK2390" s="167"/>
      <c r="AL2390" s="167"/>
      <c r="AN2390" s="146"/>
      <c r="AO2390" s="158">
        <f t="shared" si="454"/>
        <v>11.076088342113724</v>
      </c>
      <c r="AP2390" s="159">
        <f t="shared" si="455"/>
        <v>0.13533434819976661</v>
      </c>
      <c r="AQ2390" s="160">
        <f t="shared" si="456"/>
        <v>2.7296089790052047E-4</v>
      </c>
      <c r="AR2390" s="161" t="str">
        <f t="shared" si="457"/>
        <v/>
      </c>
      <c r="AS2390" s="161" t="str">
        <f t="shared" si="453"/>
        <v/>
      </c>
    </row>
    <row r="2391" spans="26:45" ht="20.100000000000001" customHeight="1" x14ac:dyDescent="0.25">
      <c r="Z2391" s="146">
        <v>1720</v>
      </c>
      <c r="AA2391" s="142">
        <f t="shared" si="444"/>
        <v>2.88</v>
      </c>
      <c r="AB2391" s="166">
        <f t="shared" si="445"/>
        <v>6.3067263962659275E-3</v>
      </c>
      <c r="AC2391" s="166">
        <f t="shared" si="446"/>
        <v>0.99801162414510569</v>
      </c>
      <c r="AD2391" s="142">
        <f t="shared" si="447"/>
        <v>6.3067263962659275E-3</v>
      </c>
      <c r="AE2391" s="142" t="str">
        <f t="shared" si="452"/>
        <v/>
      </c>
      <c r="AF2391" s="142" t="str">
        <f t="shared" si="448"/>
        <v/>
      </c>
      <c r="AG2391" s="167">
        <f t="shared" si="449"/>
        <v>0</v>
      </c>
      <c r="AH2391" s="167" t="str">
        <f t="shared" si="450"/>
        <v/>
      </c>
      <c r="AI2391" s="167" t="str">
        <f t="shared" si="451"/>
        <v/>
      </c>
      <c r="AJ2391" s="167"/>
      <c r="AK2391" s="167"/>
      <c r="AL2391" s="167"/>
      <c r="AN2391" s="146"/>
      <c r="AO2391" s="158">
        <f t="shared" si="454"/>
        <v>11.082483312288154</v>
      </c>
      <c r="AP2391" s="159">
        <f t="shared" si="455"/>
        <v>0.13506138730186609</v>
      </c>
      <c r="AQ2391" s="160">
        <f t="shared" si="456"/>
        <v>2.7248229895221465E-4</v>
      </c>
      <c r="AR2391" s="161" t="str">
        <f t="shared" si="457"/>
        <v/>
      </c>
      <c r="AS2391" s="161" t="str">
        <f t="shared" si="453"/>
        <v/>
      </c>
    </row>
    <row r="2392" spans="26:45" ht="20.100000000000001" customHeight="1" x14ac:dyDescent="0.25">
      <c r="Z2392" s="146">
        <v>1721</v>
      </c>
      <c r="AA2392" s="142">
        <f t="shared" si="444"/>
        <v>2.8840000000000003</v>
      </c>
      <c r="AB2392" s="166">
        <f t="shared" si="445"/>
        <v>6.2344399141920359E-3</v>
      </c>
      <c r="AC2392" s="166">
        <f t="shared" si="446"/>
        <v>0.99803670623339702</v>
      </c>
      <c r="AD2392" s="142">
        <f t="shared" si="447"/>
        <v>6.2344399141920359E-3</v>
      </c>
      <c r="AE2392" s="142" t="str">
        <f t="shared" si="452"/>
        <v/>
      </c>
      <c r="AF2392" s="142" t="str">
        <f t="shared" si="448"/>
        <v/>
      </c>
      <c r="AG2392" s="167">
        <f t="shared" si="449"/>
        <v>0</v>
      </c>
      <c r="AH2392" s="167" t="str">
        <f t="shared" si="450"/>
        <v/>
      </c>
      <c r="AI2392" s="167" t="str">
        <f t="shared" si="451"/>
        <v/>
      </c>
      <c r="AJ2392" s="167"/>
      <c r="AK2392" s="167"/>
      <c r="AL2392" s="167"/>
      <c r="AN2392" s="146"/>
      <c r="AO2392" s="158">
        <f t="shared" si="454"/>
        <v>11.088878282462584</v>
      </c>
      <c r="AP2392" s="159">
        <f t="shared" si="455"/>
        <v>0.13478890500291388</v>
      </c>
      <c r="AQ2392" s="160">
        <f t="shared" si="456"/>
        <v>2.7200431286897309E-4</v>
      </c>
      <c r="AR2392" s="161" t="str">
        <f t="shared" si="457"/>
        <v/>
      </c>
      <c r="AS2392" s="161" t="str">
        <f t="shared" si="453"/>
        <v/>
      </c>
    </row>
    <row r="2393" spans="26:45" ht="20.100000000000001" customHeight="1" x14ac:dyDescent="0.25">
      <c r="Z2393" s="146">
        <v>1722</v>
      </c>
      <c r="AA2393" s="142">
        <f t="shared" si="444"/>
        <v>2.8879999999999999</v>
      </c>
      <c r="AB2393" s="166">
        <f t="shared" si="445"/>
        <v>6.1628833589169102E-3</v>
      </c>
      <c r="AC2393" s="166">
        <f t="shared" si="446"/>
        <v>0.99806150063765331</v>
      </c>
      <c r="AD2393" s="142">
        <f t="shared" si="447"/>
        <v>6.1628833589169102E-3</v>
      </c>
      <c r="AE2393" s="142" t="str">
        <f t="shared" si="452"/>
        <v/>
      </c>
      <c r="AF2393" s="142" t="str">
        <f t="shared" si="448"/>
        <v/>
      </c>
      <c r="AG2393" s="167">
        <f t="shared" si="449"/>
        <v>0</v>
      </c>
      <c r="AH2393" s="167" t="str">
        <f t="shared" si="450"/>
        <v/>
      </c>
      <c r="AI2393" s="167" t="str">
        <f t="shared" si="451"/>
        <v/>
      </c>
      <c r="AJ2393" s="167"/>
      <c r="AK2393" s="167"/>
      <c r="AL2393" s="167"/>
      <c r="AN2393" s="146"/>
      <c r="AO2393" s="158">
        <f t="shared" si="454"/>
        <v>11.095273252637014</v>
      </c>
      <c r="AP2393" s="159">
        <f t="shared" si="455"/>
        <v>0.1345169006900449</v>
      </c>
      <c r="AQ2393" s="160">
        <f t="shared" si="456"/>
        <v>2.7152693963061747E-4</v>
      </c>
      <c r="AR2393" s="161" t="str">
        <f t="shared" si="457"/>
        <v/>
      </c>
      <c r="AS2393" s="161" t="str">
        <f t="shared" si="453"/>
        <v/>
      </c>
    </row>
    <row r="2394" spans="26:45" ht="20.100000000000001" customHeight="1" x14ac:dyDescent="0.25">
      <c r="Z2394" s="146">
        <v>1723</v>
      </c>
      <c r="AA2394" s="142">
        <f t="shared" si="444"/>
        <v>2.8920000000000003</v>
      </c>
      <c r="AB2394" s="166">
        <f t="shared" si="445"/>
        <v>6.0920506292661703E-3</v>
      </c>
      <c r="AC2394" s="166">
        <f t="shared" si="446"/>
        <v>0.99808601026536758</v>
      </c>
      <c r="AD2394" s="142">
        <f t="shared" si="447"/>
        <v>6.0920506292661703E-3</v>
      </c>
      <c r="AE2394" s="142" t="str">
        <f t="shared" si="452"/>
        <v/>
      </c>
      <c r="AF2394" s="142" t="str">
        <f t="shared" si="448"/>
        <v/>
      </c>
      <c r="AG2394" s="167">
        <f t="shared" si="449"/>
        <v>0</v>
      </c>
      <c r="AH2394" s="167" t="str">
        <f t="shared" si="450"/>
        <v/>
      </c>
      <c r="AI2394" s="167" t="str">
        <f t="shared" si="451"/>
        <v/>
      </c>
      <c r="AJ2394" s="167"/>
      <c r="AK2394" s="167"/>
      <c r="AL2394" s="167"/>
      <c r="AN2394" s="146"/>
      <c r="AO2394" s="158">
        <f t="shared" si="454"/>
        <v>11.101668222811444</v>
      </c>
      <c r="AP2394" s="159">
        <f t="shared" si="455"/>
        <v>0.13424537375041429</v>
      </c>
      <c r="AQ2394" s="160">
        <f t="shared" si="456"/>
        <v>2.7105017921388863E-4</v>
      </c>
      <c r="AR2394" s="161" t="str">
        <f t="shared" si="457"/>
        <v/>
      </c>
      <c r="AS2394" s="161" t="str">
        <f t="shared" si="453"/>
        <v/>
      </c>
    </row>
    <row r="2395" spans="26:45" ht="20.100000000000001" customHeight="1" x14ac:dyDescent="0.25">
      <c r="Z2395" s="146">
        <v>1724</v>
      </c>
      <c r="AA2395" s="142">
        <f t="shared" si="444"/>
        <v>2.8959999999999999</v>
      </c>
      <c r="AB2395" s="166">
        <f t="shared" si="445"/>
        <v>6.0219356595970453E-3</v>
      </c>
      <c r="AC2395" s="166">
        <f t="shared" si="446"/>
        <v>0.99811023799969922</v>
      </c>
      <c r="AD2395" s="142">
        <f t="shared" si="447"/>
        <v>6.0219356595970453E-3</v>
      </c>
      <c r="AE2395" s="142" t="str">
        <f t="shared" si="452"/>
        <v/>
      </c>
      <c r="AF2395" s="142" t="str">
        <f t="shared" si="448"/>
        <v/>
      </c>
      <c r="AG2395" s="167">
        <f t="shared" si="449"/>
        <v>0</v>
      </c>
      <c r="AH2395" s="167" t="str">
        <f t="shared" si="450"/>
        <v/>
      </c>
      <c r="AI2395" s="167" t="str">
        <f t="shared" si="451"/>
        <v/>
      </c>
      <c r="AJ2395" s="167"/>
      <c r="AK2395" s="167"/>
      <c r="AL2395" s="167"/>
      <c r="AN2395" s="146"/>
      <c r="AO2395" s="158">
        <f t="shared" si="454"/>
        <v>11.108063192985874</v>
      </c>
      <c r="AP2395" s="159">
        <f t="shared" si="455"/>
        <v>0.1339743235712004</v>
      </c>
      <c r="AQ2395" s="160">
        <f t="shared" si="456"/>
        <v>2.7057403159219673E-4</v>
      </c>
      <c r="AR2395" s="161" t="str">
        <f t="shared" si="457"/>
        <v/>
      </c>
      <c r="AS2395" s="161" t="str">
        <f t="shared" si="453"/>
        <v/>
      </c>
    </row>
    <row r="2396" spans="26:45" ht="20.100000000000001" customHeight="1" x14ac:dyDescent="0.25">
      <c r="Z2396" s="146">
        <v>1725</v>
      </c>
      <c r="AA2396" s="142">
        <f t="shared" si="444"/>
        <v>2.9000000000000004</v>
      </c>
      <c r="AB2396" s="166">
        <f t="shared" si="445"/>
        <v>5.9525324197758486E-3</v>
      </c>
      <c r="AC2396" s="166">
        <f t="shared" si="446"/>
        <v>0.99813418669961596</v>
      </c>
      <c r="AD2396" s="142">
        <f t="shared" si="447"/>
        <v>5.9525324197758486E-3</v>
      </c>
      <c r="AE2396" s="142" t="str">
        <f t="shared" si="452"/>
        <v/>
      </c>
      <c r="AF2396" s="142" t="str">
        <f t="shared" si="448"/>
        <v/>
      </c>
      <c r="AG2396" s="167">
        <f t="shared" si="449"/>
        <v>0</v>
      </c>
      <c r="AH2396" s="167" t="str">
        <f t="shared" si="450"/>
        <v/>
      </c>
      <c r="AI2396" s="167" t="str">
        <f t="shared" si="451"/>
        <v/>
      </c>
      <c r="AJ2396" s="167"/>
      <c r="AK2396" s="167"/>
      <c r="AL2396" s="167"/>
      <c r="AN2396" s="146"/>
      <c r="AO2396" s="158">
        <f t="shared" si="454"/>
        <v>11.114458163160304</v>
      </c>
      <c r="AP2396" s="159">
        <f t="shared" si="455"/>
        <v>0.1337037495396082</v>
      </c>
      <c r="AQ2396" s="160">
        <f t="shared" si="456"/>
        <v>2.7009849673537145E-4</v>
      </c>
      <c r="AR2396" s="161" t="str">
        <f t="shared" si="457"/>
        <v/>
      </c>
      <c r="AS2396" s="161" t="str">
        <f t="shared" si="453"/>
        <v/>
      </c>
    </row>
    <row r="2397" spans="26:45" ht="20.100000000000001" customHeight="1" x14ac:dyDescent="0.25">
      <c r="Z2397" s="146">
        <v>1726</v>
      </c>
      <c r="AA2397" s="142">
        <f t="shared" si="444"/>
        <v>2.9039999999999999</v>
      </c>
      <c r="AB2397" s="166">
        <f t="shared" si="445"/>
        <v>5.883834915153101E-3</v>
      </c>
      <c r="AC2397" s="166">
        <f t="shared" si="446"/>
        <v>0.99815785920003608</v>
      </c>
      <c r="AD2397" s="142">
        <f t="shared" si="447"/>
        <v>5.883834915153101E-3</v>
      </c>
      <c r="AE2397" s="142" t="str">
        <f t="shared" si="452"/>
        <v/>
      </c>
      <c r="AF2397" s="142" t="str">
        <f t="shared" si="448"/>
        <v/>
      </c>
      <c r="AG2397" s="167">
        <f t="shared" si="449"/>
        <v>0</v>
      </c>
      <c r="AH2397" s="167" t="str">
        <f t="shared" si="450"/>
        <v/>
      </c>
      <c r="AI2397" s="167" t="str">
        <f t="shared" si="451"/>
        <v/>
      </c>
      <c r="AJ2397" s="167"/>
      <c r="AK2397" s="167"/>
      <c r="AL2397" s="167"/>
      <c r="AN2397" s="146"/>
      <c r="AO2397" s="158">
        <f t="shared" si="454"/>
        <v>11.120853133334734</v>
      </c>
      <c r="AP2397" s="159">
        <f t="shared" si="455"/>
        <v>0.13343365104287283</v>
      </c>
      <c r="AQ2397" s="160">
        <f t="shared" si="456"/>
        <v>2.6962357461013386E-4</v>
      </c>
      <c r="AR2397" s="161" t="str">
        <f t="shared" si="457"/>
        <v/>
      </c>
      <c r="AS2397" s="161" t="str">
        <f t="shared" si="453"/>
        <v/>
      </c>
    </row>
    <row r="2398" spans="26:45" ht="20.100000000000001" customHeight="1" x14ac:dyDescent="0.25">
      <c r="Z2398" s="146">
        <v>1727</v>
      </c>
      <c r="AA2398" s="142">
        <f t="shared" si="444"/>
        <v>2.9080000000000004</v>
      </c>
      <c r="AB2398" s="166">
        <f t="shared" si="445"/>
        <v>5.815837186535909E-3</v>
      </c>
      <c r="AC2398" s="166">
        <f t="shared" si="446"/>
        <v>0.99818125831197024</v>
      </c>
      <c r="AD2398" s="142">
        <f t="shared" si="447"/>
        <v>5.815837186535909E-3</v>
      </c>
      <c r="AE2398" s="142" t="str">
        <f t="shared" si="452"/>
        <v/>
      </c>
      <c r="AF2398" s="142" t="str">
        <f t="shared" si="448"/>
        <v/>
      </c>
      <c r="AG2398" s="167">
        <f t="shared" si="449"/>
        <v>0</v>
      </c>
      <c r="AH2398" s="167" t="str">
        <f t="shared" si="450"/>
        <v/>
      </c>
      <c r="AI2398" s="167" t="str">
        <f t="shared" si="451"/>
        <v/>
      </c>
      <c r="AJ2398" s="167"/>
      <c r="AK2398" s="167"/>
      <c r="AL2398" s="167"/>
      <c r="AN2398" s="146"/>
      <c r="AO2398" s="158">
        <f t="shared" si="454"/>
        <v>11.127248103509164</v>
      </c>
      <c r="AP2398" s="159">
        <f t="shared" si="455"/>
        <v>0.1331640274682627</v>
      </c>
      <c r="AQ2398" s="160">
        <f t="shared" si="456"/>
        <v>2.6914926518015192E-4</v>
      </c>
      <c r="AR2398" s="161" t="str">
        <f t="shared" si="457"/>
        <v/>
      </c>
      <c r="AS2398" s="161" t="str">
        <f t="shared" si="453"/>
        <v/>
      </c>
    </row>
    <row r="2399" spans="26:45" ht="20.100000000000001" customHeight="1" x14ac:dyDescent="0.25">
      <c r="Z2399" s="146">
        <v>1728</v>
      </c>
      <c r="AA2399" s="142">
        <f t="shared" ref="AA2399:AA2462" si="458">AA$665+(Z2399*AA$668)</f>
        <v>2.9119999999999999</v>
      </c>
      <c r="AB2399" s="166">
        <f t="shared" ref="AB2399:AB2462" si="459">_xlfn.NORM.DIST(AA2399,AA$662,AA$663,0)</f>
        <v>5.7485333101580478E-3</v>
      </c>
      <c r="AC2399" s="166">
        <f t="shared" ref="AC2399:AC2462" si="460">_xlfn.NORM.DIST(AA2399,AA$662,AA$663,1)</f>
        <v>0.9982043868226631</v>
      </c>
      <c r="AD2399" s="142">
        <f t="shared" ref="AD2399:AD2462" si="461">IF(OR(AC2399&lt;CN$43,AC2399&gt;CN$44),AB2399,"")</f>
        <v>5.7485333101580478E-3</v>
      </c>
      <c r="AE2399" s="142" t="str">
        <f t="shared" si="452"/>
        <v/>
      </c>
      <c r="AF2399" s="142" t="str">
        <f t="shared" ref="AF2399:AF2462" si="462">IF(AB2399=MAX(AB$671:AB$2671),AB2399,"")</f>
        <v/>
      </c>
      <c r="AG2399" s="167">
        <f t="shared" ref="AG2399:AG2462" si="463">_xlfn.NORM.DIST(Z2399,AE$663,AE$664,0)</f>
        <v>0</v>
      </c>
      <c r="AH2399" s="167" t="str">
        <f t="shared" ref="AH2399:AH2462" si="464">IF(AG2399=MAX(AG$671:AG$2671),AB2399,"")</f>
        <v/>
      </c>
      <c r="AI2399" s="167" t="str">
        <f t="shared" ref="AI2399:AI2462" si="465">IF(AH2399=MIN(AH$671:AH$2671),AH2399,"")</f>
        <v/>
      </c>
      <c r="AJ2399" s="167"/>
      <c r="AK2399" s="167"/>
      <c r="AL2399" s="167"/>
      <c r="AN2399" s="146"/>
      <c r="AO2399" s="158">
        <f t="shared" si="454"/>
        <v>11.133643073683594</v>
      </c>
      <c r="AP2399" s="159">
        <f t="shared" si="455"/>
        <v>0.13289487820308254</v>
      </c>
      <c r="AQ2399" s="160">
        <f t="shared" si="456"/>
        <v>2.6867556840562412E-4</v>
      </c>
      <c r="AR2399" s="161" t="str">
        <f t="shared" si="457"/>
        <v/>
      </c>
      <c r="AS2399" s="161" t="str">
        <f t="shared" si="453"/>
        <v/>
      </c>
    </row>
    <row r="2400" spans="26:45" ht="20.100000000000001" customHeight="1" x14ac:dyDescent="0.25">
      <c r="Z2400" s="146">
        <v>1729</v>
      </c>
      <c r="AA2400" s="142">
        <f t="shared" si="458"/>
        <v>2.9160000000000004</v>
      </c>
      <c r="AB2400" s="166">
        <f t="shared" si="459"/>
        <v>5.6819173976473663E-3</v>
      </c>
      <c r="AC2400" s="166">
        <f t="shared" si="460"/>
        <v>0.9982272474957351</v>
      </c>
      <c r="AD2400" s="142">
        <f t="shared" si="461"/>
        <v>5.6819173976473663E-3</v>
      </c>
      <c r="AE2400" s="142" t="str">
        <f t="shared" ref="AE2400:AE2463" si="466">IF(AND(AC2400&gt;$AE$667,AC2400&lt;$AE$668),AB2400,"")</f>
        <v/>
      </c>
      <c r="AF2400" s="142" t="str">
        <f t="shared" si="462"/>
        <v/>
      </c>
      <c r="AG2400" s="167">
        <f t="shared" si="463"/>
        <v>0</v>
      </c>
      <c r="AH2400" s="167" t="str">
        <f t="shared" si="464"/>
        <v/>
      </c>
      <c r="AI2400" s="167" t="str">
        <f t="shared" si="465"/>
        <v/>
      </c>
      <c r="AJ2400" s="167"/>
      <c r="AK2400" s="167"/>
      <c r="AL2400" s="167"/>
      <c r="AN2400" s="146"/>
      <c r="AO2400" s="158">
        <f t="shared" si="454"/>
        <v>11.140038043858024</v>
      </c>
      <c r="AP2400" s="159">
        <f t="shared" si="455"/>
        <v>0.13262620263467692</v>
      </c>
      <c r="AQ2400" s="160">
        <f t="shared" si="456"/>
        <v>2.6820248424372362E-4</v>
      </c>
      <c r="AR2400" s="161" t="str">
        <f t="shared" si="457"/>
        <v/>
      </c>
      <c r="AS2400" s="161" t="str">
        <f t="shared" si="453"/>
        <v/>
      </c>
    </row>
    <row r="2401" spans="26:45" ht="20.100000000000001" customHeight="1" x14ac:dyDescent="0.25">
      <c r="Z2401" s="146">
        <v>1730</v>
      </c>
      <c r="AA2401" s="142">
        <f t="shared" si="458"/>
        <v>2.92</v>
      </c>
      <c r="AB2401" s="166">
        <f t="shared" si="459"/>
        <v>5.615983595990969E-3</v>
      </c>
      <c r="AC2401" s="166">
        <f t="shared" si="460"/>
        <v>0.99824984307132392</v>
      </c>
      <c r="AD2401" s="142">
        <f t="shared" si="461"/>
        <v>5.615983595990969E-3</v>
      </c>
      <c r="AE2401" s="142" t="str">
        <f t="shared" si="466"/>
        <v/>
      </c>
      <c r="AF2401" s="142" t="str">
        <f t="shared" si="462"/>
        <v/>
      </c>
      <c r="AG2401" s="167">
        <f t="shared" si="463"/>
        <v>0</v>
      </c>
      <c r="AH2401" s="167" t="str">
        <f t="shared" si="464"/>
        <v/>
      </c>
      <c r="AI2401" s="167" t="str">
        <f t="shared" si="465"/>
        <v/>
      </c>
      <c r="AJ2401" s="167"/>
      <c r="AK2401" s="167"/>
      <c r="AL2401" s="167"/>
      <c r="AN2401" s="146"/>
      <c r="AO2401" s="158">
        <f t="shared" si="454"/>
        <v>11.146433014032453</v>
      </c>
      <c r="AP2401" s="159">
        <f t="shared" si="455"/>
        <v>0.1323580001504332</v>
      </c>
      <c r="AQ2401" s="160">
        <f t="shared" si="456"/>
        <v>2.6773001264771001E-4</v>
      </c>
      <c r="AR2401" s="161" t="str">
        <f t="shared" si="457"/>
        <v/>
      </c>
      <c r="AS2401" s="161" t="str">
        <f t="shared" si="453"/>
        <v/>
      </c>
    </row>
    <row r="2402" spans="26:45" ht="20.100000000000001" customHeight="1" x14ac:dyDescent="0.25">
      <c r="Z2402" s="146">
        <v>1731</v>
      </c>
      <c r="AA2402" s="142">
        <f t="shared" si="458"/>
        <v>2.9240000000000004</v>
      </c>
      <c r="AB2402" s="166">
        <f t="shared" si="459"/>
        <v>5.5507260874977475E-3</v>
      </c>
      <c r="AC2402" s="166">
        <f t="shared" si="460"/>
        <v>0.99827217626622566</v>
      </c>
      <c r="AD2402" s="142">
        <f t="shared" si="461"/>
        <v>5.5507260874977475E-3</v>
      </c>
      <c r="AE2402" s="142" t="str">
        <f t="shared" si="466"/>
        <v/>
      </c>
      <c r="AF2402" s="142" t="str">
        <f t="shared" si="462"/>
        <v/>
      </c>
      <c r="AG2402" s="167">
        <f t="shared" si="463"/>
        <v>0</v>
      </c>
      <c r="AH2402" s="167" t="str">
        <f t="shared" si="464"/>
        <v/>
      </c>
      <c r="AI2402" s="167" t="str">
        <f t="shared" si="465"/>
        <v/>
      </c>
      <c r="AJ2402" s="167"/>
      <c r="AK2402" s="167"/>
      <c r="AL2402" s="167"/>
      <c r="AN2402" s="146"/>
      <c r="AO2402" s="158">
        <f t="shared" si="454"/>
        <v>11.152827984206883</v>
      </c>
      <c r="AP2402" s="159">
        <f t="shared" si="455"/>
        <v>0.13209027013778549</v>
      </c>
      <c r="AQ2402" s="160">
        <f t="shared" si="456"/>
        <v>2.6725815356895555E-4</v>
      </c>
      <c r="AR2402" s="161" t="str">
        <f t="shared" si="457"/>
        <v/>
      </c>
      <c r="AS2402" s="161" t="str">
        <f t="shared" si="453"/>
        <v/>
      </c>
    </row>
    <row r="2403" spans="26:45" ht="20.100000000000001" customHeight="1" x14ac:dyDescent="0.25">
      <c r="Z2403" s="146">
        <v>1732</v>
      </c>
      <c r="AA2403" s="142">
        <f t="shared" si="458"/>
        <v>2.9279999999999999</v>
      </c>
      <c r="AB2403" s="166">
        <f t="shared" si="459"/>
        <v>5.4861390897588055E-3</v>
      </c>
      <c r="AC2403" s="166">
        <f t="shared" si="460"/>
        <v>0.99829424977403669</v>
      </c>
      <c r="AD2403" s="142">
        <f t="shared" si="461"/>
        <v>5.4861390897588055E-3</v>
      </c>
      <c r="AE2403" s="142" t="str">
        <f t="shared" si="466"/>
        <v/>
      </c>
      <c r="AF2403" s="142" t="str">
        <f t="shared" si="462"/>
        <v/>
      </c>
      <c r="AG2403" s="167">
        <f t="shared" si="463"/>
        <v>0</v>
      </c>
      <c r="AH2403" s="167" t="str">
        <f t="shared" si="464"/>
        <v/>
      </c>
      <c r="AI2403" s="167" t="str">
        <f t="shared" si="465"/>
        <v/>
      </c>
      <c r="AJ2403" s="167"/>
      <c r="AK2403" s="167"/>
      <c r="AL2403" s="167"/>
      <c r="AN2403" s="146"/>
      <c r="AO2403" s="158">
        <f t="shared" si="454"/>
        <v>11.159222954381313</v>
      </c>
      <c r="AP2403" s="159">
        <f t="shared" si="455"/>
        <v>0.13182301198421653</v>
      </c>
      <c r="AQ2403" s="160">
        <f t="shared" si="456"/>
        <v>2.6678690695416951E-4</v>
      </c>
      <c r="AR2403" s="161" t="str">
        <f t="shared" si="457"/>
        <v/>
      </c>
      <c r="AS2403" s="161" t="str">
        <f t="shared" si="453"/>
        <v/>
      </c>
    </row>
    <row r="2404" spans="26:45" ht="20.100000000000001" customHeight="1" x14ac:dyDescent="0.25">
      <c r="Z2404" s="146">
        <v>1733</v>
      </c>
      <c r="AA2404" s="142">
        <f t="shared" si="458"/>
        <v>2.9320000000000004</v>
      </c>
      <c r="AB2404" s="166">
        <f t="shared" si="459"/>
        <v>5.4222168556052738E-3</v>
      </c>
      <c r="AC2404" s="166">
        <f t="shared" si="460"/>
        <v>0.99831606626529368</v>
      </c>
      <c r="AD2404" s="142">
        <f t="shared" si="461"/>
        <v>5.4222168556052738E-3</v>
      </c>
      <c r="AE2404" s="142" t="str">
        <f t="shared" si="466"/>
        <v/>
      </c>
      <c r="AF2404" s="142" t="str">
        <f t="shared" si="462"/>
        <v/>
      </c>
      <c r="AG2404" s="167">
        <f t="shared" si="463"/>
        <v>0</v>
      </c>
      <c r="AH2404" s="167" t="str">
        <f t="shared" si="464"/>
        <v/>
      </c>
      <c r="AI2404" s="167" t="str">
        <f t="shared" si="465"/>
        <v/>
      </c>
      <c r="AJ2404" s="167"/>
      <c r="AK2404" s="167"/>
      <c r="AL2404" s="167"/>
      <c r="AN2404" s="146"/>
      <c r="AO2404" s="158">
        <f t="shared" si="454"/>
        <v>11.165617924555743</v>
      </c>
      <c r="AP2404" s="159">
        <f t="shared" si="455"/>
        <v>0.13155622507726236</v>
      </c>
      <c r="AQ2404" s="160">
        <f t="shared" si="456"/>
        <v>2.6631627274797953E-4</v>
      </c>
      <c r="AR2404" s="161" t="str">
        <f t="shared" si="457"/>
        <v/>
      </c>
      <c r="AS2404" s="161" t="str">
        <f t="shared" si="453"/>
        <v/>
      </c>
    </row>
    <row r="2405" spans="26:45" ht="20.100000000000001" customHeight="1" x14ac:dyDescent="0.25">
      <c r="Z2405" s="146">
        <v>1734</v>
      </c>
      <c r="AA2405" s="142">
        <f t="shared" si="458"/>
        <v>2.9359999999999999</v>
      </c>
      <c r="AB2405" s="166">
        <f t="shared" si="459"/>
        <v>5.3589536730640434E-3</v>
      </c>
      <c r="AC2405" s="166">
        <f t="shared" si="460"/>
        <v>0.99833762838761542</v>
      </c>
      <c r="AD2405" s="142">
        <f t="shared" si="461"/>
        <v>5.3589536730640434E-3</v>
      </c>
      <c r="AE2405" s="142" t="str">
        <f t="shared" si="466"/>
        <v/>
      </c>
      <c r="AF2405" s="142" t="str">
        <f t="shared" si="462"/>
        <v/>
      </c>
      <c r="AG2405" s="167">
        <f t="shared" si="463"/>
        <v>0</v>
      </c>
      <c r="AH2405" s="167" t="str">
        <f t="shared" si="464"/>
        <v/>
      </c>
      <c r="AI2405" s="167" t="str">
        <f t="shared" si="465"/>
        <v/>
      </c>
      <c r="AJ2405" s="167"/>
      <c r="AK2405" s="167"/>
      <c r="AL2405" s="167"/>
      <c r="AN2405" s="146"/>
      <c r="AO2405" s="158">
        <f t="shared" si="454"/>
        <v>11.172012894730173</v>
      </c>
      <c r="AP2405" s="159">
        <f t="shared" si="455"/>
        <v>0.13128990880451438</v>
      </c>
      <c r="AQ2405" s="160">
        <f t="shared" si="456"/>
        <v>2.6584625089126623E-4</v>
      </c>
      <c r="AR2405" s="161" t="str">
        <f t="shared" si="457"/>
        <v/>
      </c>
      <c r="AS2405" s="161" t="str">
        <f t="shared" si="453"/>
        <v/>
      </c>
    </row>
    <row r="2406" spans="26:45" ht="20.100000000000001" customHeight="1" x14ac:dyDescent="0.25">
      <c r="Z2406" s="146">
        <v>1735</v>
      </c>
      <c r="AA2406" s="142">
        <f t="shared" si="458"/>
        <v>2.9400000000000004</v>
      </c>
      <c r="AB2406" s="166">
        <f t="shared" si="459"/>
        <v>5.2963438653110097E-3</v>
      </c>
      <c r="AC2406" s="166">
        <f t="shared" si="460"/>
        <v>0.99835893876584303</v>
      </c>
      <c r="AD2406" s="142">
        <f t="shared" si="461"/>
        <v>5.2963438653110097E-3</v>
      </c>
      <c r="AE2406" s="142" t="str">
        <f t="shared" si="466"/>
        <v/>
      </c>
      <c r="AF2406" s="142" t="str">
        <f t="shared" si="462"/>
        <v/>
      </c>
      <c r="AG2406" s="167">
        <f t="shared" si="463"/>
        <v>0</v>
      </c>
      <c r="AH2406" s="167" t="str">
        <f t="shared" si="464"/>
        <v/>
      </c>
      <c r="AI2406" s="167" t="str">
        <f t="shared" si="465"/>
        <v/>
      </c>
      <c r="AJ2406" s="167"/>
      <c r="AK2406" s="167"/>
      <c r="AL2406" s="167"/>
      <c r="AN2406" s="146"/>
      <c r="AO2406" s="158">
        <f t="shared" si="454"/>
        <v>11.178407864904603</v>
      </c>
      <c r="AP2406" s="159">
        <f t="shared" si="455"/>
        <v>0.13102406255362312</v>
      </c>
      <c r="AQ2406" s="160">
        <f t="shared" si="456"/>
        <v>2.6537684132207917E-4</v>
      </c>
      <c r="AR2406" s="161" t="str">
        <f t="shared" si="457"/>
        <v/>
      </c>
      <c r="AS2406" s="161" t="str">
        <f t="shared" si="453"/>
        <v/>
      </c>
    </row>
    <row r="2407" spans="26:45" ht="20.100000000000001" customHeight="1" x14ac:dyDescent="0.25">
      <c r="Z2407" s="146">
        <v>1736</v>
      </c>
      <c r="AA2407" s="142">
        <f t="shared" si="458"/>
        <v>2.944</v>
      </c>
      <c r="AB2407" s="166">
        <f t="shared" si="459"/>
        <v>5.2343817906222714E-3</v>
      </c>
      <c r="AC2407" s="166">
        <f t="shared" si="460"/>
        <v>0.99838000000218041</v>
      </c>
      <c r="AD2407" s="142">
        <f t="shared" si="461"/>
        <v>5.2343817906222714E-3</v>
      </c>
      <c r="AE2407" s="142" t="str">
        <f t="shared" si="466"/>
        <v/>
      </c>
      <c r="AF2407" s="142" t="str">
        <f t="shared" si="462"/>
        <v/>
      </c>
      <c r="AG2407" s="167">
        <f t="shared" si="463"/>
        <v>0</v>
      </c>
      <c r="AH2407" s="167" t="str">
        <f t="shared" si="464"/>
        <v/>
      </c>
      <c r="AI2407" s="167" t="str">
        <f t="shared" si="465"/>
        <v/>
      </c>
      <c r="AJ2407" s="167"/>
      <c r="AK2407" s="167"/>
      <c r="AL2407" s="167"/>
      <c r="AN2407" s="146"/>
      <c r="AO2407" s="158">
        <f t="shared" si="454"/>
        <v>11.184802835079033</v>
      </c>
      <c r="AP2407" s="159">
        <f t="shared" si="455"/>
        <v>0.13075868571230104</v>
      </c>
      <c r="AQ2407" s="160">
        <f t="shared" si="456"/>
        <v>2.6490804397508172E-4</v>
      </c>
      <c r="AR2407" s="161" t="str">
        <f t="shared" si="457"/>
        <v/>
      </c>
      <c r="AS2407" s="161" t="str">
        <f t="shared" si="453"/>
        <v/>
      </c>
    </row>
    <row r="2408" spans="26:45" ht="20.100000000000001" customHeight="1" x14ac:dyDescent="0.25">
      <c r="Z2408" s="146">
        <v>1737</v>
      </c>
      <c r="AA2408" s="142">
        <f t="shared" si="458"/>
        <v>2.9480000000000004</v>
      </c>
      <c r="AB2408" s="166">
        <f t="shared" si="459"/>
        <v>5.1730618423228838E-3</v>
      </c>
      <c r="AC2408" s="166">
        <f t="shared" si="460"/>
        <v>0.9984008146763349</v>
      </c>
      <c r="AD2408" s="142">
        <f t="shared" si="461"/>
        <v>5.1730618423228838E-3</v>
      </c>
      <c r="AE2408" s="142" t="str">
        <f t="shared" si="466"/>
        <v/>
      </c>
      <c r="AF2408" s="142" t="str">
        <f t="shared" si="462"/>
        <v/>
      </c>
      <c r="AG2408" s="167">
        <f t="shared" si="463"/>
        <v>0</v>
      </c>
      <c r="AH2408" s="167" t="str">
        <f t="shared" si="464"/>
        <v/>
      </c>
      <c r="AI2408" s="167" t="str">
        <f t="shared" si="465"/>
        <v/>
      </c>
      <c r="AJ2408" s="167"/>
      <c r="AK2408" s="167"/>
      <c r="AL2408" s="167"/>
      <c r="AN2408" s="146"/>
      <c r="AO2408" s="158">
        <f t="shared" si="454"/>
        <v>11.191197805253463</v>
      </c>
      <c r="AP2408" s="159">
        <f t="shared" si="455"/>
        <v>0.13049377766832596</v>
      </c>
      <c r="AQ2408" s="160">
        <f t="shared" si="456"/>
        <v>2.6443985878196741E-4</v>
      </c>
      <c r="AR2408" s="161" t="str">
        <f t="shared" si="457"/>
        <v/>
      </c>
      <c r="AS2408" s="161" t="str">
        <f t="shared" si="453"/>
        <v/>
      </c>
    </row>
    <row r="2409" spans="26:45" ht="20.100000000000001" customHeight="1" x14ac:dyDescent="0.25">
      <c r="Z2409" s="146">
        <v>1738</v>
      </c>
      <c r="AA2409" s="142">
        <f t="shared" si="458"/>
        <v>2.952</v>
      </c>
      <c r="AB2409" s="166">
        <f t="shared" si="459"/>
        <v>5.1123784487336638E-3</v>
      </c>
      <c r="AC2409" s="166">
        <f t="shared" si="460"/>
        <v>0.99842138534565705</v>
      </c>
      <c r="AD2409" s="142">
        <f t="shared" si="461"/>
        <v>5.1123784487336638E-3</v>
      </c>
      <c r="AE2409" s="142" t="str">
        <f t="shared" si="466"/>
        <v/>
      </c>
      <c r="AF2409" s="142" t="str">
        <f t="shared" si="462"/>
        <v/>
      </c>
      <c r="AG2409" s="167">
        <f t="shared" si="463"/>
        <v>0</v>
      </c>
      <c r="AH2409" s="167" t="str">
        <f t="shared" si="464"/>
        <v/>
      </c>
      <c r="AI2409" s="167" t="str">
        <f t="shared" si="465"/>
        <v/>
      </c>
      <c r="AJ2409" s="167"/>
      <c r="AK2409" s="167"/>
      <c r="AL2409" s="167"/>
      <c r="AO2409" s="158">
        <f t="shared" si="454"/>
        <v>11.197592775427893</v>
      </c>
      <c r="AP2409" s="159">
        <f t="shared" si="455"/>
        <v>0.13022933780954399</v>
      </c>
      <c r="AQ2409" s="160">
        <f t="shared" si="456"/>
        <v>2.6397228567098807E-4</v>
      </c>
      <c r="AR2409" s="161" t="str">
        <f t="shared" si="457"/>
        <v/>
      </c>
      <c r="AS2409" s="161" t="str">
        <f t="shared" si="453"/>
        <v/>
      </c>
    </row>
    <row r="2410" spans="26:45" ht="20.100000000000001" customHeight="1" x14ac:dyDescent="0.25">
      <c r="Z2410" s="146">
        <v>1739</v>
      </c>
      <c r="AA2410" s="142">
        <f t="shared" si="458"/>
        <v>2.9560000000000004</v>
      </c>
      <c r="AB2410" s="166">
        <f t="shared" si="459"/>
        <v>5.0523260731156067E-3</v>
      </c>
      <c r="AC2410" s="166">
        <f t="shared" si="460"/>
        <v>0.99844171454528052</v>
      </c>
      <c r="AD2410" s="142">
        <f t="shared" si="461"/>
        <v>5.0523260731156067E-3</v>
      </c>
      <c r="AE2410" s="142" t="str">
        <f t="shared" si="466"/>
        <v/>
      </c>
      <c r="AF2410" s="142" t="str">
        <f t="shared" si="462"/>
        <v/>
      </c>
      <c r="AG2410" s="167">
        <f t="shared" si="463"/>
        <v>0</v>
      </c>
      <c r="AH2410" s="167" t="str">
        <f t="shared" si="464"/>
        <v/>
      </c>
      <c r="AI2410" s="167" t="str">
        <f t="shared" si="465"/>
        <v/>
      </c>
      <c r="AJ2410" s="167"/>
      <c r="AK2410" s="167"/>
      <c r="AL2410" s="167"/>
      <c r="AO2410" s="158">
        <f t="shared" si="454"/>
        <v>11.203987745602323</v>
      </c>
      <c r="AP2410" s="159">
        <f t="shared" si="455"/>
        <v>0.129965365523873</v>
      </c>
      <c r="AQ2410" s="160">
        <f t="shared" si="456"/>
        <v>2.6350532456811959E-4</v>
      </c>
      <c r="AR2410" s="161" t="str">
        <f t="shared" si="457"/>
        <v/>
      </c>
      <c r="AS2410" s="161" t="str">
        <f t="shared" si="453"/>
        <v/>
      </c>
    </row>
    <row r="2411" spans="26:45" ht="20.100000000000001" customHeight="1" x14ac:dyDescent="0.25">
      <c r="Z2411" s="146">
        <v>1740</v>
      </c>
      <c r="AA2411" s="142">
        <f t="shared" si="458"/>
        <v>2.96</v>
      </c>
      <c r="AB2411" s="166">
        <f t="shared" si="459"/>
        <v>4.9928992136123763E-3</v>
      </c>
      <c r="AC2411" s="166">
        <f t="shared" si="460"/>
        <v>0.99846180478826196</v>
      </c>
      <c r="AD2411" s="142">
        <f t="shared" si="461"/>
        <v>4.9928992136123763E-3</v>
      </c>
      <c r="AE2411" s="142" t="str">
        <f t="shared" si="466"/>
        <v/>
      </c>
      <c r="AF2411" s="142" t="str">
        <f t="shared" si="462"/>
        <v/>
      </c>
      <c r="AG2411" s="167">
        <f t="shared" si="463"/>
        <v>0</v>
      </c>
      <c r="AH2411" s="167" t="str">
        <f t="shared" si="464"/>
        <v/>
      </c>
      <c r="AI2411" s="167" t="str">
        <f t="shared" si="465"/>
        <v/>
      </c>
      <c r="AJ2411" s="167"/>
      <c r="AK2411" s="167"/>
      <c r="AL2411" s="167"/>
      <c r="AO2411" s="158">
        <f t="shared" si="454"/>
        <v>11.210382715776753</v>
      </c>
      <c r="AP2411" s="159">
        <f t="shared" si="455"/>
        <v>0.12970186019930488</v>
      </c>
      <c r="AQ2411" s="160">
        <f t="shared" si="456"/>
        <v>2.6303897539520227E-4</v>
      </c>
      <c r="AR2411" s="161" t="str">
        <f t="shared" si="457"/>
        <v/>
      </c>
      <c r="AS2411" s="161" t="str">
        <f t="shared" si="453"/>
        <v/>
      </c>
    </row>
    <row r="2412" spans="26:45" ht="20.100000000000001" customHeight="1" x14ac:dyDescent="0.25">
      <c r="Z2412" s="146">
        <v>1741</v>
      </c>
      <c r="AA2412" s="142">
        <f t="shared" si="458"/>
        <v>2.9640000000000004</v>
      </c>
      <c r="AB2412" s="166">
        <f t="shared" si="459"/>
        <v>4.9340924031904968E-3</v>
      </c>
      <c r="AC2412" s="166">
        <f t="shared" si="460"/>
        <v>0.99848165856572002</v>
      </c>
      <c r="AD2412" s="142">
        <f t="shared" si="461"/>
        <v>4.9340924031904968E-3</v>
      </c>
      <c r="AE2412" s="142" t="str">
        <f t="shared" si="466"/>
        <v/>
      </c>
      <c r="AF2412" s="142" t="str">
        <f t="shared" si="462"/>
        <v/>
      </c>
      <c r="AG2412" s="167">
        <f t="shared" si="463"/>
        <v>0</v>
      </c>
      <c r="AH2412" s="167" t="str">
        <f t="shared" si="464"/>
        <v/>
      </c>
      <c r="AI2412" s="167" t="str">
        <f t="shared" si="465"/>
        <v/>
      </c>
      <c r="AJ2412" s="167"/>
      <c r="AK2412" s="167"/>
      <c r="AL2412" s="167"/>
      <c r="AO2412" s="158">
        <f t="shared" si="454"/>
        <v>11.216777685951183</v>
      </c>
      <c r="AP2412" s="159">
        <f t="shared" si="455"/>
        <v>0.12943882122390968</v>
      </c>
      <c r="AQ2412" s="160">
        <f t="shared" si="456"/>
        <v>2.6257323807188371E-4</v>
      </c>
      <c r="AR2412" s="161" t="str">
        <f t="shared" si="457"/>
        <v/>
      </c>
      <c r="AS2412" s="161" t="str">
        <f t="shared" si="453"/>
        <v/>
      </c>
    </row>
    <row r="2413" spans="26:45" ht="20.100000000000001" customHeight="1" x14ac:dyDescent="0.25">
      <c r="Z2413" s="146">
        <v>1742</v>
      </c>
      <c r="AA2413" s="142">
        <f t="shared" si="458"/>
        <v>2.968</v>
      </c>
      <c r="AB2413" s="166">
        <f t="shared" si="459"/>
        <v>4.8759002095777031E-3</v>
      </c>
      <c r="AC2413" s="166">
        <f t="shared" si="460"/>
        <v>0.998501278346975</v>
      </c>
      <c r="AD2413" s="142">
        <f t="shared" si="461"/>
        <v>4.8759002095777031E-3</v>
      </c>
      <c r="AE2413" s="142" t="str">
        <f t="shared" si="466"/>
        <v/>
      </c>
      <c r="AF2413" s="142" t="str">
        <f t="shared" si="462"/>
        <v/>
      </c>
      <c r="AG2413" s="167">
        <f t="shared" si="463"/>
        <v>0</v>
      </c>
      <c r="AH2413" s="167" t="str">
        <f t="shared" si="464"/>
        <v/>
      </c>
      <c r="AI2413" s="167" t="str">
        <f t="shared" si="465"/>
        <v/>
      </c>
      <c r="AJ2413" s="167"/>
      <c r="AK2413" s="167"/>
      <c r="AL2413" s="167"/>
      <c r="AO2413" s="158">
        <f t="shared" si="454"/>
        <v>11.223172656125612</v>
      </c>
      <c r="AP2413" s="159">
        <f t="shared" si="455"/>
        <v>0.12917624798583779</v>
      </c>
      <c r="AQ2413" s="160">
        <f t="shared" si="456"/>
        <v>2.621081125139535E-4</v>
      </c>
      <c r="AR2413" s="161" t="str">
        <f t="shared" si="457"/>
        <v/>
      </c>
      <c r="AS2413" s="161" t="str">
        <f t="shared" si="453"/>
        <v/>
      </c>
    </row>
    <row r="2414" spans="26:45" ht="20.100000000000001" customHeight="1" x14ac:dyDescent="0.25">
      <c r="Z2414" s="146">
        <v>1743</v>
      </c>
      <c r="AA2414" s="142">
        <f t="shared" si="458"/>
        <v>2.9720000000000004</v>
      </c>
      <c r="AB2414" s="166">
        <f t="shared" si="459"/>
        <v>4.8183172351990078E-3</v>
      </c>
      <c r="AC2414" s="166">
        <f t="shared" si="460"/>
        <v>0.99852066657968741</v>
      </c>
      <c r="AD2414" s="142">
        <f t="shared" si="461"/>
        <v>4.8183172351990078E-3</v>
      </c>
      <c r="AE2414" s="142" t="str">
        <f t="shared" si="466"/>
        <v/>
      </c>
      <c r="AF2414" s="142" t="str">
        <f t="shared" si="462"/>
        <v/>
      </c>
      <c r="AG2414" s="167">
        <f t="shared" si="463"/>
        <v>0</v>
      </c>
      <c r="AH2414" s="167" t="str">
        <f t="shared" si="464"/>
        <v/>
      </c>
      <c r="AI2414" s="167" t="str">
        <f t="shared" si="465"/>
        <v/>
      </c>
      <c r="AJ2414" s="167"/>
      <c r="AK2414" s="167"/>
      <c r="AL2414" s="167"/>
      <c r="AO2414" s="158">
        <f t="shared" si="454"/>
        <v>11.229567626300042</v>
      </c>
      <c r="AP2414" s="159">
        <f t="shared" si="455"/>
        <v>0.12891413987332384</v>
      </c>
      <c r="AQ2414" s="160">
        <f t="shared" si="456"/>
        <v>2.6164359863484199E-4</v>
      </c>
      <c r="AR2414" s="161" t="str">
        <f t="shared" si="457"/>
        <v/>
      </c>
      <c r="AS2414" s="161" t="str">
        <f t="shared" si="453"/>
        <v/>
      </c>
    </row>
    <row r="2415" spans="26:45" ht="20.100000000000001" customHeight="1" x14ac:dyDescent="0.25">
      <c r="Z2415" s="146">
        <v>1744</v>
      </c>
      <c r="AA2415" s="142">
        <f t="shared" si="458"/>
        <v>2.976</v>
      </c>
      <c r="AB2415" s="166">
        <f t="shared" si="459"/>
        <v>4.7613381171110044E-3</v>
      </c>
      <c r="AC2415" s="166">
        <f t="shared" si="460"/>
        <v>0.99853982568999677</v>
      </c>
      <c r="AD2415" s="142">
        <f t="shared" si="461"/>
        <v>4.7613381171110044E-3</v>
      </c>
      <c r="AE2415" s="142" t="str">
        <f t="shared" si="466"/>
        <v/>
      </c>
      <c r="AF2415" s="142" t="str">
        <f t="shared" si="462"/>
        <v/>
      </c>
      <c r="AG2415" s="167">
        <f t="shared" si="463"/>
        <v>0</v>
      </c>
      <c r="AH2415" s="167" t="str">
        <f t="shared" si="464"/>
        <v/>
      </c>
      <c r="AI2415" s="167" t="str">
        <f t="shared" si="465"/>
        <v/>
      </c>
      <c r="AJ2415" s="167"/>
      <c r="AK2415" s="167"/>
      <c r="AL2415" s="167"/>
      <c r="AO2415" s="158">
        <f t="shared" si="454"/>
        <v>11.235962596474472</v>
      </c>
      <c r="AP2415" s="159">
        <f t="shared" si="455"/>
        <v>0.128652496274689</v>
      </c>
      <c r="AQ2415" s="160">
        <f t="shared" si="456"/>
        <v>2.6117969634470439E-4</v>
      </c>
      <c r="AR2415" s="161" t="str">
        <f t="shared" si="457"/>
        <v/>
      </c>
      <c r="AS2415" s="161" t="str">
        <f t="shared" si="453"/>
        <v/>
      </c>
    </row>
    <row r="2416" spans="26:45" ht="20.100000000000001" customHeight="1" x14ac:dyDescent="0.25">
      <c r="Z2416" s="146">
        <v>1745</v>
      </c>
      <c r="AA2416" s="142">
        <f t="shared" si="458"/>
        <v>2.9800000000000004</v>
      </c>
      <c r="AB2416" s="166">
        <f t="shared" si="459"/>
        <v>4.7049575269339713E-3</v>
      </c>
      <c r="AC2416" s="166">
        <f t="shared" si="460"/>
        <v>0.99855875808266004</v>
      </c>
      <c r="AD2416" s="142">
        <f t="shared" si="461"/>
        <v>4.7049575269339713E-3</v>
      </c>
      <c r="AE2416" s="142" t="str">
        <f t="shared" si="466"/>
        <v/>
      </c>
      <c r="AF2416" s="142" t="str">
        <f t="shared" si="462"/>
        <v/>
      </c>
      <c r="AG2416" s="167">
        <f t="shared" si="463"/>
        <v>0</v>
      </c>
      <c r="AH2416" s="167" t="str">
        <f t="shared" si="464"/>
        <v/>
      </c>
      <c r="AI2416" s="167" t="str">
        <f t="shared" si="465"/>
        <v/>
      </c>
      <c r="AJ2416" s="167"/>
      <c r="AK2416" s="167"/>
      <c r="AL2416" s="167"/>
      <c r="AO2416" s="158">
        <f t="shared" si="454"/>
        <v>11.242357566648902</v>
      </c>
      <c r="AP2416" s="159">
        <f t="shared" si="455"/>
        <v>0.12839131657834429</v>
      </c>
      <c r="AQ2416" s="160">
        <f t="shared" si="456"/>
        <v>2.6071640555064279E-4</v>
      </c>
      <c r="AR2416" s="161" t="str">
        <f t="shared" si="457"/>
        <v/>
      </c>
      <c r="AS2416" s="161" t="str">
        <f t="shared" si="453"/>
        <v/>
      </c>
    </row>
    <row r="2417" spans="26:45" ht="20.100000000000001" customHeight="1" x14ac:dyDescent="0.25">
      <c r="Z2417" s="146">
        <v>1746</v>
      </c>
      <c r="AA2417" s="142">
        <f t="shared" si="458"/>
        <v>2.984</v>
      </c>
      <c r="AB2417" s="166">
        <f t="shared" si="459"/>
        <v>4.6491701707822254E-3</v>
      </c>
      <c r="AC2417" s="166">
        <f t="shared" si="460"/>
        <v>0.99857746614118947</v>
      </c>
      <c r="AD2417" s="142">
        <f t="shared" si="461"/>
        <v>4.6491701707822254E-3</v>
      </c>
      <c r="AE2417" s="142" t="str">
        <f t="shared" si="466"/>
        <v/>
      </c>
      <c r="AF2417" s="142" t="str">
        <f t="shared" si="462"/>
        <v/>
      </c>
      <c r="AG2417" s="167">
        <f t="shared" si="463"/>
        <v>0</v>
      </c>
      <c r="AH2417" s="167" t="str">
        <f t="shared" si="464"/>
        <v/>
      </c>
      <c r="AI2417" s="167" t="str">
        <f t="shared" si="465"/>
        <v/>
      </c>
      <c r="AJ2417" s="167"/>
      <c r="AK2417" s="167"/>
      <c r="AL2417" s="167"/>
      <c r="AO2417" s="158">
        <f t="shared" si="454"/>
        <v>11.248752536823332</v>
      </c>
      <c r="AP2417" s="159">
        <f t="shared" si="455"/>
        <v>0.12813060017279365</v>
      </c>
      <c r="AQ2417" s="160">
        <f t="shared" si="456"/>
        <v>2.6025372615642861E-4</v>
      </c>
      <c r="AR2417" s="161" t="str">
        <f t="shared" si="457"/>
        <v/>
      </c>
      <c r="AS2417" s="161" t="str">
        <f t="shared" si="453"/>
        <v/>
      </c>
    </row>
    <row r="2418" spans="26:45" ht="20.100000000000001" customHeight="1" x14ac:dyDescent="0.25">
      <c r="Z2418" s="146">
        <v>1747</v>
      </c>
      <c r="AA2418" s="142">
        <f t="shared" si="458"/>
        <v>2.9880000000000004</v>
      </c>
      <c r="AB2418" s="166">
        <f t="shared" si="459"/>
        <v>4.5939707891923635E-3</v>
      </c>
      <c r="AC2418" s="166">
        <f t="shared" si="460"/>
        <v>0.9985959522279908</v>
      </c>
      <c r="AD2418" s="142">
        <f t="shared" si="461"/>
        <v>4.5939707891923635E-3</v>
      </c>
      <c r="AE2418" s="142" t="str">
        <f t="shared" si="466"/>
        <v/>
      </c>
      <c r="AF2418" s="142" t="str">
        <f t="shared" si="462"/>
        <v/>
      </c>
      <c r="AG2418" s="167">
        <f t="shared" si="463"/>
        <v>0</v>
      </c>
      <c r="AH2418" s="167" t="str">
        <f t="shared" si="464"/>
        <v/>
      </c>
      <c r="AI2418" s="167" t="str">
        <f t="shared" si="465"/>
        <v/>
      </c>
      <c r="AJ2418" s="167"/>
      <c r="AK2418" s="167"/>
      <c r="AL2418" s="167"/>
      <c r="AO2418" s="158">
        <f t="shared" si="454"/>
        <v>11.255147506997762</v>
      </c>
      <c r="AP2418" s="159">
        <f t="shared" si="455"/>
        <v>0.12787034644663722</v>
      </c>
      <c r="AQ2418" s="160">
        <f t="shared" si="456"/>
        <v>2.5979165806364057E-4</v>
      </c>
      <c r="AR2418" s="161" t="str">
        <f t="shared" si="457"/>
        <v/>
      </c>
      <c r="AS2418" s="161" t="str">
        <f t="shared" si="453"/>
        <v/>
      </c>
    </row>
    <row r="2419" spans="26:45" ht="20.100000000000001" customHeight="1" x14ac:dyDescent="0.25">
      <c r="Z2419" s="146">
        <v>1748</v>
      </c>
      <c r="AA2419" s="142">
        <f t="shared" si="458"/>
        <v>2.992</v>
      </c>
      <c r="AB2419" s="166">
        <f t="shared" si="459"/>
        <v>4.5393541570498278E-3</v>
      </c>
      <c r="AC2419" s="166">
        <f t="shared" si="460"/>
        <v>0.99861421868450073</v>
      </c>
      <c r="AD2419" s="142">
        <f t="shared" si="461"/>
        <v>4.5393541570498278E-3</v>
      </c>
      <c r="AE2419" s="142" t="str">
        <f t="shared" si="466"/>
        <v/>
      </c>
      <c r="AF2419" s="142" t="str">
        <f t="shared" si="462"/>
        <v/>
      </c>
      <c r="AG2419" s="167">
        <f t="shared" si="463"/>
        <v>0</v>
      </c>
      <c r="AH2419" s="167" t="str">
        <f t="shared" si="464"/>
        <v/>
      </c>
      <c r="AI2419" s="167" t="str">
        <f t="shared" si="465"/>
        <v/>
      </c>
      <c r="AJ2419" s="167"/>
      <c r="AK2419" s="167"/>
      <c r="AL2419" s="167"/>
      <c r="AO2419" s="158">
        <f t="shared" si="454"/>
        <v>11.261542477172192</v>
      </c>
      <c r="AP2419" s="159">
        <f t="shared" si="455"/>
        <v>0.12761055478857358</v>
      </c>
      <c r="AQ2419" s="160">
        <f t="shared" si="456"/>
        <v>2.593302011700549E-4</v>
      </c>
      <c r="AR2419" s="161" t="str">
        <f t="shared" si="457"/>
        <v/>
      </c>
      <c r="AS2419" s="161" t="str">
        <f t="shared" si="453"/>
        <v/>
      </c>
    </row>
    <row r="2420" spans="26:45" ht="20.100000000000001" customHeight="1" x14ac:dyDescent="0.25">
      <c r="Z2420" s="146">
        <v>1749</v>
      </c>
      <c r="AA2420" s="142">
        <f t="shared" si="458"/>
        <v>2.9960000000000004</v>
      </c>
      <c r="AB2420" s="166">
        <f t="shared" si="459"/>
        <v>4.4853150835133856E-3</v>
      </c>
      <c r="AC2420" s="166">
        <f t="shared" si="460"/>
        <v>0.99863226783132386</v>
      </c>
      <c r="AD2420" s="142">
        <f t="shared" si="461"/>
        <v>4.4853150835133856E-3</v>
      </c>
      <c r="AE2420" s="142" t="str">
        <f t="shared" si="466"/>
        <v/>
      </c>
      <c r="AF2420" s="142" t="str">
        <f t="shared" si="462"/>
        <v/>
      </c>
      <c r="AG2420" s="167">
        <f t="shared" si="463"/>
        <v>0</v>
      </c>
      <c r="AH2420" s="167" t="str">
        <f t="shared" si="464"/>
        <v/>
      </c>
      <c r="AI2420" s="167" t="str">
        <f t="shared" si="465"/>
        <v/>
      </c>
      <c r="AJ2420" s="167"/>
      <c r="AK2420" s="167"/>
      <c r="AL2420" s="167"/>
      <c r="AO2420" s="158">
        <f t="shared" si="454"/>
        <v>11.267937447346622</v>
      </c>
      <c r="AP2420" s="159">
        <f t="shared" si="455"/>
        <v>0.12735122458740353</v>
      </c>
      <c r="AQ2420" s="160">
        <f t="shared" si="456"/>
        <v>2.5886935537086653E-4</v>
      </c>
      <c r="AR2420" s="161" t="str">
        <f t="shared" si="457"/>
        <v/>
      </c>
      <c r="AS2420" s="161" t="str">
        <f t="shared" si="453"/>
        <v/>
      </c>
    </row>
    <row r="2421" spans="26:45" ht="20.100000000000001" customHeight="1" x14ac:dyDescent="0.25">
      <c r="Z2421" s="146">
        <v>1750</v>
      </c>
      <c r="AA2421" s="142">
        <f t="shared" si="458"/>
        <v>3</v>
      </c>
      <c r="AB2421" s="166">
        <f t="shared" si="459"/>
        <v>4.4318484119380075E-3</v>
      </c>
      <c r="AC2421" s="166">
        <f t="shared" si="460"/>
        <v>0.9986501019683699</v>
      </c>
      <c r="AD2421" s="142">
        <f t="shared" si="461"/>
        <v>4.4318484119380075E-3</v>
      </c>
      <c r="AE2421" s="142" t="str">
        <f t="shared" si="466"/>
        <v/>
      </c>
      <c r="AF2421" s="142" t="str">
        <f t="shared" si="462"/>
        <v/>
      </c>
      <c r="AG2421" s="167">
        <f t="shared" si="463"/>
        <v>0</v>
      </c>
      <c r="AH2421" s="167" t="str">
        <f t="shared" si="464"/>
        <v/>
      </c>
      <c r="AI2421" s="167" t="str">
        <f t="shared" si="465"/>
        <v/>
      </c>
      <c r="AJ2421" s="167"/>
      <c r="AK2421" s="167"/>
      <c r="AL2421" s="167"/>
      <c r="AO2421" s="158">
        <f t="shared" si="454"/>
        <v>11.274332417521052</v>
      </c>
      <c r="AP2421" s="159">
        <f t="shared" si="455"/>
        <v>0.12709235523203266</v>
      </c>
      <c r="AQ2421" s="160">
        <f t="shared" si="456"/>
        <v>2.5840912055832832E-4</v>
      </c>
      <c r="AR2421" s="161" t="str">
        <f t="shared" si="457"/>
        <v/>
      </c>
      <c r="AS2421" s="161" t="str">
        <f t="shared" si="453"/>
        <v/>
      </c>
    </row>
    <row r="2422" spans="26:45" ht="20.100000000000001" customHeight="1" x14ac:dyDescent="0.25">
      <c r="Z2422" s="146">
        <v>1751</v>
      </c>
      <c r="AA2422" s="142">
        <f t="shared" si="458"/>
        <v>3.0040000000000004</v>
      </c>
      <c r="AB2422" s="166">
        <f t="shared" si="459"/>
        <v>4.3789490197957215E-3</v>
      </c>
      <c r="AC2422" s="166">
        <f t="shared" si="460"/>
        <v>0.99866772337499043</v>
      </c>
      <c r="AD2422" s="142">
        <f t="shared" si="461"/>
        <v>4.3789490197957215E-3</v>
      </c>
      <c r="AE2422" s="142" t="str">
        <f t="shared" si="466"/>
        <v/>
      </c>
      <c r="AF2422" s="142" t="str">
        <f t="shared" si="462"/>
        <v/>
      </c>
      <c r="AG2422" s="167">
        <f t="shared" si="463"/>
        <v>0</v>
      </c>
      <c r="AH2422" s="167" t="str">
        <f t="shared" si="464"/>
        <v/>
      </c>
      <c r="AI2422" s="167" t="str">
        <f t="shared" si="465"/>
        <v/>
      </c>
      <c r="AJ2422" s="167"/>
      <c r="AK2422" s="167"/>
      <c r="AL2422" s="167"/>
      <c r="AO2422" s="158">
        <f t="shared" si="454"/>
        <v>11.280727387695482</v>
      </c>
      <c r="AP2422" s="159">
        <f t="shared" si="455"/>
        <v>0.12683394611147433</v>
      </c>
      <c r="AQ2422" s="160">
        <f t="shared" si="456"/>
        <v>2.5794949662175104E-4</v>
      </c>
      <c r="AR2422" s="161" t="str">
        <f t="shared" si="457"/>
        <v/>
      </c>
      <c r="AS2422" s="161" t="str">
        <f t="shared" si="453"/>
        <v/>
      </c>
    </row>
    <row r="2423" spans="26:45" ht="20.100000000000001" customHeight="1" x14ac:dyDescent="0.25">
      <c r="Z2423" s="146">
        <v>1752</v>
      </c>
      <c r="AA2423" s="142">
        <f t="shared" si="458"/>
        <v>3.008</v>
      </c>
      <c r="AB2423" s="166">
        <f t="shared" si="459"/>
        <v>4.3266118185949169E-3</v>
      </c>
      <c r="AC2423" s="166">
        <f t="shared" si="460"/>
        <v>0.99868513431011463</v>
      </c>
      <c r="AD2423" s="142">
        <f t="shared" si="461"/>
        <v>4.3266118185949169E-3</v>
      </c>
      <c r="AE2423" s="142" t="str">
        <f t="shared" si="466"/>
        <v/>
      </c>
      <c r="AF2423" s="142" t="str">
        <f t="shared" si="462"/>
        <v/>
      </c>
      <c r="AG2423" s="167">
        <f t="shared" si="463"/>
        <v>0</v>
      </c>
      <c r="AH2423" s="167" t="str">
        <f t="shared" si="464"/>
        <v/>
      </c>
      <c r="AI2423" s="167" t="str">
        <f t="shared" si="465"/>
        <v/>
      </c>
      <c r="AJ2423" s="167"/>
      <c r="AK2423" s="167"/>
      <c r="AL2423" s="167"/>
      <c r="AO2423" s="158">
        <f t="shared" si="454"/>
        <v>11.287122357869912</v>
      </c>
      <c r="AP2423" s="159">
        <f t="shared" si="455"/>
        <v>0.12657599661485258</v>
      </c>
      <c r="AQ2423" s="160">
        <f t="shared" si="456"/>
        <v>2.5749048344733683E-4</v>
      </c>
      <c r="AR2423" s="161" t="str">
        <f t="shared" si="457"/>
        <v/>
      </c>
      <c r="AS2423" s="161" t="str">
        <f t="shared" si="453"/>
        <v/>
      </c>
    </row>
    <row r="2424" spans="26:45" ht="20.100000000000001" customHeight="1" x14ac:dyDescent="0.25">
      <c r="Z2424" s="146">
        <v>1753</v>
      </c>
      <c r="AA2424" s="142">
        <f t="shared" si="458"/>
        <v>3.0120000000000005</v>
      </c>
      <c r="AB2424" s="166">
        <f t="shared" si="459"/>
        <v>4.274831753797682E-3</v>
      </c>
      <c r="AC2424" s="166">
        <f t="shared" si="460"/>
        <v>0.9987023370123862</v>
      </c>
      <c r="AD2424" s="142">
        <f t="shared" si="461"/>
        <v>4.274831753797682E-3</v>
      </c>
      <c r="AE2424" s="142" t="str">
        <f t="shared" si="466"/>
        <v/>
      </c>
      <c r="AF2424" s="142" t="str">
        <f t="shared" si="462"/>
        <v/>
      </c>
      <c r="AG2424" s="167">
        <f t="shared" si="463"/>
        <v>0</v>
      </c>
      <c r="AH2424" s="167" t="str">
        <f t="shared" si="464"/>
        <v/>
      </c>
      <c r="AI2424" s="167" t="str">
        <f t="shared" si="465"/>
        <v/>
      </c>
      <c r="AJ2424" s="167"/>
      <c r="AK2424" s="167"/>
      <c r="AL2424" s="167"/>
      <c r="AO2424" s="158">
        <f t="shared" si="454"/>
        <v>11.293517328044341</v>
      </c>
      <c r="AP2424" s="159">
        <f t="shared" si="455"/>
        <v>0.12631850613140524</v>
      </c>
      <c r="AQ2424" s="160">
        <f t="shared" si="456"/>
        <v>2.5703208091848451E-4</v>
      </c>
      <c r="AR2424" s="161" t="str">
        <f t="shared" si="457"/>
        <v/>
      </c>
      <c r="AS2424" s="161" t="str">
        <f t="shared" si="453"/>
        <v/>
      </c>
    </row>
    <row r="2425" spans="26:45" ht="20.100000000000001" customHeight="1" x14ac:dyDescent="0.25">
      <c r="Z2425" s="146">
        <v>1754</v>
      </c>
      <c r="AA2425" s="142">
        <f t="shared" si="458"/>
        <v>3.016</v>
      </c>
      <c r="AB2425" s="166">
        <f t="shared" si="459"/>
        <v>4.2236038047356534E-3</v>
      </c>
      <c r="AC2425" s="166">
        <f t="shared" si="460"/>
        <v>0.99871933370029786</v>
      </c>
      <c r="AD2425" s="142">
        <f t="shared" si="461"/>
        <v>4.2236038047356534E-3</v>
      </c>
      <c r="AE2425" s="142" t="str">
        <f t="shared" si="466"/>
        <v/>
      </c>
      <c r="AF2425" s="142" t="str">
        <f t="shared" si="462"/>
        <v/>
      </c>
      <c r="AG2425" s="167">
        <f t="shared" si="463"/>
        <v>0</v>
      </c>
      <c r="AH2425" s="167" t="str">
        <f t="shared" si="464"/>
        <v/>
      </c>
      <c r="AI2425" s="167" t="str">
        <f t="shared" si="465"/>
        <v/>
      </c>
      <c r="AJ2425" s="167"/>
      <c r="AK2425" s="167"/>
      <c r="AL2425" s="167"/>
      <c r="AO2425" s="158">
        <f t="shared" si="454"/>
        <v>11.299912298218771</v>
      </c>
      <c r="AP2425" s="159">
        <f t="shared" si="455"/>
        <v>0.12606147405048676</v>
      </c>
      <c r="AQ2425" s="160">
        <f t="shared" si="456"/>
        <v>2.5657428891551204E-4</v>
      </c>
      <c r="AR2425" s="161" t="str">
        <f t="shared" si="457"/>
        <v/>
      </c>
      <c r="AS2425" s="161" t="str">
        <f t="shared" si="453"/>
        <v/>
      </c>
    </row>
    <row r="2426" spans="26:45" ht="20.100000000000001" customHeight="1" x14ac:dyDescent="0.25">
      <c r="Z2426" s="146">
        <v>1755</v>
      </c>
      <c r="AA2426" s="142">
        <f t="shared" si="458"/>
        <v>3.0200000000000005</v>
      </c>
      <c r="AB2426" s="166">
        <f t="shared" si="459"/>
        <v>4.1729229845239545E-3</v>
      </c>
      <c r="AC2426" s="166">
        <f t="shared" si="460"/>
        <v>0.99873612657232769</v>
      </c>
      <c r="AD2426" s="142">
        <f t="shared" si="461"/>
        <v>4.1729229845239545E-3</v>
      </c>
      <c r="AE2426" s="142" t="str">
        <f t="shared" si="466"/>
        <v/>
      </c>
      <c r="AF2426" s="142" t="str">
        <f t="shared" si="462"/>
        <v/>
      </c>
      <c r="AG2426" s="167">
        <f t="shared" si="463"/>
        <v>0</v>
      </c>
      <c r="AH2426" s="167" t="str">
        <f t="shared" si="464"/>
        <v/>
      </c>
      <c r="AI2426" s="167" t="str">
        <f t="shared" si="465"/>
        <v/>
      </c>
      <c r="AJ2426" s="167"/>
      <c r="AK2426" s="167"/>
      <c r="AL2426" s="167"/>
      <c r="AO2426" s="158">
        <f t="shared" si="454"/>
        <v>11.306307268393201</v>
      </c>
      <c r="AP2426" s="159">
        <f t="shared" si="455"/>
        <v>0.12580489976157125</v>
      </c>
      <c r="AQ2426" s="160">
        <f t="shared" si="456"/>
        <v>2.5611710731654469E-4</v>
      </c>
      <c r="AR2426" s="161" t="str">
        <f t="shared" si="457"/>
        <v/>
      </c>
      <c r="AS2426" s="161" t="str">
        <f t="shared" si="453"/>
        <v/>
      </c>
    </row>
    <row r="2427" spans="26:45" ht="20.100000000000001" customHeight="1" x14ac:dyDescent="0.25">
      <c r="Z2427" s="146">
        <v>1756</v>
      </c>
      <c r="AA2427" s="142">
        <f t="shared" si="458"/>
        <v>3.024</v>
      </c>
      <c r="AB2427" s="166">
        <f t="shared" si="459"/>
        <v>4.122784339973702E-3</v>
      </c>
      <c r="AC2427" s="166">
        <f t="shared" si="460"/>
        <v>0.99875271780707342</v>
      </c>
      <c r="AD2427" s="142">
        <f t="shared" si="461"/>
        <v>4.122784339973702E-3</v>
      </c>
      <c r="AE2427" s="142" t="str">
        <f t="shared" si="466"/>
        <v/>
      </c>
      <c r="AF2427" s="142" t="str">
        <f t="shared" si="462"/>
        <v/>
      </c>
      <c r="AG2427" s="167">
        <f t="shared" si="463"/>
        <v>0</v>
      </c>
      <c r="AH2427" s="167" t="str">
        <f t="shared" si="464"/>
        <v/>
      </c>
      <c r="AI2427" s="167" t="str">
        <f t="shared" si="465"/>
        <v/>
      </c>
      <c r="AJ2427" s="167"/>
      <c r="AK2427" s="167"/>
      <c r="AL2427" s="167"/>
      <c r="AO2427" s="158">
        <f t="shared" si="454"/>
        <v>11.312702238567631</v>
      </c>
      <c r="AP2427" s="159">
        <f t="shared" si="455"/>
        <v>0.1255487826542547</v>
      </c>
      <c r="AQ2427" s="160">
        <f t="shared" si="456"/>
        <v>2.5566053599562766E-4</v>
      </c>
      <c r="AR2427" s="161" t="str">
        <f t="shared" si="457"/>
        <v/>
      </c>
      <c r="AS2427" s="161" t="str">
        <f t="shared" si="453"/>
        <v/>
      </c>
    </row>
    <row r="2428" spans="26:45" ht="20.100000000000001" customHeight="1" x14ac:dyDescent="0.25">
      <c r="Z2428" s="146">
        <v>1757</v>
      </c>
      <c r="AA2428" s="142">
        <f t="shared" si="458"/>
        <v>3.0280000000000005</v>
      </c>
      <c r="AB2428" s="166">
        <f t="shared" si="459"/>
        <v>4.0731829515026638E-3</v>
      </c>
      <c r="AC2428" s="166">
        <f t="shared" si="460"/>
        <v>0.99876910956338749</v>
      </c>
      <c r="AD2428" s="142">
        <f t="shared" si="461"/>
        <v>4.0731829515026638E-3</v>
      </c>
      <c r="AE2428" s="142" t="str">
        <f t="shared" si="466"/>
        <v/>
      </c>
      <c r="AF2428" s="142" t="str">
        <f t="shared" si="462"/>
        <v/>
      </c>
      <c r="AG2428" s="167">
        <f t="shared" si="463"/>
        <v>0</v>
      </c>
      <c r="AH2428" s="167" t="str">
        <f t="shared" si="464"/>
        <v/>
      </c>
      <c r="AI2428" s="167" t="str">
        <f t="shared" si="465"/>
        <v/>
      </c>
      <c r="AJ2428" s="167"/>
      <c r="AK2428" s="167"/>
      <c r="AL2428" s="167"/>
      <c r="AO2428" s="158">
        <f t="shared" si="454"/>
        <v>11.319097208742061</v>
      </c>
      <c r="AP2428" s="159">
        <f t="shared" si="455"/>
        <v>0.12529312211825908</v>
      </c>
      <c r="AQ2428" s="160">
        <f t="shared" si="456"/>
        <v>2.5520457482491876E-4</v>
      </c>
      <c r="AR2428" s="161" t="str">
        <f t="shared" si="457"/>
        <v/>
      </c>
      <c r="AS2428" s="161" t="str">
        <f t="shared" si="453"/>
        <v/>
      </c>
    </row>
    <row r="2429" spans="26:45" ht="20.100000000000001" customHeight="1" x14ac:dyDescent="0.25">
      <c r="Z2429" s="146">
        <v>1758</v>
      </c>
      <c r="AA2429" s="142">
        <f t="shared" si="458"/>
        <v>3.032</v>
      </c>
      <c r="AB2429" s="166">
        <f t="shared" si="459"/>
        <v>4.0241139330445116E-3</v>
      </c>
      <c r="AC2429" s="166">
        <f t="shared" si="460"/>
        <v>0.99878530398051069</v>
      </c>
      <c r="AD2429" s="142">
        <f t="shared" si="461"/>
        <v>4.0241139330445116E-3</v>
      </c>
      <c r="AE2429" s="142" t="str">
        <f t="shared" si="466"/>
        <v/>
      </c>
      <c r="AF2429" s="142" t="str">
        <f t="shared" si="462"/>
        <v/>
      </c>
      <c r="AG2429" s="167">
        <f t="shared" si="463"/>
        <v>0</v>
      </c>
      <c r="AH2429" s="167" t="str">
        <f t="shared" si="464"/>
        <v/>
      </c>
      <c r="AI2429" s="167" t="str">
        <f t="shared" si="465"/>
        <v/>
      </c>
      <c r="AJ2429" s="167"/>
      <c r="AK2429" s="167"/>
      <c r="AL2429" s="167"/>
      <c r="AO2429" s="158">
        <f t="shared" si="454"/>
        <v>11.325492178916491</v>
      </c>
      <c r="AP2429" s="159">
        <f t="shared" si="455"/>
        <v>0.12503791754343416</v>
      </c>
      <c r="AQ2429" s="160">
        <f t="shared" si="456"/>
        <v>2.5474922367352271E-4</v>
      </c>
      <c r="AR2429" s="161" t="str">
        <f t="shared" si="457"/>
        <v/>
      </c>
      <c r="AS2429" s="161" t="str">
        <f t="shared" si="453"/>
        <v/>
      </c>
    </row>
    <row r="2430" spans="26:45" ht="20.100000000000001" customHeight="1" x14ac:dyDescent="0.25">
      <c r="Z2430" s="146">
        <v>1759</v>
      </c>
      <c r="AA2430" s="142">
        <f t="shared" si="458"/>
        <v>3.0360000000000005</v>
      </c>
      <c r="AB2430" s="166">
        <f t="shared" si="459"/>
        <v>3.9755724319563372E-3</v>
      </c>
      <c r="AC2430" s="166">
        <f t="shared" si="460"/>
        <v>0.99880130317820681</v>
      </c>
      <c r="AD2430" s="142">
        <f t="shared" si="461"/>
        <v>3.9755724319563372E-3</v>
      </c>
      <c r="AE2430" s="142" t="str">
        <f t="shared" si="466"/>
        <v/>
      </c>
      <c r="AF2430" s="142" t="str">
        <f t="shared" si="462"/>
        <v/>
      </c>
      <c r="AG2430" s="167">
        <f t="shared" si="463"/>
        <v>0</v>
      </c>
      <c r="AH2430" s="167" t="str">
        <f t="shared" si="464"/>
        <v/>
      </c>
      <c r="AI2430" s="167" t="str">
        <f t="shared" si="465"/>
        <v/>
      </c>
      <c r="AJ2430" s="167"/>
      <c r="AK2430" s="167"/>
      <c r="AL2430" s="167"/>
      <c r="AO2430" s="158">
        <f t="shared" si="454"/>
        <v>11.331887149090921</v>
      </c>
      <c r="AP2430" s="159">
        <f t="shared" si="455"/>
        <v>0.12478316831976063</v>
      </c>
      <c r="AQ2430" s="160">
        <f t="shared" si="456"/>
        <v>2.5429448240743557E-4</v>
      </c>
      <c r="AR2430" s="161" t="str">
        <f t="shared" si="457"/>
        <v/>
      </c>
      <c r="AS2430" s="161" t="str">
        <f t="shared" si="453"/>
        <v/>
      </c>
    </row>
    <row r="2431" spans="26:45" ht="20.100000000000001" customHeight="1" x14ac:dyDescent="0.25">
      <c r="Z2431" s="146">
        <v>1760</v>
      </c>
      <c r="AA2431" s="142">
        <f t="shared" si="458"/>
        <v>3.04</v>
      </c>
      <c r="AB2431" s="166">
        <f t="shared" si="459"/>
        <v>3.9275536289247789E-3</v>
      </c>
      <c r="AC2431" s="166">
        <f t="shared" si="460"/>
        <v>0.9988171092568956</v>
      </c>
      <c r="AD2431" s="142">
        <f t="shared" si="461"/>
        <v>3.9275536289247789E-3</v>
      </c>
      <c r="AE2431" s="142" t="str">
        <f t="shared" si="466"/>
        <v/>
      </c>
      <c r="AF2431" s="142" t="str">
        <f t="shared" si="462"/>
        <v/>
      </c>
      <c r="AG2431" s="167">
        <f t="shared" si="463"/>
        <v>0</v>
      </c>
      <c r="AH2431" s="167" t="str">
        <f t="shared" si="464"/>
        <v/>
      </c>
      <c r="AI2431" s="167" t="str">
        <f t="shared" si="465"/>
        <v/>
      </c>
      <c r="AJ2431" s="167"/>
      <c r="AK2431" s="167"/>
      <c r="AL2431" s="167"/>
      <c r="AO2431" s="158">
        <f t="shared" si="454"/>
        <v>11.338282119265351</v>
      </c>
      <c r="AP2431" s="159">
        <f t="shared" si="455"/>
        <v>0.1245288738373532</v>
      </c>
      <c r="AQ2431" s="160">
        <f t="shared" si="456"/>
        <v>2.5384035088975299E-4</v>
      </c>
      <c r="AR2431" s="161" t="str">
        <f t="shared" si="457"/>
        <v/>
      </c>
      <c r="AS2431" s="161" t="str">
        <f t="shared" si="453"/>
        <v/>
      </c>
    </row>
    <row r="2432" spans="26:45" ht="20.100000000000001" customHeight="1" x14ac:dyDescent="0.25">
      <c r="Z2432" s="146">
        <v>1761</v>
      </c>
      <c r="AA2432" s="142">
        <f t="shared" si="458"/>
        <v>3.0440000000000005</v>
      </c>
      <c r="AB2432" s="166">
        <f t="shared" si="459"/>
        <v>3.880052737870458E-3</v>
      </c>
      <c r="AC2432" s="166">
        <f t="shared" si="460"/>
        <v>0.99883272429778602</v>
      </c>
      <c r="AD2432" s="142">
        <f t="shared" si="461"/>
        <v>3.880052737870458E-3</v>
      </c>
      <c r="AE2432" s="142" t="str">
        <f t="shared" si="466"/>
        <v/>
      </c>
      <c r="AF2432" s="142" t="str">
        <f t="shared" si="462"/>
        <v/>
      </c>
      <c r="AG2432" s="167">
        <f t="shared" si="463"/>
        <v>0</v>
      </c>
      <c r="AH2432" s="167" t="str">
        <f t="shared" si="464"/>
        <v/>
      </c>
      <c r="AI2432" s="167" t="str">
        <f t="shared" si="465"/>
        <v/>
      </c>
      <c r="AJ2432" s="167"/>
      <c r="AK2432" s="167"/>
      <c r="AL2432" s="167"/>
      <c r="AO2432" s="158">
        <f t="shared" si="454"/>
        <v>11.344677089439781</v>
      </c>
      <c r="AP2432" s="159">
        <f t="shared" si="455"/>
        <v>0.12427503348646345</v>
      </c>
      <c r="AQ2432" s="160">
        <f t="shared" si="456"/>
        <v>2.5338682898151665E-4</v>
      </c>
      <c r="AR2432" s="161" t="str">
        <f t="shared" si="457"/>
        <v/>
      </c>
      <c r="AS2432" s="161" t="str">
        <f t="shared" si="453"/>
        <v/>
      </c>
    </row>
    <row r="2433" spans="26:45" ht="20.100000000000001" customHeight="1" x14ac:dyDescent="0.25">
      <c r="Z2433" s="146">
        <v>1762</v>
      </c>
      <c r="AA2433" s="142">
        <f t="shared" si="458"/>
        <v>3.048</v>
      </c>
      <c r="AB2433" s="166">
        <f t="shared" si="459"/>
        <v>3.8330650058511109E-3</v>
      </c>
      <c r="AC2433" s="166">
        <f t="shared" si="460"/>
        <v>0.99884815036300911</v>
      </c>
      <c r="AD2433" s="142">
        <f t="shared" si="461"/>
        <v>3.8330650058511109E-3</v>
      </c>
      <c r="AE2433" s="142" t="str">
        <f t="shared" si="466"/>
        <v/>
      </c>
      <c r="AF2433" s="142" t="str">
        <f t="shared" si="462"/>
        <v/>
      </c>
      <c r="AG2433" s="167">
        <f t="shared" si="463"/>
        <v>0</v>
      </c>
      <c r="AH2433" s="167" t="str">
        <f t="shared" si="464"/>
        <v/>
      </c>
      <c r="AI2433" s="167" t="str">
        <f t="shared" si="465"/>
        <v/>
      </c>
      <c r="AJ2433" s="167"/>
      <c r="AK2433" s="167"/>
      <c r="AL2433" s="167"/>
      <c r="AO2433" s="158">
        <f t="shared" si="454"/>
        <v>11.351072059614211</v>
      </c>
      <c r="AP2433" s="159">
        <f t="shared" si="455"/>
        <v>0.12402164665748193</v>
      </c>
      <c r="AQ2433" s="160">
        <f t="shared" si="456"/>
        <v>2.5293391653971597E-4</v>
      </c>
      <c r="AR2433" s="161" t="str">
        <f t="shared" si="457"/>
        <v/>
      </c>
      <c r="AS2433" s="161" t="str">
        <f t="shared" si="453"/>
        <v/>
      </c>
    </row>
    <row r="2434" spans="26:45" ht="20.100000000000001" customHeight="1" x14ac:dyDescent="0.25">
      <c r="Z2434" s="146">
        <v>1763</v>
      </c>
      <c r="AA2434" s="142">
        <f t="shared" si="458"/>
        <v>3.0520000000000005</v>
      </c>
      <c r="AB2434" s="166">
        <f t="shared" si="459"/>
        <v>3.7865857129630734E-3</v>
      </c>
      <c r="AC2434" s="166">
        <f t="shared" si="460"/>
        <v>0.99886338949575026</v>
      </c>
      <c r="AD2434" s="142">
        <f t="shared" si="461"/>
        <v>3.7865857129630734E-3</v>
      </c>
      <c r="AE2434" s="142" t="str">
        <f t="shared" si="466"/>
        <v/>
      </c>
      <c r="AF2434" s="142" t="str">
        <f t="shared" si="462"/>
        <v/>
      </c>
      <c r="AG2434" s="167">
        <f t="shared" si="463"/>
        <v>0</v>
      </c>
      <c r="AH2434" s="167" t="str">
        <f t="shared" si="464"/>
        <v/>
      </c>
      <c r="AI2434" s="167" t="str">
        <f t="shared" si="465"/>
        <v/>
      </c>
      <c r="AJ2434" s="167"/>
      <c r="AK2434" s="167"/>
      <c r="AL2434" s="167"/>
      <c r="AO2434" s="158">
        <f t="shared" si="454"/>
        <v>11.357467029788641</v>
      </c>
      <c r="AP2434" s="159">
        <f t="shared" si="455"/>
        <v>0.12376871274094221</v>
      </c>
      <c r="AQ2434" s="160">
        <f t="shared" si="456"/>
        <v>2.5248161341971664E-4</v>
      </c>
      <c r="AR2434" s="161" t="str">
        <f t="shared" si="457"/>
        <v/>
      </c>
      <c r="AS2434" s="161" t="str">
        <f t="shared" si="453"/>
        <v/>
      </c>
    </row>
    <row r="2435" spans="26:45" ht="20.100000000000001" customHeight="1" x14ac:dyDescent="0.25">
      <c r="Z2435" s="146">
        <v>1764</v>
      </c>
      <c r="AA2435" s="142">
        <f t="shared" si="458"/>
        <v>3.056</v>
      </c>
      <c r="AB2435" s="166">
        <f t="shared" si="459"/>
        <v>3.7406101722415024E-3</v>
      </c>
      <c r="AC2435" s="166">
        <f t="shared" si="460"/>
        <v>0.99887844372038093</v>
      </c>
      <c r="AD2435" s="142">
        <f t="shared" si="461"/>
        <v>3.7406101722415024E-3</v>
      </c>
      <c r="AE2435" s="142" t="str">
        <f t="shared" si="466"/>
        <v/>
      </c>
      <c r="AF2435" s="142" t="str">
        <f t="shared" si="462"/>
        <v/>
      </c>
      <c r="AG2435" s="167">
        <f t="shared" si="463"/>
        <v>0</v>
      </c>
      <c r="AH2435" s="167" t="str">
        <f t="shared" si="464"/>
        <v/>
      </c>
      <c r="AI2435" s="167" t="str">
        <f t="shared" si="465"/>
        <v/>
      </c>
      <c r="AJ2435" s="167"/>
      <c r="AK2435" s="167"/>
      <c r="AL2435" s="167"/>
      <c r="AO2435" s="158">
        <f t="shared" si="454"/>
        <v>11.363861999963071</v>
      </c>
      <c r="AP2435" s="159">
        <f t="shared" si="455"/>
        <v>0.1235162311275225</v>
      </c>
      <c r="AQ2435" s="160">
        <f t="shared" si="456"/>
        <v>2.5202991947342879E-4</v>
      </c>
      <c r="AR2435" s="161" t="str">
        <f t="shared" si="457"/>
        <v/>
      </c>
      <c r="AS2435" s="161" t="str">
        <f t="shared" si="453"/>
        <v/>
      </c>
    </row>
    <row r="2436" spans="26:45" ht="20.100000000000001" customHeight="1" x14ac:dyDescent="0.25">
      <c r="Z2436" s="146">
        <v>1765</v>
      </c>
      <c r="AA2436" s="142">
        <f t="shared" si="458"/>
        <v>3.0600000000000005</v>
      </c>
      <c r="AB2436" s="166">
        <f t="shared" si="459"/>
        <v>3.6951337295590284E-3</v>
      </c>
      <c r="AC2436" s="166">
        <f t="shared" si="460"/>
        <v>0.99889331504259071</v>
      </c>
      <c r="AD2436" s="142">
        <f t="shared" si="461"/>
        <v>3.6951337295590284E-3</v>
      </c>
      <c r="AE2436" s="142" t="str">
        <f t="shared" si="466"/>
        <v/>
      </c>
      <c r="AF2436" s="142" t="str">
        <f t="shared" si="462"/>
        <v/>
      </c>
      <c r="AG2436" s="167">
        <f t="shared" si="463"/>
        <v>0</v>
      </c>
      <c r="AH2436" s="167" t="str">
        <f t="shared" si="464"/>
        <v/>
      </c>
      <c r="AI2436" s="167" t="str">
        <f t="shared" si="465"/>
        <v/>
      </c>
      <c r="AJ2436" s="167"/>
      <c r="AK2436" s="167"/>
      <c r="AL2436" s="167"/>
      <c r="AO2436" s="158">
        <f t="shared" si="454"/>
        <v>11.3702569701375</v>
      </c>
      <c r="AP2436" s="159">
        <f t="shared" si="455"/>
        <v>0.12326420120804907</v>
      </c>
      <c r="AQ2436" s="160">
        <f t="shared" si="456"/>
        <v>2.5157883455032004E-4</v>
      </c>
      <c r="AR2436" s="161" t="str">
        <f t="shared" si="457"/>
        <v/>
      </c>
      <c r="AS2436" s="161" t="str">
        <f t="shared" si="453"/>
        <v/>
      </c>
    </row>
    <row r="2437" spans="26:45" ht="20.100000000000001" customHeight="1" x14ac:dyDescent="0.25">
      <c r="Z2437" s="146">
        <v>1766</v>
      </c>
      <c r="AA2437" s="142">
        <f t="shared" si="458"/>
        <v>3.0640000000000001</v>
      </c>
      <c r="AB2437" s="166">
        <f t="shared" si="459"/>
        <v>3.6501517635231869E-3</v>
      </c>
      <c r="AC2437" s="166">
        <f t="shared" si="460"/>
        <v>0.99890800544951819</v>
      </c>
      <c r="AD2437" s="142">
        <f t="shared" si="461"/>
        <v>3.6501517635231869E-3</v>
      </c>
      <c r="AE2437" s="142" t="str">
        <f t="shared" si="466"/>
        <v/>
      </c>
      <c r="AF2437" s="142" t="str">
        <f t="shared" si="462"/>
        <v/>
      </c>
      <c r="AG2437" s="167">
        <f t="shared" si="463"/>
        <v>0</v>
      </c>
      <c r="AH2437" s="167" t="str">
        <f t="shared" si="464"/>
        <v/>
      </c>
      <c r="AI2437" s="167" t="str">
        <f t="shared" si="465"/>
        <v/>
      </c>
      <c r="AJ2437" s="167"/>
      <c r="AK2437" s="167"/>
      <c r="AL2437" s="167"/>
      <c r="AO2437" s="158">
        <f t="shared" si="454"/>
        <v>11.37665194031193</v>
      </c>
      <c r="AP2437" s="159">
        <f t="shared" si="455"/>
        <v>0.12301262237349875</v>
      </c>
      <c r="AQ2437" s="160">
        <f t="shared" si="456"/>
        <v>2.5112835849692983E-4</v>
      </c>
      <c r="AR2437" s="161" t="str">
        <f t="shared" si="457"/>
        <v/>
      </c>
      <c r="AS2437" s="161" t="str">
        <f t="shared" si="453"/>
        <v/>
      </c>
    </row>
    <row r="2438" spans="26:45" ht="20.100000000000001" customHeight="1" x14ac:dyDescent="0.25">
      <c r="Z2438" s="146">
        <v>1767</v>
      </c>
      <c r="AA2438" s="142">
        <f t="shared" si="458"/>
        <v>3.0680000000000005</v>
      </c>
      <c r="AB2438" s="166">
        <f t="shared" si="459"/>
        <v>3.6056596853723233E-3</v>
      </c>
      <c r="AC2438" s="166">
        <f t="shared" si="460"/>
        <v>0.99892251690988132</v>
      </c>
      <c r="AD2438" s="142">
        <f t="shared" si="461"/>
        <v>3.6056596853723233E-3</v>
      </c>
      <c r="AE2438" s="142" t="str">
        <f t="shared" si="466"/>
        <v/>
      </c>
      <c r="AF2438" s="142" t="str">
        <f t="shared" si="462"/>
        <v/>
      </c>
      <c r="AG2438" s="167">
        <f t="shared" si="463"/>
        <v>0</v>
      </c>
      <c r="AH2438" s="167" t="str">
        <f t="shared" si="464"/>
        <v/>
      </c>
      <c r="AI2438" s="167" t="str">
        <f t="shared" si="465"/>
        <v/>
      </c>
      <c r="AJ2438" s="167"/>
      <c r="AK2438" s="167"/>
      <c r="AL2438" s="167"/>
      <c r="AO2438" s="158">
        <f t="shared" si="454"/>
        <v>11.38304691048636</v>
      </c>
      <c r="AP2438" s="159">
        <f t="shared" si="455"/>
        <v>0.12276149401500182</v>
      </c>
      <c r="AQ2438" s="160">
        <f t="shared" si="456"/>
        <v>2.5067849115685548E-4</v>
      </c>
      <c r="AR2438" s="161" t="str">
        <f t="shared" si="457"/>
        <v/>
      </c>
      <c r="AS2438" s="161" t="str">
        <f t="shared" si="453"/>
        <v/>
      </c>
    </row>
    <row r="2439" spans="26:45" ht="20.100000000000001" customHeight="1" x14ac:dyDescent="0.25">
      <c r="Z2439" s="146">
        <v>1768</v>
      </c>
      <c r="AA2439" s="142">
        <f t="shared" si="458"/>
        <v>3.0720000000000001</v>
      </c>
      <c r="AB2439" s="166">
        <f t="shared" si="459"/>
        <v>3.5616529388703346E-3</v>
      </c>
      <c r="AC2439" s="166">
        <f t="shared" si="460"/>
        <v>0.99893685137410859</v>
      </c>
      <c r="AD2439" s="142">
        <f t="shared" si="461"/>
        <v>3.5616529388703346E-3</v>
      </c>
      <c r="AE2439" s="142" t="str">
        <f t="shared" si="466"/>
        <v/>
      </c>
      <c r="AF2439" s="142" t="str">
        <f t="shared" si="462"/>
        <v/>
      </c>
      <c r="AG2439" s="167">
        <f t="shared" si="463"/>
        <v>0</v>
      </c>
      <c r="AH2439" s="167" t="str">
        <f t="shared" si="464"/>
        <v/>
      </c>
      <c r="AI2439" s="167" t="str">
        <f t="shared" si="465"/>
        <v/>
      </c>
      <c r="AJ2439" s="167"/>
      <c r="AK2439" s="167"/>
      <c r="AL2439" s="167"/>
      <c r="AO2439" s="158">
        <f t="shared" si="454"/>
        <v>11.38944188066079</v>
      </c>
      <c r="AP2439" s="159">
        <f t="shared" si="455"/>
        <v>0.12251081552384496</v>
      </c>
      <c r="AQ2439" s="160">
        <f t="shared" si="456"/>
        <v>2.5022923237143224E-4</v>
      </c>
      <c r="AR2439" s="161" t="str">
        <f t="shared" si="457"/>
        <v/>
      </c>
      <c r="AS2439" s="161" t="str">
        <f t="shared" si="453"/>
        <v/>
      </c>
    </row>
    <row r="2440" spans="26:45" ht="20.100000000000001" customHeight="1" x14ac:dyDescent="0.25">
      <c r="Z2440" s="146">
        <v>1769</v>
      </c>
      <c r="AA2440" s="142">
        <f t="shared" si="458"/>
        <v>3.0760000000000005</v>
      </c>
      <c r="AB2440" s="166">
        <f t="shared" si="459"/>
        <v>3.5181270001999596E-3</v>
      </c>
      <c r="AC2440" s="166">
        <f t="shared" si="460"/>
        <v>0.99895101077446802</v>
      </c>
      <c r="AD2440" s="142">
        <f t="shared" si="461"/>
        <v>3.5181270001999596E-3</v>
      </c>
      <c r="AE2440" s="142" t="str">
        <f t="shared" si="466"/>
        <v/>
      </c>
      <c r="AF2440" s="142" t="str">
        <f t="shared" si="462"/>
        <v/>
      </c>
      <c r="AG2440" s="167">
        <f t="shared" si="463"/>
        <v>0</v>
      </c>
      <c r="AH2440" s="167" t="str">
        <f t="shared" si="464"/>
        <v/>
      </c>
      <c r="AI2440" s="167" t="str">
        <f t="shared" si="465"/>
        <v/>
      </c>
      <c r="AJ2440" s="167"/>
      <c r="AK2440" s="167"/>
      <c r="AL2440" s="167"/>
      <c r="AO2440" s="158">
        <f t="shared" si="454"/>
        <v>11.39583685083522</v>
      </c>
      <c r="AP2440" s="159">
        <f t="shared" si="455"/>
        <v>0.12226058629147353</v>
      </c>
      <c r="AQ2440" s="160">
        <f t="shared" si="456"/>
        <v>2.4978058197913655E-4</v>
      </c>
      <c r="AR2440" s="161" t="str">
        <f t="shared" si="457"/>
        <v/>
      </c>
      <c r="AS2440" s="161" t="str">
        <f t="shared" si="453"/>
        <v/>
      </c>
    </row>
    <row r="2441" spans="26:45" ht="20.100000000000001" customHeight="1" x14ac:dyDescent="0.25">
      <c r="Z2441" s="146">
        <v>1770</v>
      </c>
      <c r="AA2441" s="142">
        <f t="shared" si="458"/>
        <v>3.08</v>
      </c>
      <c r="AB2441" s="166">
        <f t="shared" si="459"/>
        <v>3.4750773778549375E-3</v>
      </c>
      <c r="AC2441" s="166">
        <f t="shared" si="460"/>
        <v>0.99896499702519714</v>
      </c>
      <c r="AD2441" s="142">
        <f t="shared" si="461"/>
        <v>3.4750773778549375E-3</v>
      </c>
      <c r="AE2441" s="142" t="str">
        <f t="shared" si="466"/>
        <v/>
      </c>
      <c r="AF2441" s="142" t="str">
        <f t="shared" si="462"/>
        <v/>
      </c>
      <c r="AG2441" s="167">
        <f t="shared" si="463"/>
        <v>0</v>
      </c>
      <c r="AH2441" s="167" t="str">
        <f t="shared" si="464"/>
        <v/>
      </c>
      <c r="AI2441" s="167" t="str">
        <f t="shared" si="465"/>
        <v/>
      </c>
      <c r="AJ2441" s="167"/>
      <c r="AK2441" s="167"/>
      <c r="AL2441" s="167"/>
      <c r="AO2441" s="158">
        <f t="shared" si="454"/>
        <v>11.40223182100965</v>
      </c>
      <c r="AP2441" s="159">
        <f t="shared" si="455"/>
        <v>0.12201080570949439</v>
      </c>
      <c r="AQ2441" s="160">
        <f t="shared" si="456"/>
        <v>2.4933253981529457E-4</v>
      </c>
      <c r="AR2441" s="161" t="str">
        <f t="shared" si="457"/>
        <v/>
      </c>
      <c r="AS2441" s="161" t="str">
        <f t="shared" si="453"/>
        <v/>
      </c>
    </row>
    <row r="2442" spans="26:45" ht="20.100000000000001" customHeight="1" x14ac:dyDescent="0.25">
      <c r="Z2442" s="146">
        <v>1771</v>
      </c>
      <c r="AA2442" s="142">
        <f t="shared" si="458"/>
        <v>3.0840000000000005</v>
      </c>
      <c r="AB2442" s="166">
        <f t="shared" si="459"/>
        <v>3.4324996125307495E-3</v>
      </c>
      <c r="AC2442" s="166">
        <f t="shared" si="460"/>
        <v>0.99897881202263206</v>
      </c>
      <c r="AD2442" s="142">
        <f t="shared" si="461"/>
        <v>3.4324996125307495E-3</v>
      </c>
      <c r="AE2442" s="142" t="str">
        <f t="shared" si="466"/>
        <v/>
      </c>
      <c r="AF2442" s="142" t="str">
        <f t="shared" si="462"/>
        <v/>
      </c>
      <c r="AG2442" s="167">
        <f t="shared" si="463"/>
        <v>0</v>
      </c>
      <c r="AH2442" s="167" t="str">
        <f t="shared" si="464"/>
        <v/>
      </c>
      <c r="AI2442" s="167" t="str">
        <f t="shared" si="465"/>
        <v/>
      </c>
      <c r="AJ2442" s="167"/>
      <c r="AK2442" s="167"/>
      <c r="AL2442" s="167"/>
      <c r="AO2442" s="158">
        <f t="shared" si="454"/>
        <v>11.40862679118408</v>
      </c>
      <c r="AP2442" s="159">
        <f t="shared" si="455"/>
        <v>0.1217614731696791</v>
      </c>
      <c r="AQ2442" s="160">
        <f t="shared" si="456"/>
        <v>2.4888510571308142E-4</v>
      </c>
      <c r="AR2442" s="161" t="str">
        <f t="shared" si="457"/>
        <v/>
      </c>
      <c r="AS2442" s="161" t="str">
        <f t="shared" si="453"/>
        <v/>
      </c>
    </row>
    <row r="2443" spans="26:45" ht="20.100000000000001" customHeight="1" x14ac:dyDescent="0.25">
      <c r="Z2443" s="146">
        <v>1772</v>
      </c>
      <c r="AA2443" s="142">
        <f t="shared" si="458"/>
        <v>3.0880000000000001</v>
      </c>
      <c r="AB2443" s="166">
        <f t="shared" si="459"/>
        <v>3.3903892770143253E-3</v>
      </c>
      <c r="AC2443" s="166">
        <f t="shared" si="460"/>
        <v>0.99899245764533573</v>
      </c>
      <c r="AD2443" s="142">
        <f t="shared" si="461"/>
        <v>3.3903892770143253E-3</v>
      </c>
      <c r="AE2443" s="142" t="str">
        <f t="shared" si="466"/>
        <v/>
      </c>
      <c r="AF2443" s="142" t="str">
        <f t="shared" si="462"/>
        <v/>
      </c>
      <c r="AG2443" s="167">
        <f t="shared" si="463"/>
        <v>0</v>
      </c>
      <c r="AH2443" s="167" t="str">
        <f t="shared" si="464"/>
        <v/>
      </c>
      <c r="AI2443" s="167" t="str">
        <f t="shared" si="465"/>
        <v/>
      </c>
      <c r="AJ2443" s="167"/>
      <c r="AK2443" s="167"/>
      <c r="AL2443" s="167"/>
      <c r="AO2443" s="158">
        <f t="shared" si="454"/>
        <v>11.41502176135851</v>
      </c>
      <c r="AP2443" s="159">
        <f t="shared" si="455"/>
        <v>0.12151258806396602</v>
      </c>
      <c r="AQ2443" s="160">
        <f t="shared" si="456"/>
        <v>2.484382795028689E-4</v>
      </c>
      <c r="AR2443" s="161" t="str">
        <f t="shared" si="457"/>
        <v/>
      </c>
      <c r="AS2443" s="161" t="str">
        <f t="shared" si="453"/>
        <v/>
      </c>
    </row>
    <row r="2444" spans="26:45" ht="20.100000000000001" customHeight="1" x14ac:dyDescent="0.25">
      <c r="Z2444" s="146">
        <v>1773</v>
      </c>
      <c r="AA2444" s="142">
        <f t="shared" si="458"/>
        <v>3.0920000000000005</v>
      </c>
      <c r="AB2444" s="166">
        <f t="shared" si="459"/>
        <v>3.3487419760723546E-3</v>
      </c>
      <c r="AC2444" s="166">
        <f t="shared" si="460"/>
        <v>0.99900593575422625</v>
      </c>
      <c r="AD2444" s="142">
        <f t="shared" si="461"/>
        <v>3.3487419760723546E-3</v>
      </c>
      <c r="AE2444" s="142" t="str">
        <f t="shared" si="466"/>
        <v/>
      </c>
      <c r="AF2444" s="142" t="str">
        <f t="shared" si="462"/>
        <v/>
      </c>
      <c r="AG2444" s="167">
        <f t="shared" si="463"/>
        <v>0</v>
      </c>
      <c r="AH2444" s="167" t="str">
        <f t="shared" si="464"/>
        <v/>
      </c>
      <c r="AI2444" s="167" t="str">
        <f t="shared" si="465"/>
        <v/>
      </c>
      <c r="AJ2444" s="167"/>
      <c r="AK2444" s="167"/>
      <c r="AL2444" s="167"/>
      <c r="AO2444" s="158">
        <f t="shared" si="454"/>
        <v>11.42141673153294</v>
      </c>
      <c r="AP2444" s="159">
        <f t="shared" si="455"/>
        <v>0.12126414978446315</v>
      </c>
      <c r="AQ2444" s="160">
        <f t="shared" si="456"/>
        <v>2.4799206101204507E-4</v>
      </c>
      <c r="AR2444" s="161" t="str">
        <f t="shared" si="457"/>
        <v/>
      </c>
      <c r="AS2444" s="161" t="str">
        <f t="shared" si="453"/>
        <v/>
      </c>
    </row>
    <row r="2445" spans="26:45" ht="20.100000000000001" customHeight="1" x14ac:dyDescent="0.25">
      <c r="Z2445" s="146">
        <v>1774</v>
      </c>
      <c r="AA2445" s="142">
        <f t="shared" si="458"/>
        <v>3.0960000000000001</v>
      </c>
      <c r="AB2445" s="166">
        <f t="shared" si="459"/>
        <v>3.3075533463386006E-3</v>
      </c>
      <c r="AC2445" s="166">
        <f t="shared" si="460"/>
        <v>0.99901924819270449</v>
      </c>
      <c r="AD2445" s="142">
        <f t="shared" si="461"/>
        <v>3.3075533463386006E-3</v>
      </c>
      <c r="AE2445" s="142" t="str">
        <f t="shared" si="466"/>
        <v/>
      </c>
      <c r="AF2445" s="142" t="str">
        <f t="shared" si="462"/>
        <v/>
      </c>
      <c r="AG2445" s="167">
        <f t="shared" si="463"/>
        <v>0</v>
      </c>
      <c r="AH2445" s="167" t="str">
        <f t="shared" si="464"/>
        <v/>
      </c>
      <c r="AI2445" s="167" t="str">
        <f t="shared" si="465"/>
        <v/>
      </c>
      <c r="AJ2445" s="167"/>
      <c r="AK2445" s="167"/>
      <c r="AL2445" s="167"/>
      <c r="AO2445" s="158">
        <f t="shared" si="454"/>
        <v>11.42781170170737</v>
      </c>
      <c r="AP2445" s="159">
        <f t="shared" si="455"/>
        <v>0.1210161577234511</v>
      </c>
      <c r="AQ2445" s="160">
        <f t="shared" si="456"/>
        <v>2.4754645006569431E-4</v>
      </c>
      <c r="AR2445" s="161" t="str">
        <f t="shared" si="457"/>
        <v/>
      </c>
      <c r="AS2445" s="161" t="str">
        <f t="shared" si="453"/>
        <v/>
      </c>
    </row>
    <row r="2446" spans="26:45" ht="20.100000000000001" customHeight="1" x14ac:dyDescent="0.25">
      <c r="Z2446" s="146">
        <v>1775</v>
      </c>
      <c r="AA2446" s="142">
        <f t="shared" si="458"/>
        <v>3.1000000000000005</v>
      </c>
      <c r="AB2446" s="166">
        <f t="shared" si="459"/>
        <v>3.2668190561999156E-3</v>
      </c>
      <c r="AC2446" s="166">
        <f t="shared" si="460"/>
        <v>0.99903239678678168</v>
      </c>
      <c r="AD2446" s="142">
        <f t="shared" si="461"/>
        <v>3.2668190561999156E-3</v>
      </c>
      <c r="AE2446" s="142" t="str">
        <f t="shared" si="466"/>
        <v/>
      </c>
      <c r="AF2446" s="142" t="str">
        <f t="shared" si="462"/>
        <v/>
      </c>
      <c r="AG2446" s="167">
        <f t="shared" si="463"/>
        <v>0</v>
      </c>
      <c r="AH2446" s="167" t="str">
        <f t="shared" si="464"/>
        <v/>
      </c>
      <c r="AI2446" s="167" t="str">
        <f t="shared" si="465"/>
        <v/>
      </c>
      <c r="AJ2446" s="167"/>
      <c r="AK2446" s="167"/>
      <c r="AL2446" s="167"/>
      <c r="AO2446" s="158">
        <f t="shared" si="454"/>
        <v>11.4342066718818</v>
      </c>
      <c r="AP2446" s="159">
        <f t="shared" si="455"/>
        <v>0.12076861127338541</v>
      </c>
      <c r="AQ2446" s="160">
        <f t="shared" si="456"/>
        <v>2.4710144648611154E-4</v>
      </c>
      <c r="AR2446" s="161" t="str">
        <f t="shared" si="457"/>
        <v/>
      </c>
      <c r="AS2446" s="161" t="str">
        <f t="shared" si="453"/>
        <v/>
      </c>
    </row>
    <row r="2447" spans="26:45" ht="20.100000000000001" customHeight="1" x14ac:dyDescent="0.25">
      <c r="Z2447" s="146">
        <v>1776</v>
      </c>
      <c r="AA2447" s="142">
        <f t="shared" si="458"/>
        <v>3.1040000000000001</v>
      </c>
      <c r="AB2447" s="166">
        <f t="shared" si="459"/>
        <v>3.2265348056812601E-3</v>
      </c>
      <c r="AC2447" s="166">
        <f t="shared" si="460"/>
        <v>0.99904538334520554</v>
      </c>
      <c r="AD2447" s="142">
        <f t="shared" si="461"/>
        <v>3.2265348056812601E-3</v>
      </c>
      <c r="AE2447" s="142" t="str">
        <f t="shared" si="466"/>
        <v/>
      </c>
      <c r="AF2447" s="142" t="str">
        <f t="shared" si="462"/>
        <v/>
      </c>
      <c r="AG2447" s="167">
        <f t="shared" si="463"/>
        <v>0</v>
      </c>
      <c r="AH2447" s="167" t="str">
        <f t="shared" si="464"/>
        <v/>
      </c>
      <c r="AI2447" s="167" t="str">
        <f t="shared" si="465"/>
        <v/>
      </c>
      <c r="AJ2447" s="167"/>
      <c r="AK2447" s="167"/>
      <c r="AL2447" s="167"/>
      <c r="AO2447" s="158">
        <f t="shared" si="454"/>
        <v>11.44060164205623</v>
      </c>
      <c r="AP2447" s="159">
        <f t="shared" si="455"/>
        <v>0.1205215098268993</v>
      </c>
      <c r="AQ2447" s="160">
        <f t="shared" si="456"/>
        <v>2.4665705009284389E-4</v>
      </c>
      <c r="AR2447" s="161" t="str">
        <f t="shared" si="457"/>
        <v/>
      </c>
      <c r="AS2447" s="161" t="str">
        <f t="shared" si="453"/>
        <v/>
      </c>
    </row>
    <row r="2448" spans="26:45" ht="20.100000000000001" customHeight="1" x14ac:dyDescent="0.25">
      <c r="Z2448" s="146">
        <v>1777</v>
      </c>
      <c r="AA2448" s="142">
        <f t="shared" si="458"/>
        <v>3.1080000000000005</v>
      </c>
      <c r="AB2448" s="166">
        <f t="shared" si="459"/>
        <v>3.1866963263295039E-3</v>
      </c>
      <c r="AC2448" s="166">
        <f t="shared" si="460"/>
        <v>0.99905820965958725</v>
      </c>
      <c r="AD2448" s="142">
        <f t="shared" si="461"/>
        <v>3.1866963263295039E-3</v>
      </c>
      <c r="AE2448" s="142" t="str">
        <f t="shared" si="466"/>
        <v/>
      </c>
      <c r="AF2448" s="142" t="str">
        <f t="shared" si="462"/>
        <v/>
      </c>
      <c r="AG2448" s="167">
        <f t="shared" si="463"/>
        <v>0</v>
      </c>
      <c r="AH2448" s="167" t="str">
        <f t="shared" si="464"/>
        <v/>
      </c>
      <c r="AI2448" s="167" t="str">
        <f t="shared" si="465"/>
        <v/>
      </c>
      <c r="AJ2448" s="167"/>
      <c r="AK2448" s="167"/>
      <c r="AL2448" s="167"/>
      <c r="AO2448" s="158">
        <f t="shared" si="454"/>
        <v>11.446996612230659</v>
      </c>
      <c r="AP2448" s="159">
        <f t="shared" si="455"/>
        <v>0.12027485277680645</v>
      </c>
      <c r="AQ2448" s="160">
        <f t="shared" si="456"/>
        <v>2.4621326070327354E-4</v>
      </c>
      <c r="AR2448" s="161" t="str">
        <f t="shared" si="457"/>
        <v/>
      </c>
      <c r="AS2448" s="161" t="str">
        <f t="shared" si="453"/>
        <v/>
      </c>
    </row>
    <row r="2449" spans="26:45" ht="20.100000000000001" customHeight="1" x14ac:dyDescent="0.25">
      <c r="Z2449" s="146">
        <v>1778</v>
      </c>
      <c r="AA2449" s="142">
        <f t="shared" si="458"/>
        <v>3.1120000000000001</v>
      </c>
      <c r="AB2449" s="166">
        <f t="shared" si="459"/>
        <v>3.1472993810962671E-3</v>
      </c>
      <c r="AC2449" s="166">
        <f t="shared" si="460"/>
        <v>0.99907087750452694</v>
      </c>
      <c r="AD2449" s="142">
        <f t="shared" si="461"/>
        <v>3.1472993810962671E-3</v>
      </c>
      <c r="AE2449" s="142" t="str">
        <f t="shared" si="466"/>
        <v/>
      </c>
      <c r="AF2449" s="142" t="str">
        <f t="shared" si="462"/>
        <v/>
      </c>
      <c r="AG2449" s="167">
        <f t="shared" si="463"/>
        <v>0</v>
      </c>
      <c r="AH2449" s="167" t="str">
        <f t="shared" si="464"/>
        <v/>
      </c>
      <c r="AI2449" s="167" t="str">
        <f t="shared" si="465"/>
        <v/>
      </c>
      <c r="AJ2449" s="167"/>
      <c r="AK2449" s="167"/>
      <c r="AL2449" s="167"/>
      <c r="AO2449" s="158">
        <f t="shared" si="454"/>
        <v>11.453391582405089</v>
      </c>
      <c r="AP2449" s="159">
        <f t="shared" si="455"/>
        <v>0.12002863951610318</v>
      </c>
      <c r="AQ2449" s="160">
        <f t="shared" si="456"/>
        <v>2.4577007813124385E-4</v>
      </c>
      <c r="AR2449" s="161" t="str">
        <f t="shared" si="457"/>
        <v/>
      </c>
      <c r="AS2449" s="161" t="str">
        <f t="shared" si="453"/>
        <v/>
      </c>
    </row>
    <row r="2450" spans="26:45" ht="20.100000000000001" customHeight="1" x14ac:dyDescent="0.25">
      <c r="Z2450" s="146">
        <v>1779</v>
      </c>
      <c r="AA2450" s="142">
        <f t="shared" si="458"/>
        <v>3.1160000000000005</v>
      </c>
      <c r="AB2450" s="166">
        <f t="shared" si="459"/>
        <v>3.1083397642195994E-3</v>
      </c>
      <c r="AC2450" s="166">
        <f t="shared" si="460"/>
        <v>0.99908338863773916</v>
      </c>
      <c r="AD2450" s="142">
        <f t="shared" si="461"/>
        <v>3.1083397642195994E-3</v>
      </c>
      <c r="AE2450" s="142" t="str">
        <f t="shared" si="466"/>
        <v/>
      </c>
      <c r="AF2450" s="142" t="str">
        <f t="shared" si="462"/>
        <v/>
      </c>
      <c r="AG2450" s="167">
        <f t="shared" si="463"/>
        <v>0</v>
      </c>
      <c r="AH2450" s="167" t="str">
        <f t="shared" si="464"/>
        <v/>
      </c>
      <c r="AI2450" s="167" t="str">
        <f t="shared" si="465"/>
        <v/>
      </c>
      <c r="AJ2450" s="167"/>
      <c r="AK2450" s="167"/>
      <c r="AL2450" s="167"/>
      <c r="AO2450" s="158">
        <f t="shared" si="454"/>
        <v>11.459786552579519</v>
      </c>
      <c r="AP2450" s="159">
        <f t="shared" si="455"/>
        <v>0.11978286943797194</v>
      </c>
      <c r="AQ2450" s="160">
        <f t="shared" si="456"/>
        <v>2.453275021892104E-4</v>
      </c>
      <c r="AR2450" s="161" t="str">
        <f t="shared" si="457"/>
        <v/>
      </c>
      <c r="AS2450" s="161" t="str">
        <f t="shared" ref="AS2450:AS2513" si="467">IF($AP2450&lt;(1-$AN$670),$AQ2450,"")</f>
        <v/>
      </c>
    </row>
    <row r="2451" spans="26:45" ht="20.100000000000001" customHeight="1" x14ac:dyDescent="0.25">
      <c r="Z2451" s="146">
        <v>1780</v>
      </c>
      <c r="AA2451" s="142">
        <f t="shared" si="458"/>
        <v>3.12</v>
      </c>
      <c r="AB2451" s="166">
        <f t="shared" si="459"/>
        <v>3.0698133011047403E-3</v>
      </c>
      <c r="AC2451" s="166">
        <f t="shared" si="460"/>
        <v>0.99909574480017771</v>
      </c>
      <c r="AD2451" s="142">
        <f t="shared" si="461"/>
        <v>3.0698133011047403E-3</v>
      </c>
      <c r="AE2451" s="142" t="str">
        <f t="shared" si="466"/>
        <v/>
      </c>
      <c r="AF2451" s="142" t="str">
        <f t="shared" si="462"/>
        <v/>
      </c>
      <c r="AG2451" s="167">
        <f t="shared" si="463"/>
        <v>0</v>
      </c>
      <c r="AH2451" s="167" t="str">
        <f t="shared" si="464"/>
        <v/>
      </c>
      <c r="AI2451" s="167" t="str">
        <f t="shared" si="465"/>
        <v/>
      </c>
      <c r="AJ2451" s="167"/>
      <c r="AK2451" s="167"/>
      <c r="AL2451" s="167"/>
      <c r="AO2451" s="158">
        <f t="shared" ref="AO2451:AO2514" si="468">AO2450+$AR$655</f>
        <v>11.466181522753949</v>
      </c>
      <c r="AP2451" s="159">
        <f t="shared" ref="AP2451:AP2514" si="469">_xlfn.CHISQ.DIST.RT(AO2451,7)</f>
        <v>0.11953754193578273</v>
      </c>
      <c r="AQ2451" s="160">
        <f t="shared" ref="AQ2451:AQ2514" si="470">AP2451-AP2452</f>
        <v>2.4488553268602054E-4</v>
      </c>
      <c r="AR2451" s="161" t="str">
        <f t="shared" ref="AR2451:AR2514" si="471">IF(AP2451&lt;(1-$AN$662),AQ2451,"")</f>
        <v/>
      </c>
      <c r="AS2451" s="161" t="str">
        <f t="shared" si="467"/>
        <v/>
      </c>
    </row>
    <row r="2452" spans="26:45" ht="20.100000000000001" customHeight="1" x14ac:dyDescent="0.25">
      <c r="Z2452" s="146">
        <v>1781</v>
      </c>
      <c r="AA2452" s="142">
        <f t="shared" si="458"/>
        <v>3.1240000000000006</v>
      </c>
      <c r="AB2452" s="166">
        <f t="shared" si="459"/>
        <v>3.0317158482037732E-3</v>
      </c>
      <c r="AC2452" s="166">
        <f t="shared" si="460"/>
        <v>0.99910794771616018</v>
      </c>
      <c r="AD2452" s="142">
        <f t="shared" si="461"/>
        <v>3.0317158482037732E-3</v>
      </c>
      <c r="AE2452" s="142" t="str">
        <f t="shared" si="466"/>
        <v/>
      </c>
      <c r="AF2452" s="142" t="str">
        <f t="shared" si="462"/>
        <v/>
      </c>
      <c r="AG2452" s="167">
        <f t="shared" si="463"/>
        <v>0</v>
      </c>
      <c r="AH2452" s="167" t="str">
        <f t="shared" si="464"/>
        <v/>
      </c>
      <c r="AI2452" s="167" t="str">
        <f t="shared" si="465"/>
        <v/>
      </c>
      <c r="AJ2452" s="167"/>
      <c r="AK2452" s="167"/>
      <c r="AL2452" s="167"/>
      <c r="AO2452" s="158">
        <f t="shared" si="468"/>
        <v>11.472576492928379</v>
      </c>
      <c r="AP2452" s="159">
        <f t="shared" si="469"/>
        <v>0.11929265640309671</v>
      </c>
      <c r="AQ2452" s="160">
        <f t="shared" si="470"/>
        <v>2.4444416942845382E-4</v>
      </c>
      <c r="AR2452" s="161" t="str">
        <f t="shared" si="471"/>
        <v/>
      </c>
      <c r="AS2452" s="161" t="str">
        <f t="shared" si="467"/>
        <v/>
      </c>
    </row>
    <row r="2453" spans="26:45" ht="20.100000000000001" customHeight="1" x14ac:dyDescent="0.25">
      <c r="Z2453" s="146">
        <v>1782</v>
      </c>
      <c r="AA2453" s="142">
        <f t="shared" si="458"/>
        <v>3.1280000000000001</v>
      </c>
      <c r="AB2453" s="166">
        <f t="shared" si="459"/>
        <v>2.9940432928944037E-3</v>
      </c>
      <c r="AC2453" s="166">
        <f t="shared" si="460"/>
        <v>0.99911999909349203</v>
      </c>
      <c r="AD2453" s="142">
        <f t="shared" si="461"/>
        <v>2.9940432928944037E-3</v>
      </c>
      <c r="AE2453" s="142" t="str">
        <f t="shared" si="466"/>
        <v/>
      </c>
      <c r="AF2453" s="142" t="str">
        <f t="shared" si="462"/>
        <v/>
      </c>
      <c r="AG2453" s="167">
        <f t="shared" si="463"/>
        <v>0</v>
      </c>
      <c r="AH2453" s="167" t="str">
        <f t="shared" si="464"/>
        <v/>
      </c>
      <c r="AI2453" s="167" t="str">
        <f t="shared" si="465"/>
        <v/>
      </c>
      <c r="AJ2453" s="167"/>
      <c r="AK2453" s="167"/>
      <c r="AL2453" s="167"/>
      <c r="AO2453" s="158">
        <f t="shared" si="468"/>
        <v>11.478971463102809</v>
      </c>
      <c r="AP2453" s="159">
        <f t="shared" si="469"/>
        <v>0.11904821223366825</v>
      </c>
      <c r="AQ2453" s="160">
        <f t="shared" si="470"/>
        <v>2.4400341222045874E-4</v>
      </c>
      <c r="AR2453" s="161" t="str">
        <f t="shared" si="471"/>
        <v/>
      </c>
      <c r="AS2453" s="161" t="str">
        <f t="shared" si="467"/>
        <v/>
      </c>
    </row>
    <row r="2454" spans="26:45" ht="20.100000000000001" customHeight="1" x14ac:dyDescent="0.25">
      <c r="Z2454" s="146">
        <v>1783</v>
      </c>
      <c r="AA2454" s="142">
        <f t="shared" si="458"/>
        <v>3.1320000000000006</v>
      </c>
      <c r="AB2454" s="166">
        <f t="shared" si="459"/>
        <v>2.9567915533576803E-3</v>
      </c>
      <c r="AC2454" s="166">
        <f t="shared" si="460"/>
        <v>0.9991319006235897</v>
      </c>
      <c r="AD2454" s="142">
        <f t="shared" si="461"/>
        <v>2.9567915533576803E-3</v>
      </c>
      <c r="AE2454" s="142" t="str">
        <f t="shared" si="466"/>
        <v/>
      </c>
      <c r="AF2454" s="142" t="str">
        <f t="shared" si="462"/>
        <v/>
      </c>
      <c r="AG2454" s="167">
        <f t="shared" si="463"/>
        <v>0</v>
      </c>
      <c r="AH2454" s="167" t="str">
        <f t="shared" si="464"/>
        <v/>
      </c>
      <c r="AI2454" s="167" t="str">
        <f t="shared" si="465"/>
        <v/>
      </c>
      <c r="AJ2454" s="167"/>
      <c r="AK2454" s="167"/>
      <c r="AL2454" s="167"/>
      <c r="AO2454" s="158">
        <f t="shared" si="468"/>
        <v>11.485366433277239</v>
      </c>
      <c r="AP2454" s="159">
        <f t="shared" si="469"/>
        <v>0.11880420882144779</v>
      </c>
      <c r="AQ2454" s="160">
        <f t="shared" si="470"/>
        <v>2.4356326086384661E-4</v>
      </c>
      <c r="AR2454" s="161" t="str">
        <f t="shared" si="471"/>
        <v/>
      </c>
      <c r="AS2454" s="161" t="str">
        <f t="shared" si="467"/>
        <v/>
      </c>
    </row>
    <row r="2455" spans="26:45" ht="20.100000000000001" customHeight="1" x14ac:dyDescent="0.25">
      <c r="Z2455" s="146">
        <v>1784</v>
      </c>
      <c r="AA2455" s="142">
        <f t="shared" si="458"/>
        <v>3.1360000000000001</v>
      </c>
      <c r="AB2455" s="166">
        <f t="shared" si="459"/>
        <v>2.9199565784548891E-3</v>
      </c>
      <c r="AC2455" s="166">
        <f t="shared" si="460"/>
        <v>0.99914365398160376</v>
      </c>
      <c r="AD2455" s="142">
        <f t="shared" si="461"/>
        <v>2.9199565784548891E-3</v>
      </c>
      <c r="AE2455" s="142" t="str">
        <f t="shared" si="466"/>
        <v/>
      </c>
      <c r="AF2455" s="142" t="str">
        <f t="shared" si="462"/>
        <v/>
      </c>
      <c r="AG2455" s="167">
        <f t="shared" si="463"/>
        <v>0</v>
      </c>
      <c r="AH2455" s="167" t="str">
        <f t="shared" si="464"/>
        <v/>
      </c>
      <c r="AI2455" s="167" t="str">
        <f t="shared" si="465"/>
        <v/>
      </c>
      <c r="AJ2455" s="167"/>
      <c r="AK2455" s="167"/>
      <c r="AL2455" s="167"/>
      <c r="AO2455" s="158">
        <f t="shared" si="468"/>
        <v>11.491761403451669</v>
      </c>
      <c r="AP2455" s="159">
        <f t="shared" si="469"/>
        <v>0.11856064556058395</v>
      </c>
      <c r="AQ2455" s="160">
        <f t="shared" si="470"/>
        <v>2.4312371515730624E-4</v>
      </c>
      <c r="AR2455" s="161" t="str">
        <f t="shared" si="471"/>
        <v/>
      </c>
      <c r="AS2455" s="161" t="str">
        <f t="shared" si="467"/>
        <v/>
      </c>
    </row>
    <row r="2456" spans="26:45" ht="20.100000000000001" customHeight="1" x14ac:dyDescent="0.25">
      <c r="Z2456" s="146">
        <v>1785</v>
      </c>
      <c r="AA2456" s="142">
        <f t="shared" si="458"/>
        <v>3.1400000000000006</v>
      </c>
      <c r="AB2456" s="166">
        <f t="shared" si="459"/>
        <v>2.883534347603434E-3</v>
      </c>
      <c r="AC2456" s="166">
        <f t="shared" si="460"/>
        <v>0.99915526082654138</v>
      </c>
      <c r="AD2456" s="142">
        <f t="shared" si="461"/>
        <v>2.883534347603434E-3</v>
      </c>
      <c r="AE2456" s="142" t="str">
        <f t="shared" si="466"/>
        <v/>
      </c>
      <c r="AF2456" s="142" t="str">
        <f t="shared" si="462"/>
        <v/>
      </c>
      <c r="AG2456" s="167">
        <f t="shared" si="463"/>
        <v>0</v>
      </c>
      <c r="AH2456" s="167" t="str">
        <f t="shared" si="464"/>
        <v/>
      </c>
      <c r="AI2456" s="167" t="str">
        <f t="shared" si="465"/>
        <v/>
      </c>
      <c r="AJ2456" s="167"/>
      <c r="AK2456" s="167"/>
      <c r="AL2456" s="167"/>
      <c r="AO2456" s="158">
        <f t="shared" si="468"/>
        <v>11.498156373626099</v>
      </c>
      <c r="AP2456" s="159">
        <f t="shared" si="469"/>
        <v>0.11831752184542664</v>
      </c>
      <c r="AQ2456" s="160">
        <f t="shared" si="470"/>
        <v>2.426847748975558E-4</v>
      </c>
      <c r="AR2456" s="161" t="str">
        <f t="shared" si="471"/>
        <v/>
      </c>
      <c r="AS2456" s="161" t="str">
        <f t="shared" si="467"/>
        <v/>
      </c>
    </row>
    <row r="2457" spans="26:45" ht="20.100000000000001" customHeight="1" x14ac:dyDescent="0.25">
      <c r="Z2457" s="146">
        <v>1786</v>
      </c>
      <c r="AA2457" s="142">
        <f t="shared" si="458"/>
        <v>3.1440000000000001</v>
      </c>
      <c r="AB2457" s="166">
        <f t="shared" si="459"/>
        <v>2.8475208706519421E-3</v>
      </c>
      <c r="AC2457" s="166">
        <f t="shared" si="460"/>
        <v>0.99916672280138841</v>
      </c>
      <c r="AD2457" s="142">
        <f t="shared" si="461"/>
        <v>2.8475208706519421E-3</v>
      </c>
      <c r="AE2457" s="142" t="str">
        <f t="shared" si="466"/>
        <v/>
      </c>
      <c r="AF2457" s="142" t="str">
        <f t="shared" si="462"/>
        <v/>
      </c>
      <c r="AG2457" s="167">
        <f t="shared" si="463"/>
        <v>0</v>
      </c>
      <c r="AH2457" s="167" t="str">
        <f t="shared" si="464"/>
        <v/>
      </c>
      <c r="AI2457" s="167" t="str">
        <f t="shared" si="465"/>
        <v/>
      </c>
      <c r="AJ2457" s="167"/>
      <c r="AK2457" s="167"/>
      <c r="AL2457" s="167"/>
      <c r="AO2457" s="158">
        <f t="shared" si="468"/>
        <v>11.504551343800529</v>
      </c>
      <c r="AP2457" s="159">
        <f t="shared" si="469"/>
        <v>0.11807483707052908</v>
      </c>
      <c r="AQ2457" s="160">
        <f t="shared" si="470"/>
        <v>2.4224643987839911E-4</v>
      </c>
      <c r="AR2457" s="161" t="str">
        <f t="shared" si="471"/>
        <v/>
      </c>
      <c r="AS2457" s="161" t="str">
        <f t="shared" si="467"/>
        <v/>
      </c>
    </row>
    <row r="2458" spans="26:45" ht="20.100000000000001" customHeight="1" x14ac:dyDescent="0.25">
      <c r="Z2458" s="146">
        <v>1787</v>
      </c>
      <c r="AA2458" s="142">
        <f t="shared" si="458"/>
        <v>3.1480000000000006</v>
      </c>
      <c r="AB2458" s="166">
        <f t="shared" si="459"/>
        <v>2.8119121877543856E-3</v>
      </c>
      <c r="AC2458" s="166">
        <f t="shared" si="460"/>
        <v>0.99917804153323064</v>
      </c>
      <c r="AD2458" s="142">
        <f t="shared" si="461"/>
        <v>2.8119121877543856E-3</v>
      </c>
      <c r="AE2458" s="142" t="str">
        <f t="shared" si="466"/>
        <v/>
      </c>
      <c r="AF2458" s="142" t="str">
        <f t="shared" si="462"/>
        <v/>
      </c>
      <c r="AG2458" s="167">
        <f t="shared" si="463"/>
        <v>0</v>
      </c>
      <c r="AH2458" s="167" t="str">
        <f t="shared" si="464"/>
        <v/>
      </c>
      <c r="AI2458" s="167" t="str">
        <f t="shared" si="465"/>
        <v/>
      </c>
      <c r="AJ2458" s="167"/>
      <c r="AK2458" s="167"/>
      <c r="AL2458" s="167"/>
      <c r="AO2458" s="158">
        <f t="shared" si="468"/>
        <v>11.510946313974959</v>
      </c>
      <c r="AP2458" s="159">
        <f t="shared" si="469"/>
        <v>0.11783259063065069</v>
      </c>
      <c r="AQ2458" s="160">
        <f t="shared" si="470"/>
        <v>2.4180870989137793E-4</v>
      </c>
      <c r="AR2458" s="161" t="str">
        <f t="shared" si="471"/>
        <v/>
      </c>
      <c r="AS2458" s="161" t="str">
        <f t="shared" si="467"/>
        <v/>
      </c>
    </row>
    <row r="2459" spans="26:45" ht="20.100000000000001" customHeight="1" x14ac:dyDescent="0.25">
      <c r="Z2459" s="146">
        <v>1788</v>
      </c>
      <c r="AA2459" s="142">
        <f t="shared" si="458"/>
        <v>3.1520000000000001</v>
      </c>
      <c r="AB2459" s="166">
        <f t="shared" si="459"/>
        <v>2.7767043692435104E-3</v>
      </c>
      <c r="AC2459" s="166">
        <f t="shared" si="460"/>
        <v>0.99918921863337495</v>
      </c>
      <c r="AD2459" s="142">
        <f t="shared" si="461"/>
        <v>2.7767043692435104E-3</v>
      </c>
      <c r="AE2459" s="142" t="str">
        <f t="shared" si="466"/>
        <v/>
      </c>
      <c r="AF2459" s="142" t="str">
        <f t="shared" si="462"/>
        <v/>
      </c>
      <c r="AG2459" s="167">
        <f t="shared" si="463"/>
        <v>0</v>
      </c>
      <c r="AH2459" s="167" t="str">
        <f t="shared" si="464"/>
        <v/>
      </c>
      <c r="AI2459" s="167" t="str">
        <f t="shared" si="465"/>
        <v/>
      </c>
      <c r="AJ2459" s="167"/>
      <c r="AK2459" s="167"/>
      <c r="AL2459" s="167"/>
      <c r="AO2459" s="158">
        <f t="shared" si="468"/>
        <v>11.517341284149389</v>
      </c>
      <c r="AP2459" s="159">
        <f t="shared" si="469"/>
        <v>0.11759078192075931</v>
      </c>
      <c r="AQ2459" s="160">
        <f t="shared" si="470"/>
        <v>2.4137158472528619E-4</v>
      </c>
      <c r="AR2459" s="161" t="str">
        <f t="shared" si="471"/>
        <v/>
      </c>
      <c r="AS2459" s="161" t="str">
        <f t="shared" si="467"/>
        <v/>
      </c>
    </row>
    <row r="2460" spans="26:45" ht="20.100000000000001" customHeight="1" x14ac:dyDescent="0.25">
      <c r="Z2460" s="146">
        <v>1789</v>
      </c>
      <c r="AA2460" s="142">
        <f t="shared" si="458"/>
        <v>3.1560000000000006</v>
      </c>
      <c r="AB2460" s="166">
        <f t="shared" si="459"/>
        <v>2.7418935155032816E-3</v>
      </c>
      <c r="AC2460" s="166">
        <f t="shared" si="460"/>
        <v>0.99920025569746962</v>
      </c>
      <c r="AD2460" s="142">
        <f t="shared" si="461"/>
        <v>2.7418935155032816E-3</v>
      </c>
      <c r="AE2460" s="142" t="str">
        <f t="shared" si="466"/>
        <v/>
      </c>
      <c r="AF2460" s="142" t="str">
        <f t="shared" si="462"/>
        <v/>
      </c>
      <c r="AG2460" s="167">
        <f t="shared" si="463"/>
        <v>0</v>
      </c>
      <c r="AH2460" s="167" t="str">
        <f t="shared" si="464"/>
        <v/>
      </c>
      <c r="AI2460" s="167" t="str">
        <f t="shared" si="465"/>
        <v/>
      </c>
      <c r="AJ2460" s="167"/>
      <c r="AK2460" s="167"/>
      <c r="AL2460" s="167"/>
      <c r="AO2460" s="158">
        <f t="shared" si="468"/>
        <v>11.523736254323818</v>
      </c>
      <c r="AP2460" s="159">
        <f t="shared" si="469"/>
        <v>0.11734941033603402</v>
      </c>
      <c r="AQ2460" s="160">
        <f t="shared" si="470"/>
        <v>2.4093506416666965E-4</v>
      </c>
      <c r="AR2460" s="161" t="str">
        <f t="shared" si="471"/>
        <v/>
      </c>
      <c r="AS2460" s="161" t="str">
        <f t="shared" si="467"/>
        <v/>
      </c>
    </row>
    <row r="2461" spans="26:45" ht="20.100000000000001" customHeight="1" x14ac:dyDescent="0.25">
      <c r="Z2461" s="146">
        <v>1790</v>
      </c>
      <c r="AA2461" s="142">
        <f t="shared" si="458"/>
        <v>3.16</v>
      </c>
      <c r="AB2461" s="166">
        <f t="shared" si="459"/>
        <v>2.7074757568406999E-3</v>
      </c>
      <c r="AC2461" s="166">
        <f t="shared" si="460"/>
        <v>0.99921115430562446</v>
      </c>
      <c r="AD2461" s="142">
        <f t="shared" si="461"/>
        <v>2.7074757568406999E-3</v>
      </c>
      <c r="AE2461" s="142" t="str">
        <f t="shared" si="466"/>
        <v/>
      </c>
      <c r="AF2461" s="142" t="str">
        <f t="shared" si="462"/>
        <v/>
      </c>
      <c r="AG2461" s="167">
        <f t="shared" si="463"/>
        <v>0</v>
      </c>
      <c r="AH2461" s="167" t="str">
        <f t="shared" si="464"/>
        <v/>
      </c>
      <c r="AI2461" s="167" t="str">
        <f t="shared" si="465"/>
        <v/>
      </c>
      <c r="AJ2461" s="167"/>
      <c r="AK2461" s="167"/>
      <c r="AL2461" s="167"/>
      <c r="AO2461" s="158">
        <f t="shared" si="468"/>
        <v>11.530131224498248</v>
      </c>
      <c r="AP2461" s="159">
        <f t="shared" si="469"/>
        <v>0.11710847527186735</v>
      </c>
      <c r="AQ2461" s="160">
        <f t="shared" si="470"/>
        <v>2.4049914799956218E-4</v>
      </c>
      <c r="AR2461" s="161" t="str">
        <f t="shared" si="471"/>
        <v/>
      </c>
      <c r="AS2461" s="161" t="str">
        <f t="shared" si="467"/>
        <v/>
      </c>
    </row>
    <row r="2462" spans="26:45" ht="20.100000000000001" customHeight="1" x14ac:dyDescent="0.25">
      <c r="Z2462" s="146">
        <v>1791</v>
      </c>
      <c r="AA2462" s="142">
        <f t="shared" si="458"/>
        <v>3.1640000000000006</v>
      </c>
      <c r="AB2462" s="166">
        <f t="shared" si="459"/>
        <v>2.6734472533567061E-3</v>
      </c>
      <c r="AC2462" s="166">
        <f t="shared" si="460"/>
        <v>0.99922191602252997</v>
      </c>
      <c r="AD2462" s="142">
        <f t="shared" si="461"/>
        <v>2.6734472533567061E-3</v>
      </c>
      <c r="AE2462" s="142" t="str">
        <f t="shared" si="466"/>
        <v/>
      </c>
      <c r="AF2462" s="142" t="str">
        <f t="shared" si="462"/>
        <v/>
      </c>
      <c r="AG2462" s="167">
        <f t="shared" si="463"/>
        <v>0</v>
      </c>
      <c r="AH2462" s="167" t="str">
        <f t="shared" si="464"/>
        <v/>
      </c>
      <c r="AI2462" s="167" t="str">
        <f t="shared" si="465"/>
        <v/>
      </c>
      <c r="AJ2462" s="167"/>
      <c r="AK2462" s="167"/>
      <c r="AL2462" s="167"/>
      <c r="AO2462" s="158">
        <f t="shared" si="468"/>
        <v>11.536526194672678</v>
      </c>
      <c r="AP2462" s="159">
        <f t="shared" si="469"/>
        <v>0.11686797612386779</v>
      </c>
      <c r="AQ2462" s="160">
        <f t="shared" si="470"/>
        <v>2.4006383600540249E-4</v>
      </c>
      <c r="AR2462" s="161" t="str">
        <f t="shared" si="471"/>
        <v/>
      </c>
      <c r="AS2462" s="161" t="str">
        <f t="shared" si="467"/>
        <v/>
      </c>
    </row>
    <row r="2463" spans="26:45" ht="20.100000000000001" customHeight="1" x14ac:dyDescent="0.25">
      <c r="Z2463" s="146">
        <v>1792</v>
      </c>
      <c r="AA2463" s="142">
        <f t="shared" ref="AA2463:AA2526" si="472">AA$665+(Z2463*AA$668)</f>
        <v>3.1680000000000001</v>
      </c>
      <c r="AB2463" s="166">
        <f t="shared" ref="AB2463:AB2526" si="473">_xlfn.NORM.DIST(AA2463,AA$662,AA$663,0)</f>
        <v>2.6398041948164515E-3</v>
      </c>
      <c r="AC2463" s="166">
        <f t="shared" ref="AC2463:AC2526" si="474">_xlfn.NORM.DIST(AA2463,AA$662,AA$663,1)</f>
        <v>0.99923254239757653</v>
      </c>
      <c r="AD2463" s="142">
        <f t="shared" ref="AD2463:AD2526" si="475">IF(OR(AC2463&lt;CN$43,AC2463&gt;CN$44),AB2463,"")</f>
        <v>2.6398041948164515E-3</v>
      </c>
      <c r="AE2463" s="142" t="str">
        <f t="shared" si="466"/>
        <v/>
      </c>
      <c r="AF2463" s="142" t="str">
        <f t="shared" ref="AF2463:AF2526" si="476">IF(AB2463=MAX(AB$671:AB$2671),AB2463,"")</f>
        <v/>
      </c>
      <c r="AG2463" s="167">
        <f t="shared" ref="AG2463:AG2526" si="477">_xlfn.NORM.DIST(Z2463,AE$663,AE$664,0)</f>
        <v>0</v>
      </c>
      <c r="AH2463" s="167" t="str">
        <f t="shared" ref="AH2463:AH2526" si="478">IF(AG2463=MAX(AG$671:AG$2671),AB2463,"")</f>
        <v/>
      </c>
      <c r="AI2463" s="167" t="str">
        <f t="shared" ref="AI2463:AI2526" si="479">IF(AH2463=MIN(AH$671:AH$2671),AH2463,"")</f>
        <v/>
      </c>
      <c r="AJ2463" s="167"/>
      <c r="AK2463" s="167"/>
      <c r="AL2463" s="167"/>
      <c r="AO2463" s="158">
        <f t="shared" si="468"/>
        <v>11.542921164847108</v>
      </c>
      <c r="AP2463" s="159">
        <f t="shared" si="469"/>
        <v>0.11662791228786239</v>
      </c>
      <c r="AQ2463" s="160">
        <f t="shared" si="470"/>
        <v>2.3962912796331171E-4</v>
      </c>
      <c r="AR2463" s="161" t="str">
        <f t="shared" si="471"/>
        <v/>
      </c>
      <c r="AS2463" s="161" t="str">
        <f t="shared" si="467"/>
        <v/>
      </c>
    </row>
    <row r="2464" spans="26:45" ht="20.100000000000001" customHeight="1" x14ac:dyDescent="0.25">
      <c r="Z2464" s="146">
        <v>1793</v>
      </c>
      <c r="AA2464" s="142">
        <f t="shared" si="472"/>
        <v>3.1719999999999997</v>
      </c>
      <c r="AB2464" s="166">
        <f t="shared" si="473"/>
        <v>2.6065428005187358E-3</v>
      </c>
      <c r="AC2464" s="166">
        <f t="shared" si="474"/>
        <v>0.9992430349649728</v>
      </c>
      <c r="AD2464" s="142">
        <f t="shared" si="475"/>
        <v>2.6065428005187358E-3</v>
      </c>
      <c r="AE2464" s="142" t="str">
        <f t="shared" ref="AE2464:AE2527" si="480">IF(AND(AC2464&gt;$AE$667,AC2464&lt;$AE$668),AB2464,"")</f>
        <v/>
      </c>
      <c r="AF2464" s="142" t="str">
        <f t="shared" si="476"/>
        <v/>
      </c>
      <c r="AG2464" s="167">
        <f t="shared" si="477"/>
        <v>0</v>
      </c>
      <c r="AH2464" s="167" t="str">
        <f t="shared" si="478"/>
        <v/>
      </c>
      <c r="AI2464" s="167" t="str">
        <f t="shared" si="479"/>
        <v/>
      </c>
      <c r="AJ2464" s="167"/>
      <c r="AK2464" s="167"/>
      <c r="AL2464" s="167"/>
      <c r="AO2464" s="158">
        <f t="shared" si="468"/>
        <v>11.549316135021538</v>
      </c>
      <c r="AP2464" s="159">
        <f t="shared" si="469"/>
        <v>0.11638828315989908</v>
      </c>
      <c r="AQ2464" s="160">
        <f t="shared" si="470"/>
        <v>2.3919502364988521E-4</v>
      </c>
      <c r="AR2464" s="161" t="str">
        <f t="shared" si="471"/>
        <v/>
      </c>
      <c r="AS2464" s="161" t="str">
        <f t="shared" si="467"/>
        <v/>
      </c>
    </row>
    <row r="2465" spans="26:45" ht="20.100000000000001" customHeight="1" x14ac:dyDescent="0.25">
      <c r="Z2465" s="146">
        <v>1794</v>
      </c>
      <c r="AA2465" s="142">
        <f t="shared" si="472"/>
        <v>3.1760000000000002</v>
      </c>
      <c r="AB2465" s="166">
        <f t="shared" si="473"/>
        <v>2.5736593191648164E-3</v>
      </c>
      <c r="AC2465" s="166">
        <f t="shared" si="474"/>
        <v>0.99925339524386336</v>
      </c>
      <c r="AD2465" s="142">
        <f t="shared" si="475"/>
        <v>2.5736593191648164E-3</v>
      </c>
      <c r="AE2465" s="142" t="str">
        <f t="shared" si="480"/>
        <v/>
      </c>
      <c r="AF2465" s="142" t="str">
        <f t="shared" si="476"/>
        <v/>
      </c>
      <c r="AG2465" s="167">
        <f t="shared" si="477"/>
        <v>0</v>
      </c>
      <c r="AH2465" s="167" t="str">
        <f t="shared" si="478"/>
        <v/>
      </c>
      <c r="AI2465" s="167" t="str">
        <f t="shared" si="479"/>
        <v/>
      </c>
      <c r="AJ2465" s="167"/>
      <c r="AK2465" s="167"/>
      <c r="AL2465" s="167"/>
      <c r="AO2465" s="158">
        <f t="shared" si="468"/>
        <v>11.555711105195968</v>
      </c>
      <c r="AP2465" s="159">
        <f t="shared" si="469"/>
        <v>0.11614908813624919</v>
      </c>
      <c r="AQ2465" s="160">
        <f t="shared" si="470"/>
        <v>2.3876152283931751E-4</v>
      </c>
      <c r="AR2465" s="161" t="str">
        <f t="shared" si="471"/>
        <v/>
      </c>
      <c r="AS2465" s="161" t="str">
        <f t="shared" si="467"/>
        <v/>
      </c>
    </row>
    <row r="2466" spans="26:45" ht="20.100000000000001" customHeight="1" x14ac:dyDescent="0.25">
      <c r="Z2466" s="146">
        <v>1795</v>
      </c>
      <c r="AA2466" s="142">
        <f t="shared" si="472"/>
        <v>3.1799999999999997</v>
      </c>
      <c r="AB2466" s="166">
        <f t="shared" si="473"/>
        <v>2.5411500287265262E-3</v>
      </c>
      <c r="AC2466" s="166">
        <f t="shared" si="474"/>
        <v>0.9992636247384461</v>
      </c>
      <c r="AD2466" s="142">
        <f t="shared" si="475"/>
        <v>2.5411500287265262E-3</v>
      </c>
      <c r="AE2466" s="142" t="str">
        <f t="shared" si="480"/>
        <v/>
      </c>
      <c r="AF2466" s="142" t="str">
        <f t="shared" si="476"/>
        <v/>
      </c>
      <c r="AG2466" s="167">
        <f t="shared" si="477"/>
        <v>0</v>
      </c>
      <c r="AH2466" s="167" t="str">
        <f t="shared" si="478"/>
        <v/>
      </c>
      <c r="AI2466" s="167" t="str">
        <f t="shared" si="479"/>
        <v/>
      </c>
      <c r="AJ2466" s="167"/>
      <c r="AK2466" s="167"/>
      <c r="AL2466" s="167"/>
      <c r="AO2466" s="158">
        <f t="shared" si="468"/>
        <v>11.562106075370398</v>
      </c>
      <c r="AP2466" s="159">
        <f t="shared" si="469"/>
        <v>0.11591032661340987</v>
      </c>
      <c r="AQ2466" s="160">
        <f t="shared" si="470"/>
        <v>2.3832862530349941E-4</v>
      </c>
      <c r="AR2466" s="161" t="str">
        <f t="shared" si="471"/>
        <v/>
      </c>
      <c r="AS2466" s="161" t="str">
        <f t="shared" si="467"/>
        <v/>
      </c>
    </row>
    <row r="2467" spans="26:45" ht="20.100000000000001" customHeight="1" x14ac:dyDescent="0.25">
      <c r="Z2467" s="146">
        <v>1796</v>
      </c>
      <c r="AA2467" s="142">
        <f t="shared" si="472"/>
        <v>3.1840000000000002</v>
      </c>
      <c r="AB2467" s="166">
        <f t="shared" si="473"/>
        <v>2.5090112363136451E-3</v>
      </c>
      <c r="AC2467" s="166">
        <f t="shared" si="474"/>
        <v>0.99927372493808919</v>
      </c>
      <c r="AD2467" s="142">
        <f t="shared" si="475"/>
        <v>2.5090112363136451E-3</v>
      </c>
      <c r="AE2467" s="142" t="str">
        <f t="shared" si="480"/>
        <v/>
      </c>
      <c r="AF2467" s="142" t="str">
        <f t="shared" si="476"/>
        <v/>
      </c>
      <c r="AG2467" s="167">
        <f t="shared" si="477"/>
        <v>0</v>
      </c>
      <c r="AH2467" s="167" t="str">
        <f t="shared" si="478"/>
        <v/>
      </c>
      <c r="AI2467" s="167" t="str">
        <f t="shared" si="479"/>
        <v/>
      </c>
      <c r="AJ2467" s="167"/>
      <c r="AK2467" s="167"/>
      <c r="AL2467" s="167"/>
      <c r="AO2467" s="158">
        <f t="shared" si="468"/>
        <v>11.568501045544828</v>
      </c>
      <c r="AP2467" s="159">
        <f t="shared" si="469"/>
        <v>0.11567199798810637</v>
      </c>
      <c r="AQ2467" s="160">
        <f t="shared" si="470"/>
        <v>2.3789633081169881E-4</v>
      </c>
      <c r="AR2467" s="161" t="str">
        <f t="shared" si="471"/>
        <v/>
      </c>
      <c r="AS2467" s="161" t="str">
        <f t="shared" si="467"/>
        <v/>
      </c>
    </row>
    <row r="2468" spans="26:45" ht="20.100000000000001" customHeight="1" x14ac:dyDescent="0.25">
      <c r="Z2468" s="146">
        <v>1797</v>
      </c>
      <c r="AA2468" s="142">
        <f t="shared" si="472"/>
        <v>3.1879999999999997</v>
      </c>
      <c r="AB2468" s="166">
        <f t="shared" si="473"/>
        <v>2.4772392780407684E-3</v>
      </c>
      <c r="AC2468" s="166">
        <f t="shared" si="474"/>
        <v>0.99928369731744748</v>
      </c>
      <c r="AD2468" s="142">
        <f t="shared" si="475"/>
        <v>2.4772392780407684E-3</v>
      </c>
      <c r="AE2468" s="142" t="str">
        <f t="shared" si="480"/>
        <v/>
      </c>
      <c r="AF2468" s="142" t="str">
        <f t="shared" si="476"/>
        <v/>
      </c>
      <c r="AG2468" s="167">
        <f t="shared" si="477"/>
        <v>0</v>
      </c>
      <c r="AH2468" s="167" t="str">
        <f t="shared" si="478"/>
        <v/>
      </c>
      <c r="AI2468" s="167" t="str">
        <f t="shared" si="479"/>
        <v/>
      </c>
      <c r="AJ2468" s="167"/>
      <c r="AK2468" s="167"/>
      <c r="AL2468" s="167"/>
      <c r="AO2468" s="158">
        <f t="shared" si="468"/>
        <v>11.574896015719258</v>
      </c>
      <c r="AP2468" s="159">
        <f t="shared" si="469"/>
        <v>0.11543410165729467</v>
      </c>
      <c r="AQ2468" s="160">
        <f t="shared" si="470"/>
        <v>2.3746463913103255E-4</v>
      </c>
      <c r="AR2468" s="161" t="str">
        <f t="shared" si="471"/>
        <v/>
      </c>
      <c r="AS2468" s="161" t="str">
        <f t="shared" si="467"/>
        <v/>
      </c>
    </row>
    <row r="2469" spans="26:45" ht="20.100000000000001" customHeight="1" x14ac:dyDescent="0.25">
      <c r="Z2469" s="146">
        <v>1798</v>
      </c>
      <c r="AA2469" s="142">
        <f t="shared" si="472"/>
        <v>3.1920000000000002</v>
      </c>
      <c r="AB2469" s="166">
        <f t="shared" si="473"/>
        <v>2.4458305188934013E-3</v>
      </c>
      <c r="AC2469" s="166">
        <f t="shared" si="474"/>
        <v>0.99929354333657783</v>
      </c>
      <c r="AD2469" s="142">
        <f t="shared" si="475"/>
        <v>2.4458305188934013E-3</v>
      </c>
      <c r="AE2469" s="142" t="str">
        <f t="shared" si="480"/>
        <v/>
      </c>
      <c r="AF2469" s="142" t="str">
        <f t="shared" si="476"/>
        <v/>
      </c>
      <c r="AG2469" s="167">
        <f t="shared" si="477"/>
        <v>0</v>
      </c>
      <c r="AH2469" s="167" t="str">
        <f t="shared" si="478"/>
        <v/>
      </c>
      <c r="AI2469" s="167" t="str">
        <f t="shared" si="479"/>
        <v/>
      </c>
      <c r="AJ2469" s="167"/>
      <c r="AK2469" s="167"/>
      <c r="AL2469" s="167"/>
      <c r="AO2469" s="158">
        <f t="shared" si="468"/>
        <v>11.581290985893688</v>
      </c>
      <c r="AP2469" s="159">
        <f t="shared" si="469"/>
        <v>0.11519663701816364</v>
      </c>
      <c r="AQ2469" s="160">
        <f t="shared" si="470"/>
        <v>2.3703355002592519E-4</v>
      </c>
      <c r="AR2469" s="161" t="str">
        <f t="shared" si="471"/>
        <v/>
      </c>
      <c r="AS2469" s="161" t="str">
        <f t="shared" si="467"/>
        <v/>
      </c>
    </row>
    <row r="2470" spans="26:45" ht="20.100000000000001" customHeight="1" x14ac:dyDescent="0.25">
      <c r="Z2470" s="146">
        <v>1799</v>
      </c>
      <c r="AA2470" s="142">
        <f t="shared" si="472"/>
        <v>3.1959999999999997</v>
      </c>
      <c r="AB2470" s="166">
        <f t="shared" si="473"/>
        <v>2.4147813525935867E-3</v>
      </c>
      <c r="AC2470" s="166">
        <f t="shared" si="474"/>
        <v>0.99930326444105444</v>
      </c>
      <c r="AD2470" s="142">
        <f t="shared" si="475"/>
        <v>2.4147813525935867E-3</v>
      </c>
      <c r="AE2470" s="142" t="str">
        <f t="shared" si="480"/>
        <v/>
      </c>
      <c r="AF2470" s="142" t="str">
        <f t="shared" si="476"/>
        <v/>
      </c>
      <c r="AG2470" s="167">
        <f t="shared" si="477"/>
        <v>0</v>
      </c>
      <c r="AH2470" s="167" t="str">
        <f t="shared" si="478"/>
        <v/>
      </c>
      <c r="AI2470" s="167" t="str">
        <f t="shared" si="479"/>
        <v/>
      </c>
      <c r="AJ2470" s="167"/>
      <c r="AK2470" s="167"/>
      <c r="AL2470" s="167"/>
      <c r="AO2470" s="158">
        <f t="shared" si="468"/>
        <v>11.587685956068118</v>
      </c>
      <c r="AP2470" s="159">
        <f t="shared" si="469"/>
        <v>0.11495960346813772</v>
      </c>
      <c r="AQ2470" s="160">
        <f t="shared" si="470"/>
        <v>2.3660306325873348E-4</v>
      </c>
      <c r="AR2470" s="161" t="str">
        <f t="shared" si="471"/>
        <v/>
      </c>
      <c r="AS2470" s="161" t="str">
        <f t="shared" si="467"/>
        <v/>
      </c>
    </row>
    <row r="2471" spans="26:45" ht="20.100000000000001" customHeight="1" x14ac:dyDescent="0.25">
      <c r="Z2471" s="146">
        <v>1800</v>
      </c>
      <c r="AA2471" s="142">
        <f t="shared" si="472"/>
        <v>3.2</v>
      </c>
      <c r="AB2471" s="166">
        <f t="shared" si="473"/>
        <v>2.3840882014648404E-3</v>
      </c>
      <c r="AC2471" s="166">
        <f t="shared" si="474"/>
        <v>0.99931286206208414</v>
      </c>
      <c r="AD2471" s="142">
        <f t="shared" si="475"/>
        <v>2.3840882014648404E-3</v>
      </c>
      <c r="AE2471" s="142" t="str">
        <f t="shared" si="480"/>
        <v/>
      </c>
      <c r="AF2471" s="142" t="str">
        <f t="shared" si="476"/>
        <v/>
      </c>
      <c r="AG2471" s="167">
        <f t="shared" si="477"/>
        <v>0</v>
      </c>
      <c r="AH2471" s="167" t="str">
        <f t="shared" si="478"/>
        <v/>
      </c>
      <c r="AI2471" s="167" t="str">
        <f t="shared" si="479"/>
        <v/>
      </c>
      <c r="AJ2471" s="167"/>
      <c r="AK2471" s="167"/>
      <c r="AL2471" s="167"/>
      <c r="AO2471" s="158">
        <f t="shared" si="468"/>
        <v>11.594080926242547</v>
      </c>
      <c r="AP2471" s="159">
        <f t="shared" si="469"/>
        <v>0.11472300040487898</v>
      </c>
      <c r="AQ2471" s="160">
        <f t="shared" si="470"/>
        <v>2.3617317858951048E-4</v>
      </c>
      <c r="AR2471" s="161" t="str">
        <f t="shared" si="471"/>
        <v/>
      </c>
      <c r="AS2471" s="161" t="str">
        <f t="shared" si="467"/>
        <v/>
      </c>
    </row>
    <row r="2472" spans="26:45" ht="20.100000000000001" customHeight="1" x14ac:dyDescent="0.25">
      <c r="Z2472" s="146">
        <v>1801</v>
      </c>
      <c r="AA2472" s="142">
        <f t="shared" si="472"/>
        <v>3.2039999999999997</v>
      </c>
      <c r="AB2472" s="166">
        <f t="shared" si="473"/>
        <v>2.3537475162966311E-3</v>
      </c>
      <c r="AC2472" s="166">
        <f t="shared" si="474"/>
        <v>0.99932233761661959</v>
      </c>
      <c r="AD2472" s="142">
        <f t="shared" si="475"/>
        <v>2.3537475162966311E-3</v>
      </c>
      <c r="AE2472" s="142" t="str">
        <f t="shared" si="480"/>
        <v/>
      </c>
      <c r="AF2472" s="142" t="str">
        <f t="shared" si="476"/>
        <v/>
      </c>
      <c r="AG2472" s="167">
        <f t="shared" si="477"/>
        <v>0</v>
      </c>
      <c r="AH2472" s="167" t="str">
        <f t="shared" si="478"/>
        <v/>
      </c>
      <c r="AI2472" s="167" t="str">
        <f t="shared" si="479"/>
        <v/>
      </c>
      <c r="AJ2472" s="167"/>
      <c r="AK2472" s="167"/>
      <c r="AL2472" s="167"/>
      <c r="AO2472" s="158">
        <f t="shared" si="468"/>
        <v>11.600475896416977</v>
      </c>
      <c r="AP2472" s="159">
        <f t="shared" si="469"/>
        <v>0.11448682722628947</v>
      </c>
      <c r="AQ2472" s="160">
        <f t="shared" si="470"/>
        <v>2.3574389577543653E-4</v>
      </c>
      <c r="AR2472" s="161" t="str">
        <f t="shared" si="471"/>
        <v/>
      </c>
      <c r="AS2472" s="161" t="str">
        <f t="shared" si="467"/>
        <v/>
      </c>
    </row>
    <row r="2473" spans="26:45" ht="20.100000000000001" customHeight="1" x14ac:dyDescent="0.25">
      <c r="Z2473" s="146">
        <v>1802</v>
      </c>
      <c r="AA2473" s="142">
        <f t="shared" si="472"/>
        <v>3.2080000000000002</v>
      </c>
      <c r="AB2473" s="166">
        <f t="shared" si="473"/>
        <v>2.3237557762082004E-3</v>
      </c>
      <c r="AC2473" s="166">
        <f t="shared" si="474"/>
        <v>0.99933169250747333</v>
      </c>
      <c r="AD2473" s="142">
        <f t="shared" si="475"/>
        <v>2.3237557762082004E-3</v>
      </c>
      <c r="AE2473" s="142" t="str">
        <f t="shared" si="480"/>
        <v/>
      </c>
      <c r="AF2473" s="142" t="str">
        <f t="shared" si="476"/>
        <v/>
      </c>
      <c r="AG2473" s="167">
        <f t="shared" si="477"/>
        <v>0</v>
      </c>
      <c r="AH2473" s="167" t="str">
        <f t="shared" si="478"/>
        <v/>
      </c>
      <c r="AI2473" s="167" t="str">
        <f t="shared" si="479"/>
        <v/>
      </c>
      <c r="AJ2473" s="167"/>
      <c r="AK2473" s="167"/>
      <c r="AL2473" s="167"/>
      <c r="AO2473" s="158">
        <f t="shared" si="468"/>
        <v>11.606870866591407</v>
      </c>
      <c r="AP2473" s="159">
        <f t="shared" si="469"/>
        <v>0.11425108333051404</v>
      </c>
      <c r="AQ2473" s="160">
        <f t="shared" si="470"/>
        <v>2.3531521457186011E-4</v>
      </c>
      <c r="AR2473" s="161" t="str">
        <f t="shared" si="471"/>
        <v/>
      </c>
      <c r="AS2473" s="161" t="str">
        <f t="shared" si="467"/>
        <v/>
      </c>
    </row>
    <row r="2474" spans="26:45" ht="20.100000000000001" customHeight="1" x14ac:dyDescent="0.25">
      <c r="Z2474" s="146">
        <v>1803</v>
      </c>
      <c r="AA2474" s="142">
        <f t="shared" si="472"/>
        <v>3.2119999999999997</v>
      </c>
      <c r="AB2474" s="166">
        <f t="shared" si="473"/>
        <v>2.2941094885119994E-3</v>
      </c>
      <c r="AC2474" s="166">
        <f t="shared" si="474"/>
        <v>0.99934092812343112</v>
      </c>
      <c r="AD2474" s="142">
        <f t="shared" si="475"/>
        <v>2.2941094885119994E-3</v>
      </c>
      <c r="AE2474" s="142" t="str">
        <f t="shared" si="480"/>
        <v/>
      </c>
      <c r="AF2474" s="142" t="str">
        <f t="shared" si="476"/>
        <v/>
      </c>
      <c r="AG2474" s="167">
        <f t="shared" si="477"/>
        <v>0</v>
      </c>
      <c r="AH2474" s="167" t="str">
        <f t="shared" si="478"/>
        <v/>
      </c>
      <c r="AI2474" s="167" t="str">
        <f t="shared" si="479"/>
        <v/>
      </c>
      <c r="AJ2474" s="167"/>
      <c r="AK2474" s="167"/>
      <c r="AL2474" s="167"/>
      <c r="AO2474" s="158">
        <f t="shared" si="468"/>
        <v>11.613265836765837</v>
      </c>
      <c r="AP2474" s="159">
        <f t="shared" si="469"/>
        <v>0.11401576811594218</v>
      </c>
      <c r="AQ2474" s="160">
        <f t="shared" si="470"/>
        <v>2.3488713473186762E-4</v>
      </c>
      <c r="AR2474" s="161" t="str">
        <f t="shared" si="471"/>
        <v/>
      </c>
      <c r="AS2474" s="161" t="str">
        <f t="shared" si="467"/>
        <v/>
      </c>
    </row>
    <row r="2475" spans="26:45" ht="20.100000000000001" customHeight="1" x14ac:dyDescent="0.25">
      <c r="Z2475" s="146">
        <v>1804</v>
      </c>
      <c r="AA2475" s="142">
        <f t="shared" si="472"/>
        <v>3.2160000000000002</v>
      </c>
      <c r="AB2475" s="166">
        <f t="shared" si="473"/>
        <v>2.264805188576479E-3</v>
      </c>
      <c r="AC2475" s="166">
        <f t="shared" si="474"/>
        <v>0.99935004583936393</v>
      </c>
      <c r="AD2475" s="142">
        <f t="shared" si="475"/>
        <v>2.264805188576479E-3</v>
      </c>
      <c r="AE2475" s="142" t="str">
        <f t="shared" si="480"/>
        <v/>
      </c>
      <c r="AF2475" s="142" t="str">
        <f t="shared" si="476"/>
        <v/>
      </c>
      <c r="AG2475" s="167">
        <f t="shared" si="477"/>
        <v>0</v>
      </c>
      <c r="AH2475" s="167" t="str">
        <f t="shared" si="478"/>
        <v/>
      </c>
      <c r="AI2475" s="167" t="str">
        <f t="shared" si="479"/>
        <v/>
      </c>
      <c r="AJ2475" s="167"/>
      <c r="AK2475" s="167"/>
      <c r="AL2475" s="167"/>
      <c r="AO2475" s="158">
        <f t="shared" si="468"/>
        <v>11.619660806940267</v>
      </c>
      <c r="AP2475" s="159">
        <f t="shared" si="469"/>
        <v>0.11378088098121031</v>
      </c>
      <c r="AQ2475" s="160">
        <f t="shared" si="470"/>
        <v>2.3445965600556173E-4</v>
      </c>
      <c r="AR2475" s="161" t="str">
        <f t="shared" si="471"/>
        <v/>
      </c>
      <c r="AS2475" s="161" t="str">
        <f t="shared" si="467"/>
        <v/>
      </c>
    </row>
    <row r="2476" spans="26:45" ht="20.100000000000001" customHeight="1" x14ac:dyDescent="0.25">
      <c r="Z2476" s="146">
        <v>1805</v>
      </c>
      <c r="AA2476" s="142">
        <f t="shared" si="472"/>
        <v>3.2199999999999998</v>
      </c>
      <c r="AB2476" s="166">
        <f t="shared" si="473"/>
        <v>2.2358394396885424E-3</v>
      </c>
      <c r="AC2476" s="166">
        <f t="shared" si="474"/>
        <v>0.99935904701633993</v>
      </c>
      <c r="AD2476" s="142">
        <f t="shared" si="475"/>
        <v>2.2358394396885424E-3</v>
      </c>
      <c r="AE2476" s="142" t="str">
        <f t="shared" si="480"/>
        <v/>
      </c>
      <c r="AF2476" s="142" t="str">
        <f t="shared" si="476"/>
        <v/>
      </c>
      <c r="AG2476" s="167">
        <f t="shared" si="477"/>
        <v>0</v>
      </c>
      <c r="AH2476" s="167" t="str">
        <f t="shared" si="478"/>
        <v/>
      </c>
      <c r="AI2476" s="167" t="str">
        <f t="shared" si="479"/>
        <v/>
      </c>
      <c r="AJ2476" s="167"/>
      <c r="AK2476" s="167"/>
      <c r="AL2476" s="167"/>
      <c r="AO2476" s="158">
        <f t="shared" si="468"/>
        <v>11.626055777114697</v>
      </c>
      <c r="AP2476" s="159">
        <f t="shared" si="469"/>
        <v>0.11354642132520475</v>
      </c>
      <c r="AQ2476" s="160">
        <f t="shared" si="470"/>
        <v>2.3403277814160184E-4</v>
      </c>
      <c r="AR2476" s="161" t="str">
        <f t="shared" si="471"/>
        <v/>
      </c>
      <c r="AS2476" s="161" t="str">
        <f t="shared" si="467"/>
        <v/>
      </c>
    </row>
    <row r="2477" spans="26:45" ht="20.100000000000001" customHeight="1" x14ac:dyDescent="0.25">
      <c r="Z2477" s="146">
        <v>1806</v>
      </c>
      <c r="AA2477" s="142">
        <f t="shared" si="472"/>
        <v>3.2240000000000002</v>
      </c>
      <c r="AB2477" s="166">
        <f t="shared" si="473"/>
        <v>2.2072088329153942E-3</v>
      </c>
      <c r="AC2477" s="166">
        <f t="shared" si="474"/>
        <v>0.99936793300173632</v>
      </c>
      <c r="AD2477" s="142">
        <f t="shared" si="475"/>
        <v>2.2072088329153942E-3</v>
      </c>
      <c r="AE2477" s="142" t="str">
        <f t="shared" si="480"/>
        <v/>
      </c>
      <c r="AF2477" s="142" t="str">
        <f t="shared" si="476"/>
        <v/>
      </c>
      <c r="AG2477" s="167">
        <f t="shared" si="477"/>
        <v>0</v>
      </c>
      <c r="AH2477" s="167" t="str">
        <f t="shared" si="478"/>
        <v/>
      </c>
      <c r="AI2477" s="167" t="str">
        <f t="shared" si="479"/>
        <v/>
      </c>
      <c r="AJ2477" s="167"/>
      <c r="AK2477" s="167"/>
      <c r="AL2477" s="167"/>
      <c r="AO2477" s="158">
        <f t="shared" si="468"/>
        <v>11.632450747289127</v>
      </c>
      <c r="AP2477" s="159">
        <f t="shared" si="469"/>
        <v>0.11331238854706314</v>
      </c>
      <c r="AQ2477" s="160">
        <f t="shared" si="470"/>
        <v>2.3360650088587176E-4</v>
      </c>
      <c r="AR2477" s="161" t="str">
        <f t="shared" si="471"/>
        <v/>
      </c>
      <c r="AS2477" s="161" t="str">
        <f t="shared" si="467"/>
        <v/>
      </c>
    </row>
    <row r="2478" spans="26:45" ht="20.100000000000001" customHeight="1" x14ac:dyDescent="0.25">
      <c r="Z2478" s="146">
        <v>1807</v>
      </c>
      <c r="AA2478" s="142">
        <f t="shared" si="472"/>
        <v>3.2279999999999998</v>
      </c>
      <c r="AB2478" s="166">
        <f t="shared" si="473"/>
        <v>2.1789099869660876E-3</v>
      </c>
      <c r="AC2478" s="166">
        <f t="shared" si="474"/>
        <v>0.99937670512934984</v>
      </c>
      <c r="AD2478" s="142">
        <f t="shared" si="475"/>
        <v>2.1789099869660876E-3</v>
      </c>
      <c r="AE2478" s="142" t="str">
        <f t="shared" si="480"/>
        <v/>
      </c>
      <c r="AF2478" s="142" t="str">
        <f t="shared" si="476"/>
        <v/>
      </c>
      <c r="AG2478" s="167">
        <f t="shared" si="477"/>
        <v>0</v>
      </c>
      <c r="AH2478" s="167" t="str">
        <f t="shared" si="478"/>
        <v/>
      </c>
      <c r="AI2478" s="167" t="str">
        <f t="shared" si="479"/>
        <v/>
      </c>
      <c r="AJ2478" s="167"/>
      <c r="AK2478" s="167"/>
      <c r="AL2478" s="167"/>
      <c r="AO2478" s="158">
        <f t="shared" si="468"/>
        <v>11.638845717463557</v>
      </c>
      <c r="AP2478" s="159">
        <f t="shared" si="469"/>
        <v>0.11307878204617727</v>
      </c>
      <c r="AQ2478" s="160">
        <f t="shared" si="470"/>
        <v>2.3318082398171569E-4</v>
      </c>
      <c r="AR2478" s="161" t="str">
        <f t="shared" si="471"/>
        <v/>
      </c>
      <c r="AS2478" s="161" t="str">
        <f t="shared" si="467"/>
        <v/>
      </c>
    </row>
    <row r="2479" spans="26:45" ht="20.100000000000001" customHeight="1" x14ac:dyDescent="0.25">
      <c r="Z2479" s="146">
        <v>1808</v>
      </c>
      <c r="AA2479" s="142">
        <f t="shared" si="472"/>
        <v>3.2320000000000002</v>
      </c>
      <c r="AB2479" s="166">
        <f t="shared" si="473"/>
        <v>2.1509395480525033E-3</v>
      </c>
      <c r="AC2479" s="166">
        <f t="shared" si="474"/>
        <v>0.9993853647195069</v>
      </c>
      <c r="AD2479" s="142">
        <f t="shared" si="475"/>
        <v>2.1509395480525033E-3</v>
      </c>
      <c r="AE2479" s="142" t="str">
        <f t="shared" si="480"/>
        <v/>
      </c>
      <c r="AF2479" s="142" t="str">
        <f t="shared" si="476"/>
        <v/>
      </c>
      <c r="AG2479" s="167">
        <f t="shared" si="477"/>
        <v>0</v>
      </c>
      <c r="AH2479" s="167" t="str">
        <f t="shared" si="478"/>
        <v/>
      </c>
      <c r="AI2479" s="167" t="str">
        <f t="shared" si="479"/>
        <v/>
      </c>
      <c r="AJ2479" s="167"/>
      <c r="AK2479" s="167"/>
      <c r="AL2479" s="167"/>
      <c r="AO2479" s="158">
        <f t="shared" si="468"/>
        <v>11.645240687637987</v>
      </c>
      <c r="AP2479" s="159">
        <f t="shared" si="469"/>
        <v>0.11284560122219556</v>
      </c>
      <c r="AQ2479" s="160">
        <f t="shared" si="470"/>
        <v>2.3275574717093739E-4</v>
      </c>
      <c r="AR2479" s="161" t="str">
        <f t="shared" si="471"/>
        <v/>
      </c>
      <c r="AS2479" s="161" t="str">
        <f t="shared" si="467"/>
        <v/>
      </c>
    </row>
    <row r="2480" spans="26:45" ht="20.100000000000001" customHeight="1" x14ac:dyDescent="0.25">
      <c r="Z2480" s="146">
        <v>1809</v>
      </c>
      <c r="AA2480" s="142">
        <f t="shared" si="472"/>
        <v>3.2359999999999998</v>
      </c>
      <c r="AB2480" s="166">
        <f t="shared" si="473"/>
        <v>2.1232941897500681E-3</v>
      </c>
      <c r="AC2480" s="166">
        <f t="shared" si="474"/>
        <v>0.9993939130791738</v>
      </c>
      <c r="AD2480" s="142">
        <f t="shared" si="475"/>
        <v>2.1232941897500681E-3</v>
      </c>
      <c r="AE2480" s="142" t="str">
        <f t="shared" si="480"/>
        <v/>
      </c>
      <c r="AF2480" s="142" t="str">
        <f t="shared" si="476"/>
        <v/>
      </c>
      <c r="AG2480" s="167">
        <f t="shared" si="477"/>
        <v>0</v>
      </c>
      <c r="AH2480" s="167" t="str">
        <f t="shared" si="478"/>
        <v/>
      </c>
      <c r="AI2480" s="167" t="str">
        <f t="shared" si="479"/>
        <v/>
      </c>
      <c r="AJ2480" s="167"/>
      <c r="AK2480" s="167"/>
      <c r="AL2480" s="167"/>
      <c r="AO2480" s="158">
        <f t="shared" si="468"/>
        <v>11.651635657812417</v>
      </c>
      <c r="AP2480" s="159">
        <f t="shared" si="469"/>
        <v>0.11261284547502462</v>
      </c>
      <c r="AQ2480" s="160">
        <f t="shared" si="470"/>
        <v>2.3233127019250954E-4</v>
      </c>
      <c r="AR2480" s="161" t="str">
        <f t="shared" si="471"/>
        <v/>
      </c>
      <c r="AS2480" s="161" t="str">
        <f t="shared" si="467"/>
        <v/>
      </c>
    </row>
    <row r="2481" spans="26:45" ht="20.100000000000001" customHeight="1" x14ac:dyDescent="0.25">
      <c r="Z2481" s="146">
        <v>1810</v>
      </c>
      <c r="AA2481" s="142">
        <f t="shared" si="472"/>
        <v>3.24</v>
      </c>
      <c r="AB2481" s="166">
        <f t="shared" si="473"/>
        <v>2.0959706128579419E-3</v>
      </c>
      <c r="AC2481" s="166">
        <f t="shared" si="474"/>
        <v>0.99940235150206558</v>
      </c>
      <c r="AD2481" s="142">
        <f t="shared" si="475"/>
        <v>2.0959706128579419E-3</v>
      </c>
      <c r="AE2481" s="142" t="str">
        <f t="shared" si="480"/>
        <v/>
      </c>
      <c r="AF2481" s="142" t="str">
        <f t="shared" si="476"/>
        <v/>
      </c>
      <c r="AG2481" s="167">
        <f t="shared" si="477"/>
        <v>0</v>
      </c>
      <c r="AH2481" s="167" t="str">
        <f t="shared" si="478"/>
        <v/>
      </c>
      <c r="AI2481" s="167" t="str">
        <f t="shared" si="479"/>
        <v/>
      </c>
      <c r="AJ2481" s="167"/>
      <c r="AK2481" s="167"/>
      <c r="AL2481" s="167"/>
      <c r="AO2481" s="158">
        <f t="shared" si="468"/>
        <v>11.658030627986847</v>
      </c>
      <c r="AP2481" s="159">
        <f t="shared" si="469"/>
        <v>0.11238051420483211</v>
      </c>
      <c r="AQ2481" s="160">
        <f t="shared" si="470"/>
        <v>2.3190739278336481E-4</v>
      </c>
      <c r="AR2481" s="161" t="str">
        <f t="shared" si="471"/>
        <v/>
      </c>
      <c r="AS2481" s="161" t="str">
        <f t="shared" si="467"/>
        <v/>
      </c>
    </row>
    <row r="2482" spans="26:45" ht="20.100000000000001" customHeight="1" x14ac:dyDescent="0.25">
      <c r="Z2482" s="146">
        <v>1811</v>
      </c>
      <c r="AA2482" s="142">
        <f t="shared" si="472"/>
        <v>3.2439999999999998</v>
      </c>
      <c r="AB2482" s="166">
        <f t="shared" si="473"/>
        <v>2.0689655452589767E-3</v>
      </c>
      <c r="AC2482" s="166">
        <f t="shared" si="474"/>
        <v>0.99941068126875454</v>
      </c>
      <c r="AD2482" s="142">
        <f t="shared" si="475"/>
        <v>2.0689655452589767E-3</v>
      </c>
      <c r="AE2482" s="142" t="str">
        <f t="shared" si="480"/>
        <v/>
      </c>
      <c r="AF2482" s="142" t="str">
        <f t="shared" si="476"/>
        <v/>
      </c>
      <c r="AG2482" s="167">
        <f t="shared" si="477"/>
        <v>0</v>
      </c>
      <c r="AH2482" s="167" t="str">
        <f t="shared" si="478"/>
        <v/>
      </c>
      <c r="AI2482" s="167" t="str">
        <f t="shared" si="479"/>
        <v/>
      </c>
      <c r="AJ2482" s="167"/>
      <c r="AK2482" s="167"/>
      <c r="AL2482" s="167"/>
      <c r="AO2482" s="158">
        <f t="shared" si="468"/>
        <v>11.664425598161277</v>
      </c>
      <c r="AP2482" s="159">
        <f t="shared" si="469"/>
        <v>0.11214860681204875</v>
      </c>
      <c r="AQ2482" s="160">
        <f t="shared" si="470"/>
        <v>2.3148411467813212E-4</v>
      </c>
      <c r="AR2482" s="161" t="str">
        <f t="shared" si="471"/>
        <v/>
      </c>
      <c r="AS2482" s="161" t="str">
        <f t="shared" si="467"/>
        <v/>
      </c>
    </row>
    <row r="2483" spans="26:45" ht="20.100000000000001" customHeight="1" x14ac:dyDescent="0.25">
      <c r="Z2483" s="146">
        <v>1812</v>
      </c>
      <c r="AA2483" s="142">
        <f t="shared" si="472"/>
        <v>3.2480000000000002</v>
      </c>
      <c r="AB2483" s="166">
        <f t="shared" si="473"/>
        <v>2.0422757417791907E-3</v>
      </c>
      <c r="AC2483" s="166">
        <f t="shared" si="474"/>
        <v>0.99941890364677866</v>
      </c>
      <c r="AD2483" s="142">
        <f t="shared" si="475"/>
        <v>2.0422757417791907E-3</v>
      </c>
      <c r="AE2483" s="142" t="str">
        <f t="shared" si="480"/>
        <v/>
      </c>
      <c r="AF2483" s="142" t="str">
        <f t="shared" si="476"/>
        <v/>
      </c>
      <c r="AG2483" s="167">
        <f t="shared" si="477"/>
        <v>0</v>
      </c>
      <c r="AH2483" s="167" t="str">
        <f t="shared" si="478"/>
        <v/>
      </c>
      <c r="AI2483" s="167" t="str">
        <f t="shared" si="479"/>
        <v/>
      </c>
      <c r="AJ2483" s="167"/>
      <c r="AK2483" s="167"/>
      <c r="AL2483" s="167"/>
      <c r="AO2483" s="158">
        <f t="shared" si="468"/>
        <v>11.670820568335706</v>
      </c>
      <c r="AP2483" s="159">
        <f t="shared" si="469"/>
        <v>0.11191712269737061</v>
      </c>
      <c r="AQ2483" s="160">
        <f t="shared" si="470"/>
        <v>2.3106143560910897E-4</v>
      </c>
      <c r="AR2483" s="161" t="str">
        <f t="shared" si="471"/>
        <v/>
      </c>
      <c r="AS2483" s="161" t="str">
        <f t="shared" si="467"/>
        <v/>
      </c>
    </row>
    <row r="2484" spans="26:45" ht="20.100000000000001" customHeight="1" x14ac:dyDescent="0.25">
      <c r="Z2484" s="146">
        <v>1813</v>
      </c>
      <c r="AA2484" s="142">
        <f t="shared" si="472"/>
        <v>3.2519999999999998</v>
      </c>
      <c r="AB2484" s="166">
        <f t="shared" si="473"/>
        <v>2.0158979840470305E-3</v>
      </c>
      <c r="AC2484" s="166">
        <f t="shared" si="474"/>
        <v>0.99942701989074856</v>
      </c>
      <c r="AD2484" s="142">
        <f t="shared" si="475"/>
        <v>2.0158979840470305E-3</v>
      </c>
      <c r="AE2484" s="142" t="str">
        <f t="shared" si="480"/>
        <v/>
      </c>
      <c r="AF2484" s="142" t="str">
        <f t="shared" si="476"/>
        <v/>
      </c>
      <c r="AG2484" s="167">
        <f t="shared" si="477"/>
        <v>0</v>
      </c>
      <c r="AH2484" s="167" t="str">
        <f t="shared" si="478"/>
        <v/>
      </c>
      <c r="AI2484" s="167" t="str">
        <f t="shared" si="479"/>
        <v/>
      </c>
      <c r="AJ2484" s="167"/>
      <c r="AK2484" s="167"/>
      <c r="AL2484" s="167"/>
      <c r="AO2484" s="158">
        <f t="shared" si="468"/>
        <v>11.677215538510136</v>
      </c>
      <c r="AP2484" s="159">
        <f t="shared" si="469"/>
        <v>0.1116860612617615</v>
      </c>
      <c r="AQ2484" s="160">
        <f t="shared" si="470"/>
        <v>2.3063935530688584E-4</v>
      </c>
      <c r="AR2484" s="161" t="str">
        <f t="shared" si="471"/>
        <v/>
      </c>
      <c r="AS2484" s="161" t="str">
        <f t="shared" si="467"/>
        <v/>
      </c>
    </row>
    <row r="2485" spans="26:45" ht="20.100000000000001" customHeight="1" x14ac:dyDescent="0.25">
      <c r="Z2485" s="146">
        <v>1814</v>
      </c>
      <c r="AA2485" s="142">
        <f t="shared" si="472"/>
        <v>3.2560000000000002</v>
      </c>
      <c r="AB2485" s="166">
        <f t="shared" si="473"/>
        <v>1.9898290803522173E-3</v>
      </c>
      <c r="AC2485" s="166">
        <f t="shared" si="474"/>
        <v>0.99943503124245525</v>
      </c>
      <c r="AD2485" s="142">
        <f t="shared" si="475"/>
        <v>1.9898290803522173E-3</v>
      </c>
      <c r="AE2485" s="142" t="str">
        <f t="shared" si="480"/>
        <v/>
      </c>
      <c r="AF2485" s="142" t="str">
        <f t="shared" si="476"/>
        <v/>
      </c>
      <c r="AG2485" s="167">
        <f t="shared" si="477"/>
        <v>0</v>
      </c>
      <c r="AH2485" s="167" t="str">
        <f t="shared" si="478"/>
        <v/>
      </c>
      <c r="AI2485" s="167" t="str">
        <f t="shared" si="479"/>
        <v/>
      </c>
      <c r="AJ2485" s="167"/>
      <c r="AK2485" s="167"/>
      <c r="AL2485" s="167"/>
      <c r="AO2485" s="158">
        <f t="shared" si="468"/>
        <v>11.683610508684566</v>
      </c>
      <c r="AP2485" s="159">
        <f t="shared" si="469"/>
        <v>0.11145542190645462</v>
      </c>
      <c r="AQ2485" s="160">
        <f t="shared" si="470"/>
        <v>2.3021787349906953E-4</v>
      </c>
      <c r="AR2485" s="161" t="str">
        <f t="shared" si="471"/>
        <v/>
      </c>
      <c r="AS2485" s="161" t="str">
        <f t="shared" si="467"/>
        <v/>
      </c>
    </row>
    <row r="2486" spans="26:45" ht="20.100000000000001" customHeight="1" x14ac:dyDescent="0.25">
      <c r="Z2486" s="146">
        <v>1815</v>
      </c>
      <c r="AA2486" s="142">
        <f t="shared" si="472"/>
        <v>3.26</v>
      </c>
      <c r="AB2486" s="166">
        <f t="shared" si="473"/>
        <v>1.9640658655043761E-3</v>
      </c>
      <c r="AC2486" s="166">
        <f t="shared" si="474"/>
        <v>0.99944293893097536</v>
      </c>
      <c r="AD2486" s="142">
        <f t="shared" si="475"/>
        <v>1.9640658655043761E-3</v>
      </c>
      <c r="AE2486" s="142" t="str">
        <f t="shared" si="480"/>
        <v/>
      </c>
      <c r="AF2486" s="142" t="str">
        <f t="shared" si="476"/>
        <v/>
      </c>
      <c r="AG2486" s="167">
        <f t="shared" si="477"/>
        <v>0</v>
      </c>
      <c r="AH2486" s="167" t="str">
        <f t="shared" si="478"/>
        <v/>
      </c>
      <c r="AI2486" s="167" t="str">
        <f t="shared" si="479"/>
        <v/>
      </c>
      <c r="AJ2486" s="167"/>
      <c r="AK2486" s="167"/>
      <c r="AL2486" s="167"/>
      <c r="AO2486" s="158">
        <f t="shared" si="468"/>
        <v>11.690005478858996</v>
      </c>
      <c r="AP2486" s="159">
        <f t="shared" si="469"/>
        <v>0.11122520403295555</v>
      </c>
      <c r="AQ2486" s="160">
        <f t="shared" si="470"/>
        <v>2.297969899116431E-4</v>
      </c>
      <c r="AR2486" s="161" t="str">
        <f t="shared" si="471"/>
        <v/>
      </c>
      <c r="AS2486" s="161" t="str">
        <f t="shared" si="467"/>
        <v/>
      </c>
    </row>
    <row r="2487" spans="26:45" ht="20.100000000000001" customHeight="1" x14ac:dyDescent="0.25">
      <c r="Z2487" s="146">
        <v>1816</v>
      </c>
      <c r="AA2487" s="142">
        <f t="shared" si="472"/>
        <v>3.2640000000000002</v>
      </c>
      <c r="AB2487" s="166">
        <f t="shared" si="473"/>
        <v>1.9386052006913146E-3</v>
      </c>
      <c r="AC2487" s="166">
        <f t="shared" si="474"/>
        <v>0.99945074417277813</v>
      </c>
      <c r="AD2487" s="142">
        <f t="shared" si="475"/>
        <v>1.9386052006913146E-3</v>
      </c>
      <c r="AE2487" s="142" t="str">
        <f t="shared" si="480"/>
        <v/>
      </c>
      <c r="AF2487" s="142" t="str">
        <f t="shared" si="476"/>
        <v/>
      </c>
      <c r="AG2487" s="167">
        <f t="shared" si="477"/>
        <v>0</v>
      </c>
      <c r="AH2487" s="167" t="str">
        <f t="shared" si="478"/>
        <v/>
      </c>
      <c r="AI2487" s="167" t="str">
        <f t="shared" si="479"/>
        <v/>
      </c>
      <c r="AJ2487" s="167"/>
      <c r="AK2487" s="167"/>
      <c r="AL2487" s="167"/>
      <c r="AO2487" s="158">
        <f t="shared" si="468"/>
        <v>11.696400449033426</v>
      </c>
      <c r="AP2487" s="159">
        <f t="shared" si="469"/>
        <v>0.11099540704304391</v>
      </c>
      <c r="AQ2487" s="160">
        <f t="shared" si="470"/>
        <v>2.2937670426813328E-4</v>
      </c>
      <c r="AR2487" s="161" t="str">
        <f t="shared" si="471"/>
        <v/>
      </c>
      <c r="AS2487" s="161" t="str">
        <f t="shared" si="467"/>
        <v/>
      </c>
    </row>
    <row r="2488" spans="26:45" ht="20.100000000000001" customHeight="1" x14ac:dyDescent="0.25">
      <c r="Z2488" s="146">
        <v>1817</v>
      </c>
      <c r="AA2488" s="142">
        <f t="shared" si="472"/>
        <v>3.2679999999999998</v>
      </c>
      <c r="AB2488" s="166">
        <f t="shared" si="473"/>
        <v>1.9134439733371103E-3</v>
      </c>
      <c r="AC2488" s="166">
        <f t="shared" si="474"/>
        <v>0.99945844817182972</v>
      </c>
      <c r="AD2488" s="142">
        <f t="shared" si="475"/>
        <v>1.9134439733371103E-3</v>
      </c>
      <c r="AE2488" s="142" t="str">
        <f t="shared" si="480"/>
        <v/>
      </c>
      <c r="AF2488" s="142" t="str">
        <f t="shared" si="476"/>
        <v/>
      </c>
      <c r="AG2488" s="167">
        <f t="shared" si="477"/>
        <v>0</v>
      </c>
      <c r="AH2488" s="167" t="str">
        <f t="shared" si="478"/>
        <v/>
      </c>
      <c r="AI2488" s="167" t="str">
        <f t="shared" si="479"/>
        <v/>
      </c>
      <c r="AJ2488" s="167"/>
      <c r="AK2488" s="167"/>
      <c r="AL2488" s="167"/>
      <c r="AO2488" s="158">
        <f t="shared" si="468"/>
        <v>11.702795419207856</v>
      </c>
      <c r="AP2488" s="159">
        <f t="shared" si="469"/>
        <v>0.11076603033877577</v>
      </c>
      <c r="AQ2488" s="160">
        <f t="shared" si="470"/>
        <v>2.2895701629020715E-4</v>
      </c>
      <c r="AR2488" s="161" t="str">
        <f t="shared" si="471"/>
        <v/>
      </c>
      <c r="AS2488" s="161" t="str">
        <f t="shared" si="467"/>
        <v/>
      </c>
    </row>
    <row r="2489" spans="26:45" ht="20.100000000000001" customHeight="1" x14ac:dyDescent="0.25">
      <c r="Z2489" s="146">
        <v>1818</v>
      </c>
      <c r="AA2489" s="142">
        <f t="shared" si="472"/>
        <v>3.2720000000000002</v>
      </c>
      <c r="AB2489" s="166">
        <f t="shared" si="473"/>
        <v>1.8885790969598703E-3</v>
      </c>
      <c r="AC2489" s="166">
        <f t="shared" si="474"/>
        <v>0.9994660521196983</v>
      </c>
      <c r="AD2489" s="142">
        <f t="shared" si="475"/>
        <v>1.8885790969598703E-3</v>
      </c>
      <c r="AE2489" s="142" t="str">
        <f t="shared" si="480"/>
        <v/>
      </c>
      <c r="AF2489" s="142" t="str">
        <f t="shared" si="476"/>
        <v/>
      </c>
      <c r="AG2489" s="167">
        <f t="shared" si="477"/>
        <v>0</v>
      </c>
      <c r="AH2489" s="167" t="str">
        <f t="shared" si="478"/>
        <v/>
      </c>
      <c r="AI2489" s="167" t="str">
        <f t="shared" si="479"/>
        <v/>
      </c>
      <c r="AJ2489" s="167"/>
      <c r="AK2489" s="167"/>
      <c r="AL2489" s="167"/>
      <c r="AO2489" s="158">
        <f t="shared" si="468"/>
        <v>11.709190389382286</v>
      </c>
      <c r="AP2489" s="159">
        <f t="shared" si="469"/>
        <v>0.11053707332248557</v>
      </c>
      <c r="AQ2489" s="160">
        <f t="shared" si="470"/>
        <v>2.2853792569697828E-4</v>
      </c>
      <c r="AR2489" s="161" t="str">
        <f t="shared" si="471"/>
        <v/>
      </c>
      <c r="AS2489" s="161" t="str">
        <f t="shared" si="467"/>
        <v/>
      </c>
    </row>
    <row r="2490" spans="26:45" ht="20.100000000000001" customHeight="1" x14ac:dyDescent="0.25">
      <c r="Z2490" s="146">
        <v>1819</v>
      </c>
      <c r="AA2490" s="142">
        <f t="shared" si="472"/>
        <v>3.2759999999999998</v>
      </c>
      <c r="AB2490" s="166">
        <f t="shared" si="473"/>
        <v>1.8640075110293508E-3</v>
      </c>
      <c r="AC2490" s="166">
        <f t="shared" si="474"/>
        <v>0.99947355719565811</v>
      </c>
      <c r="AD2490" s="142">
        <f t="shared" si="475"/>
        <v>1.8640075110293508E-3</v>
      </c>
      <c r="AE2490" s="142" t="str">
        <f t="shared" si="480"/>
        <v/>
      </c>
      <c r="AF2490" s="142" t="str">
        <f t="shared" si="476"/>
        <v/>
      </c>
      <c r="AG2490" s="167">
        <f t="shared" si="477"/>
        <v>0</v>
      </c>
      <c r="AH2490" s="167" t="str">
        <f t="shared" si="478"/>
        <v/>
      </c>
      <c r="AI2490" s="167" t="str">
        <f t="shared" si="479"/>
        <v/>
      </c>
      <c r="AJ2490" s="167"/>
      <c r="AK2490" s="167"/>
      <c r="AL2490" s="167"/>
      <c r="AO2490" s="158">
        <f t="shared" si="468"/>
        <v>11.715585359556716</v>
      </c>
      <c r="AP2490" s="159">
        <f t="shared" si="469"/>
        <v>0.11030853539678859</v>
      </c>
      <c r="AQ2490" s="160">
        <f t="shared" si="470"/>
        <v>2.2811943220556186E-4</v>
      </c>
      <c r="AR2490" s="161" t="str">
        <f t="shared" si="471"/>
        <v/>
      </c>
      <c r="AS2490" s="161" t="str">
        <f t="shared" si="467"/>
        <v/>
      </c>
    </row>
    <row r="2491" spans="26:45" ht="20.100000000000001" customHeight="1" x14ac:dyDescent="0.25">
      <c r="Z2491" s="146">
        <v>1820</v>
      </c>
      <c r="AA2491" s="142">
        <f t="shared" si="472"/>
        <v>3.2800000000000002</v>
      </c>
      <c r="AB2491" s="166">
        <f t="shared" si="473"/>
        <v>1.8397261808242775E-3</v>
      </c>
      <c r="AC2491" s="166">
        <f t="shared" si="474"/>
        <v>0.99948096456679303</v>
      </c>
      <c r="AD2491" s="142">
        <f t="shared" si="475"/>
        <v>1.8397261808242775E-3</v>
      </c>
      <c r="AE2491" s="142" t="str">
        <f t="shared" si="480"/>
        <v/>
      </c>
      <c r="AF2491" s="142" t="str">
        <f t="shared" si="476"/>
        <v/>
      </c>
      <c r="AG2491" s="167">
        <f t="shared" si="477"/>
        <v>0</v>
      </c>
      <c r="AH2491" s="167" t="str">
        <f t="shared" si="478"/>
        <v/>
      </c>
      <c r="AI2491" s="167" t="str">
        <f t="shared" si="479"/>
        <v/>
      </c>
      <c r="AJ2491" s="167"/>
      <c r="AK2491" s="167"/>
      <c r="AL2491" s="167"/>
      <c r="AO2491" s="158">
        <f t="shared" si="468"/>
        <v>11.721980329731146</v>
      </c>
      <c r="AP2491" s="159">
        <f t="shared" si="469"/>
        <v>0.11008041596458303</v>
      </c>
      <c r="AQ2491" s="160">
        <f t="shared" si="470"/>
        <v>2.2770153553108852E-4</v>
      </c>
      <c r="AR2491" s="161" t="str">
        <f t="shared" si="471"/>
        <v/>
      </c>
      <c r="AS2491" s="161" t="str">
        <f t="shared" si="467"/>
        <v/>
      </c>
    </row>
    <row r="2492" spans="26:45" ht="20.100000000000001" customHeight="1" x14ac:dyDescent="0.25">
      <c r="Z2492" s="146">
        <v>1821</v>
      </c>
      <c r="AA2492" s="142">
        <f t="shared" si="472"/>
        <v>3.2839999999999998</v>
      </c>
      <c r="AB2492" s="166">
        <f t="shared" si="473"/>
        <v>1.8157320972895475E-3</v>
      </c>
      <c r="AC2492" s="166">
        <f t="shared" si="474"/>
        <v>0.99948827538809915</v>
      </c>
      <c r="AD2492" s="142">
        <f t="shared" si="475"/>
        <v>1.8157320972895475E-3</v>
      </c>
      <c r="AE2492" s="142" t="str">
        <f t="shared" si="480"/>
        <v/>
      </c>
      <c r="AF2492" s="142" t="str">
        <f t="shared" si="476"/>
        <v/>
      </c>
      <c r="AG2492" s="167">
        <f t="shared" si="477"/>
        <v>0</v>
      </c>
      <c r="AH2492" s="167" t="str">
        <f t="shared" si="478"/>
        <v/>
      </c>
      <c r="AI2492" s="167" t="str">
        <f t="shared" si="479"/>
        <v/>
      </c>
      <c r="AJ2492" s="167"/>
      <c r="AK2492" s="167"/>
      <c r="AL2492" s="167"/>
      <c r="AO2492" s="158">
        <f t="shared" si="468"/>
        <v>11.728375299905576</v>
      </c>
      <c r="AP2492" s="159">
        <f t="shared" si="469"/>
        <v>0.10985271442905194</v>
      </c>
      <c r="AQ2492" s="160">
        <f t="shared" si="470"/>
        <v>2.2728423538623255E-4</v>
      </c>
      <c r="AR2492" s="161" t="str">
        <f t="shared" si="471"/>
        <v/>
      </c>
      <c r="AS2492" s="161" t="str">
        <f t="shared" si="467"/>
        <v/>
      </c>
    </row>
    <row r="2493" spans="26:45" ht="20.100000000000001" customHeight="1" x14ac:dyDescent="0.25">
      <c r="Z2493" s="146">
        <v>1822</v>
      </c>
      <c r="AA2493" s="142">
        <f t="shared" si="472"/>
        <v>3.2880000000000003</v>
      </c>
      <c r="AB2493" s="166">
        <f t="shared" si="473"/>
        <v>1.7920222768931717E-3</v>
      </c>
      <c r="AC2493" s="166">
        <f t="shared" si="474"/>
        <v>0.9994954908025877</v>
      </c>
      <c r="AD2493" s="142">
        <f t="shared" si="475"/>
        <v>1.7920222768931717E-3</v>
      </c>
      <c r="AE2493" s="142" t="str">
        <f t="shared" si="480"/>
        <v/>
      </c>
      <c r="AF2493" s="142" t="str">
        <f t="shared" si="476"/>
        <v/>
      </c>
      <c r="AG2493" s="167">
        <f t="shared" si="477"/>
        <v>0</v>
      </c>
      <c r="AH2493" s="167" t="str">
        <f t="shared" si="478"/>
        <v/>
      </c>
      <c r="AI2493" s="167" t="str">
        <f t="shared" si="479"/>
        <v/>
      </c>
      <c r="AJ2493" s="167"/>
      <c r="AK2493" s="167"/>
      <c r="AL2493" s="167"/>
      <c r="AO2493" s="158">
        <f t="shared" si="468"/>
        <v>11.734770270080006</v>
      </c>
      <c r="AP2493" s="159">
        <f t="shared" si="469"/>
        <v>0.1096254301936657</v>
      </c>
      <c r="AQ2493" s="160">
        <f t="shared" si="470"/>
        <v>2.2686753148201677E-4</v>
      </c>
      <c r="AR2493" s="161" t="str">
        <f t="shared" si="471"/>
        <v/>
      </c>
      <c r="AS2493" s="161" t="str">
        <f t="shared" si="467"/>
        <v/>
      </c>
    </row>
    <row r="2494" spans="26:45" ht="20.100000000000001" customHeight="1" x14ac:dyDescent="0.25">
      <c r="Z2494" s="146">
        <v>1823</v>
      </c>
      <c r="AA2494" s="142">
        <f t="shared" si="472"/>
        <v>3.2919999999999998</v>
      </c>
      <c r="AB2494" s="166">
        <f t="shared" si="473"/>
        <v>1.7685937614831393E-3</v>
      </c>
      <c r="AC2494" s="166">
        <f t="shared" si="474"/>
        <v>0.99950261194138657</v>
      </c>
      <c r="AD2494" s="142">
        <f t="shared" si="475"/>
        <v>1.7685937614831393E-3</v>
      </c>
      <c r="AE2494" s="142" t="str">
        <f t="shared" si="480"/>
        <v/>
      </c>
      <c r="AF2494" s="142" t="str">
        <f t="shared" si="476"/>
        <v/>
      </c>
      <c r="AG2494" s="167">
        <f t="shared" si="477"/>
        <v>0</v>
      </c>
      <c r="AH2494" s="167" t="str">
        <f t="shared" si="478"/>
        <v/>
      </c>
      <c r="AI2494" s="167" t="str">
        <f t="shared" si="479"/>
        <v/>
      </c>
      <c r="AJ2494" s="167"/>
      <c r="AK2494" s="167"/>
      <c r="AL2494" s="167"/>
      <c r="AO2494" s="158">
        <f t="shared" si="468"/>
        <v>11.741165240254436</v>
      </c>
      <c r="AP2494" s="159">
        <f t="shared" si="469"/>
        <v>0.10939856266218369</v>
      </c>
      <c r="AQ2494" s="160">
        <f t="shared" si="470"/>
        <v>2.264514235267856E-4</v>
      </c>
      <c r="AR2494" s="161" t="str">
        <f t="shared" si="471"/>
        <v/>
      </c>
      <c r="AS2494" s="161" t="str">
        <f t="shared" si="467"/>
        <v/>
      </c>
    </row>
    <row r="2495" spans="26:45" ht="20.100000000000001" customHeight="1" x14ac:dyDescent="0.25">
      <c r="Z2495" s="146">
        <v>1824</v>
      </c>
      <c r="AA2495" s="142">
        <f t="shared" si="472"/>
        <v>3.2960000000000003</v>
      </c>
      <c r="AB2495" s="166">
        <f t="shared" si="473"/>
        <v>1.7454436181440487E-3</v>
      </c>
      <c r="AC2495" s="166">
        <f t="shared" si="474"/>
        <v>0.99950963992384123</v>
      </c>
      <c r="AD2495" s="142">
        <f t="shared" si="475"/>
        <v>1.7454436181440487E-3</v>
      </c>
      <c r="AE2495" s="142" t="str">
        <f t="shared" si="480"/>
        <v/>
      </c>
      <c r="AF2495" s="142" t="str">
        <f t="shared" si="476"/>
        <v/>
      </c>
      <c r="AG2495" s="167">
        <f t="shared" si="477"/>
        <v>0</v>
      </c>
      <c r="AH2495" s="167" t="str">
        <f t="shared" si="478"/>
        <v/>
      </c>
      <c r="AI2495" s="167" t="str">
        <f t="shared" si="479"/>
        <v/>
      </c>
      <c r="AJ2495" s="167"/>
      <c r="AK2495" s="167"/>
      <c r="AL2495" s="167"/>
      <c r="AO2495" s="158">
        <f t="shared" si="468"/>
        <v>11.747560210428865</v>
      </c>
      <c r="AP2495" s="159">
        <f t="shared" si="469"/>
        <v>0.1091721112386569</v>
      </c>
      <c r="AQ2495" s="160">
        <f t="shared" si="470"/>
        <v>2.2603591122714872E-4</v>
      </c>
      <c r="AR2495" s="161" t="str">
        <f t="shared" si="471"/>
        <v/>
      </c>
      <c r="AS2495" s="161" t="str">
        <f t="shared" si="467"/>
        <v/>
      </c>
    </row>
    <row r="2496" spans="26:45" ht="20.100000000000001" customHeight="1" x14ac:dyDescent="0.25">
      <c r="Z2496" s="146">
        <v>1825</v>
      </c>
      <c r="AA2496" s="142">
        <f t="shared" si="472"/>
        <v>3.3</v>
      </c>
      <c r="AB2496" s="166">
        <f t="shared" si="473"/>
        <v>1.7225689390536812E-3</v>
      </c>
      <c r="AC2496" s="166">
        <f t="shared" si="474"/>
        <v>0.99951657585761622</v>
      </c>
      <c r="AD2496" s="142">
        <f t="shared" si="475"/>
        <v>1.7225689390536812E-3</v>
      </c>
      <c r="AE2496" s="142" t="str">
        <f t="shared" si="480"/>
        <v/>
      </c>
      <c r="AF2496" s="142" t="str">
        <f t="shared" si="476"/>
        <v/>
      </c>
      <c r="AG2496" s="167">
        <f t="shared" si="477"/>
        <v>0</v>
      </c>
      <c r="AH2496" s="167" t="str">
        <f t="shared" si="478"/>
        <v/>
      </c>
      <c r="AI2496" s="167" t="str">
        <f t="shared" si="479"/>
        <v/>
      </c>
      <c r="AJ2496" s="167"/>
      <c r="AK2496" s="167"/>
      <c r="AL2496" s="167"/>
      <c r="AO2496" s="158">
        <f t="shared" si="468"/>
        <v>11.753955180603295</v>
      </c>
      <c r="AP2496" s="159">
        <f t="shared" si="469"/>
        <v>0.10894607532742975</v>
      </c>
      <c r="AQ2496" s="160">
        <f t="shared" si="470"/>
        <v>2.2562099428768967E-4</v>
      </c>
      <c r="AR2496" s="161" t="str">
        <f t="shared" si="471"/>
        <v/>
      </c>
      <c r="AS2496" s="161" t="str">
        <f t="shared" si="467"/>
        <v/>
      </c>
    </row>
    <row r="2497" spans="26:45" ht="20.100000000000001" customHeight="1" x14ac:dyDescent="0.25">
      <c r="Z2497" s="146">
        <v>1826</v>
      </c>
      <c r="AA2497" s="142">
        <f t="shared" si="472"/>
        <v>3.3040000000000003</v>
      </c>
      <c r="AB2497" s="166">
        <f t="shared" si="473"/>
        <v>1.6999668413393838E-3</v>
      </c>
      <c r="AC2497" s="166">
        <f t="shared" si="474"/>
        <v>0.99952342083879442</v>
      </c>
      <c r="AD2497" s="142">
        <f t="shared" si="475"/>
        <v>1.6999668413393838E-3</v>
      </c>
      <c r="AE2497" s="142" t="str">
        <f t="shared" si="480"/>
        <v/>
      </c>
      <c r="AF2497" s="142" t="str">
        <f t="shared" si="476"/>
        <v/>
      </c>
      <c r="AG2497" s="167">
        <f t="shared" si="477"/>
        <v>0</v>
      </c>
      <c r="AH2497" s="167" t="str">
        <f t="shared" si="478"/>
        <v/>
      </c>
      <c r="AI2497" s="167" t="str">
        <f t="shared" si="479"/>
        <v/>
      </c>
      <c r="AJ2497" s="167"/>
      <c r="AK2497" s="167"/>
      <c r="AL2497" s="167"/>
      <c r="AO2497" s="158">
        <f t="shared" si="468"/>
        <v>11.760350150777725</v>
      </c>
      <c r="AP2497" s="159">
        <f t="shared" si="469"/>
        <v>0.10872045433314206</v>
      </c>
      <c r="AQ2497" s="160">
        <f t="shared" si="470"/>
        <v>2.2520667241068826E-4</v>
      </c>
      <c r="AR2497" s="161" t="str">
        <f t="shared" si="471"/>
        <v/>
      </c>
      <c r="AS2497" s="161" t="str">
        <f t="shared" si="467"/>
        <v/>
      </c>
    </row>
    <row r="2498" spans="26:45" ht="20.100000000000001" customHeight="1" x14ac:dyDescent="0.25">
      <c r="Z2498" s="146">
        <v>1827</v>
      </c>
      <c r="AA2498" s="142">
        <f t="shared" si="472"/>
        <v>3.3079999999999998</v>
      </c>
      <c r="AB2498" s="166">
        <f t="shared" si="473"/>
        <v>1.6776344669344294E-3</v>
      </c>
      <c r="AC2498" s="166">
        <f t="shared" si="474"/>
        <v>0.99953017595197691</v>
      </c>
      <c r="AD2498" s="142">
        <f t="shared" si="475"/>
        <v>1.6776344669344294E-3</v>
      </c>
      <c r="AE2498" s="142" t="str">
        <f t="shared" si="480"/>
        <v/>
      </c>
      <c r="AF2498" s="142" t="str">
        <f t="shared" si="476"/>
        <v/>
      </c>
      <c r="AG2498" s="167">
        <f t="shared" si="477"/>
        <v>0</v>
      </c>
      <c r="AH2498" s="167" t="str">
        <f t="shared" si="478"/>
        <v/>
      </c>
      <c r="AI2498" s="167" t="str">
        <f t="shared" si="479"/>
        <v/>
      </c>
      <c r="AJ2498" s="167"/>
      <c r="AK2498" s="167"/>
      <c r="AL2498" s="167"/>
      <c r="AO2498" s="158">
        <f t="shared" si="468"/>
        <v>11.766745120952155</v>
      </c>
      <c r="AP2498" s="159">
        <f t="shared" si="469"/>
        <v>0.10849524766073138</v>
      </c>
      <c r="AQ2498" s="160">
        <f t="shared" si="470"/>
        <v>2.2479294529631488E-4</v>
      </c>
      <c r="AR2498" s="161" t="str">
        <f t="shared" si="471"/>
        <v/>
      </c>
      <c r="AS2498" s="161" t="str">
        <f t="shared" si="467"/>
        <v/>
      </c>
    </row>
    <row r="2499" spans="26:45" ht="20.100000000000001" customHeight="1" x14ac:dyDescent="0.25">
      <c r="Z2499" s="146">
        <v>1828</v>
      </c>
      <c r="AA2499" s="142">
        <f t="shared" si="472"/>
        <v>3.3120000000000003</v>
      </c>
      <c r="AB2499" s="166">
        <f t="shared" si="473"/>
        <v>1.6555689824342046E-3</v>
      </c>
      <c r="AC2499" s="166">
        <f t="shared" si="474"/>
        <v>0.99953684227038198</v>
      </c>
      <c r="AD2499" s="142">
        <f t="shared" si="475"/>
        <v>1.6555689824342046E-3</v>
      </c>
      <c r="AE2499" s="142" t="str">
        <f t="shared" si="480"/>
        <v/>
      </c>
      <c r="AF2499" s="142" t="str">
        <f t="shared" si="476"/>
        <v/>
      </c>
      <c r="AG2499" s="167">
        <f t="shared" si="477"/>
        <v>0</v>
      </c>
      <c r="AH2499" s="167" t="str">
        <f t="shared" si="478"/>
        <v/>
      </c>
      <c r="AI2499" s="167" t="str">
        <f t="shared" si="479"/>
        <v/>
      </c>
      <c r="AJ2499" s="167"/>
      <c r="AK2499" s="167"/>
      <c r="AL2499" s="167"/>
      <c r="AO2499" s="158">
        <f t="shared" si="468"/>
        <v>11.773140091126585</v>
      </c>
      <c r="AP2499" s="159">
        <f t="shared" si="469"/>
        <v>0.10827045471543506</v>
      </c>
      <c r="AQ2499" s="160">
        <f t="shared" si="470"/>
        <v>2.2437981264297746E-4</v>
      </c>
      <c r="AR2499" s="161" t="str">
        <f t="shared" si="471"/>
        <v/>
      </c>
      <c r="AS2499" s="161" t="str">
        <f t="shared" si="467"/>
        <v/>
      </c>
    </row>
    <row r="2500" spans="26:45" ht="20.100000000000001" customHeight="1" x14ac:dyDescent="0.25">
      <c r="Z2500" s="146">
        <v>1829</v>
      </c>
      <c r="AA2500" s="142">
        <f t="shared" si="472"/>
        <v>3.3159999999999998</v>
      </c>
      <c r="AB2500" s="166">
        <f t="shared" si="473"/>
        <v>1.6337675789524107E-3</v>
      </c>
      <c r="AC2500" s="166">
        <f t="shared" si="474"/>
        <v>0.99954342085594339</v>
      </c>
      <c r="AD2500" s="142">
        <f t="shared" si="475"/>
        <v>1.6337675789524107E-3</v>
      </c>
      <c r="AE2500" s="142" t="str">
        <f t="shared" si="480"/>
        <v/>
      </c>
      <c r="AF2500" s="142" t="str">
        <f t="shared" si="476"/>
        <v/>
      </c>
      <c r="AG2500" s="167">
        <f t="shared" si="477"/>
        <v>0</v>
      </c>
      <c r="AH2500" s="167" t="str">
        <f t="shared" si="478"/>
        <v/>
      </c>
      <c r="AI2500" s="167" t="str">
        <f t="shared" si="479"/>
        <v/>
      </c>
      <c r="AJ2500" s="167"/>
      <c r="AK2500" s="167"/>
      <c r="AL2500" s="167"/>
      <c r="AO2500" s="158">
        <f t="shared" si="468"/>
        <v>11.779535061301015</v>
      </c>
      <c r="AP2500" s="159">
        <f t="shared" si="469"/>
        <v>0.10804607490279208</v>
      </c>
      <c r="AQ2500" s="160">
        <f t="shared" si="470"/>
        <v>2.2396727414666917E-4</v>
      </c>
      <c r="AR2500" s="161" t="str">
        <f t="shared" si="471"/>
        <v/>
      </c>
      <c r="AS2500" s="161" t="str">
        <f t="shared" si="467"/>
        <v/>
      </c>
    </row>
    <row r="2501" spans="26:45" ht="20.100000000000001" customHeight="1" x14ac:dyDescent="0.25">
      <c r="Z2501" s="146">
        <v>1830</v>
      </c>
      <c r="AA2501" s="142">
        <f t="shared" si="472"/>
        <v>3.3200000000000003</v>
      </c>
      <c r="AB2501" s="166">
        <f t="shared" si="473"/>
        <v>1.6122274719771231E-3</v>
      </c>
      <c r="AC2501" s="166">
        <f t="shared" si="474"/>
        <v>0.99954991275940785</v>
      </c>
      <c r="AD2501" s="142">
        <f t="shared" si="475"/>
        <v>1.6122274719771231E-3</v>
      </c>
      <c r="AE2501" s="142" t="str">
        <f t="shared" si="480"/>
        <v/>
      </c>
      <c r="AF2501" s="142" t="str">
        <f t="shared" si="476"/>
        <v/>
      </c>
      <c r="AG2501" s="167">
        <f t="shared" si="477"/>
        <v>0</v>
      </c>
      <c r="AH2501" s="167" t="str">
        <f t="shared" si="478"/>
        <v/>
      </c>
      <c r="AI2501" s="167" t="str">
        <f t="shared" si="479"/>
        <v/>
      </c>
      <c r="AJ2501" s="167"/>
      <c r="AK2501" s="167"/>
      <c r="AL2501" s="167"/>
      <c r="AO2501" s="158">
        <f t="shared" si="468"/>
        <v>11.785930031475445</v>
      </c>
      <c r="AP2501" s="159">
        <f t="shared" si="469"/>
        <v>0.10782210762864541</v>
      </c>
      <c r="AQ2501" s="160">
        <f t="shared" si="470"/>
        <v>2.2355532950195378E-4</v>
      </c>
      <c r="AR2501" s="161" t="str">
        <f t="shared" si="471"/>
        <v/>
      </c>
      <c r="AS2501" s="161" t="str">
        <f t="shared" si="467"/>
        <v/>
      </c>
    </row>
    <row r="2502" spans="26:45" ht="20.100000000000001" customHeight="1" x14ac:dyDescent="0.25">
      <c r="Z2502" s="146">
        <v>1831</v>
      </c>
      <c r="AA2502" s="142">
        <f t="shared" si="472"/>
        <v>3.3239999999999998</v>
      </c>
      <c r="AB2502" s="166">
        <f t="shared" si="473"/>
        <v>1.5909459012268885E-3</v>
      </c>
      <c r="AC2502" s="166">
        <f t="shared" si="474"/>
        <v>0.99955631902043307</v>
      </c>
      <c r="AD2502" s="142">
        <f t="shared" si="475"/>
        <v>1.5909459012268885E-3</v>
      </c>
      <c r="AE2502" s="142" t="str">
        <f t="shared" si="480"/>
        <v/>
      </c>
      <c r="AF2502" s="142" t="str">
        <f t="shared" si="476"/>
        <v/>
      </c>
      <c r="AG2502" s="167">
        <f t="shared" si="477"/>
        <v>0</v>
      </c>
      <c r="AH2502" s="167" t="str">
        <f t="shared" si="478"/>
        <v/>
      </c>
      <c r="AI2502" s="167" t="str">
        <f t="shared" si="479"/>
        <v/>
      </c>
      <c r="AJ2502" s="167"/>
      <c r="AK2502" s="167"/>
      <c r="AL2502" s="167"/>
      <c r="AO2502" s="158">
        <f t="shared" si="468"/>
        <v>11.792325001649875</v>
      </c>
      <c r="AP2502" s="159">
        <f t="shared" si="469"/>
        <v>0.10759855229914346</v>
      </c>
      <c r="AQ2502" s="160">
        <f t="shared" si="470"/>
        <v>2.2314397840042521E-4</v>
      </c>
      <c r="AR2502" s="161" t="str">
        <f t="shared" si="471"/>
        <v/>
      </c>
      <c r="AS2502" s="161" t="str">
        <f t="shared" si="467"/>
        <v/>
      </c>
    </row>
    <row r="2503" spans="26:45" ht="20.100000000000001" customHeight="1" x14ac:dyDescent="0.25">
      <c r="Z2503" s="146">
        <v>1832</v>
      </c>
      <c r="AA2503" s="142">
        <f t="shared" si="472"/>
        <v>3.3280000000000003</v>
      </c>
      <c r="AB2503" s="166">
        <f t="shared" si="473"/>
        <v>1.5699201305067177E-3</v>
      </c>
      <c r="AC2503" s="166">
        <f t="shared" si="474"/>
        <v>0.9995626406676833</v>
      </c>
      <c r="AD2503" s="142">
        <f t="shared" si="475"/>
        <v>1.5699201305067177E-3</v>
      </c>
      <c r="AE2503" s="142" t="str">
        <f t="shared" si="480"/>
        <v/>
      </c>
      <c r="AF2503" s="142" t="str">
        <f t="shared" si="476"/>
        <v/>
      </c>
      <c r="AG2503" s="167">
        <f t="shared" si="477"/>
        <v>0</v>
      </c>
      <c r="AH2503" s="167" t="str">
        <f t="shared" si="478"/>
        <v/>
      </c>
      <c r="AI2503" s="167" t="str">
        <f t="shared" si="479"/>
        <v/>
      </c>
      <c r="AJ2503" s="167"/>
      <c r="AK2503" s="167"/>
      <c r="AL2503" s="167"/>
      <c r="AO2503" s="158">
        <f t="shared" si="468"/>
        <v>11.798719971824305</v>
      </c>
      <c r="AP2503" s="159">
        <f t="shared" si="469"/>
        <v>0.10737540832074303</v>
      </c>
      <c r="AQ2503" s="160">
        <f t="shared" si="470"/>
        <v>2.2273322053252553E-4</v>
      </c>
      <c r="AR2503" s="161" t="str">
        <f t="shared" si="471"/>
        <v/>
      </c>
      <c r="AS2503" s="161" t="str">
        <f t="shared" si="467"/>
        <v/>
      </c>
    </row>
    <row r="2504" spans="26:45" ht="20.100000000000001" customHeight="1" x14ac:dyDescent="0.25">
      <c r="Z2504" s="146">
        <v>1833</v>
      </c>
      <c r="AA2504" s="142">
        <f t="shared" si="472"/>
        <v>3.3319999999999999</v>
      </c>
      <c r="AB2504" s="166">
        <f t="shared" si="473"/>
        <v>1.5491474475641319E-3</v>
      </c>
      <c r="AC2504" s="166">
        <f t="shared" si="474"/>
        <v>0.99956887871892641</v>
      </c>
      <c r="AD2504" s="142">
        <f t="shared" si="475"/>
        <v>1.5491474475641319E-3</v>
      </c>
      <c r="AE2504" s="142" t="str">
        <f t="shared" si="480"/>
        <v/>
      </c>
      <c r="AF2504" s="142" t="str">
        <f t="shared" si="476"/>
        <v/>
      </c>
      <c r="AG2504" s="167">
        <f t="shared" si="477"/>
        <v>0</v>
      </c>
      <c r="AH2504" s="167" t="str">
        <f t="shared" si="478"/>
        <v/>
      </c>
      <c r="AI2504" s="167" t="str">
        <f t="shared" si="479"/>
        <v/>
      </c>
      <c r="AJ2504" s="167"/>
      <c r="AK2504" s="167"/>
      <c r="AL2504" s="167"/>
      <c r="AO2504" s="158">
        <f t="shared" si="468"/>
        <v>11.805114941998735</v>
      </c>
      <c r="AP2504" s="159">
        <f t="shared" si="469"/>
        <v>0.10715267510021051</v>
      </c>
      <c r="AQ2504" s="160">
        <f t="shared" si="470"/>
        <v>2.2232305558628207E-4</v>
      </c>
      <c r="AR2504" s="161" t="str">
        <f t="shared" si="471"/>
        <v/>
      </c>
      <c r="AS2504" s="161" t="str">
        <f t="shared" si="467"/>
        <v/>
      </c>
    </row>
    <row r="2505" spans="26:45" ht="20.100000000000001" customHeight="1" x14ac:dyDescent="0.25">
      <c r="Z2505" s="146">
        <v>1834</v>
      </c>
      <c r="AA2505" s="142">
        <f t="shared" si="472"/>
        <v>3.3360000000000003</v>
      </c>
      <c r="AB2505" s="166">
        <f t="shared" si="473"/>
        <v>1.5286251639451411E-3</v>
      </c>
      <c r="AC2505" s="166">
        <f t="shared" si="474"/>
        <v>0.99957503418112859</v>
      </c>
      <c r="AD2505" s="142">
        <f t="shared" si="475"/>
        <v>1.5286251639451411E-3</v>
      </c>
      <c r="AE2505" s="142" t="str">
        <f t="shared" si="480"/>
        <v/>
      </c>
      <c r="AF2505" s="142" t="str">
        <f t="shared" si="476"/>
        <v/>
      </c>
      <c r="AG2505" s="167">
        <f t="shared" si="477"/>
        <v>0</v>
      </c>
      <c r="AH2505" s="167" t="str">
        <f t="shared" si="478"/>
        <v/>
      </c>
      <c r="AI2505" s="167" t="str">
        <f t="shared" si="479"/>
        <v/>
      </c>
      <c r="AJ2505" s="167"/>
      <c r="AK2505" s="167"/>
      <c r="AL2505" s="167"/>
      <c r="AO2505" s="158">
        <f t="shared" si="468"/>
        <v>11.811509912173165</v>
      </c>
      <c r="AP2505" s="159">
        <f t="shared" si="469"/>
        <v>0.10693035204462423</v>
      </c>
      <c r="AQ2505" s="160">
        <f t="shared" si="470"/>
        <v>2.2191348324770988E-4</v>
      </c>
      <c r="AR2505" s="161" t="str">
        <f t="shared" si="471"/>
        <v/>
      </c>
      <c r="AS2505" s="161" t="str">
        <f t="shared" si="467"/>
        <v/>
      </c>
    </row>
    <row r="2506" spans="26:45" ht="20.100000000000001" customHeight="1" x14ac:dyDescent="0.25">
      <c r="Z2506" s="146">
        <v>1835</v>
      </c>
      <c r="AA2506" s="142">
        <f t="shared" si="472"/>
        <v>3.34</v>
      </c>
      <c r="AB2506" s="166">
        <f t="shared" si="473"/>
        <v>1.5083506148503073E-3</v>
      </c>
      <c r="AC2506" s="166">
        <f t="shared" si="474"/>
        <v>0.99958110805054967</v>
      </c>
      <c r="AD2506" s="142">
        <f t="shared" si="475"/>
        <v>1.5083506148503073E-3</v>
      </c>
      <c r="AE2506" s="142" t="str">
        <f t="shared" si="480"/>
        <v/>
      </c>
      <c r="AF2506" s="142" t="str">
        <f t="shared" si="476"/>
        <v/>
      </c>
      <c r="AG2506" s="167">
        <f t="shared" si="477"/>
        <v>0</v>
      </c>
      <c r="AH2506" s="167" t="str">
        <f t="shared" si="478"/>
        <v/>
      </c>
      <c r="AI2506" s="167" t="str">
        <f t="shared" si="479"/>
        <v/>
      </c>
      <c r="AJ2506" s="167"/>
      <c r="AK2506" s="167"/>
      <c r="AL2506" s="167"/>
      <c r="AO2506" s="158">
        <f t="shared" si="468"/>
        <v>11.817904882347595</v>
      </c>
      <c r="AP2506" s="159">
        <f t="shared" si="469"/>
        <v>0.10670843856137652</v>
      </c>
      <c r="AQ2506" s="160">
        <f t="shared" si="470"/>
        <v>2.2150450320115866E-4</v>
      </c>
      <c r="AR2506" s="161" t="str">
        <f t="shared" si="471"/>
        <v/>
      </c>
      <c r="AS2506" s="161" t="str">
        <f t="shared" si="467"/>
        <v/>
      </c>
    </row>
    <row r="2507" spans="26:45" ht="20.100000000000001" customHeight="1" x14ac:dyDescent="0.25">
      <c r="Z2507" s="146">
        <v>1836</v>
      </c>
      <c r="AA2507" s="142">
        <f t="shared" si="472"/>
        <v>3.3440000000000003</v>
      </c>
      <c r="AB2507" s="166">
        <f t="shared" si="473"/>
        <v>1.4883211589907595E-3</v>
      </c>
      <c r="AC2507" s="166">
        <f t="shared" si="474"/>
        <v>0.99958710131283735</v>
      </c>
      <c r="AD2507" s="142">
        <f t="shared" si="475"/>
        <v>1.4883211589907595E-3</v>
      </c>
      <c r="AE2507" s="142" t="str">
        <f t="shared" si="480"/>
        <v/>
      </c>
      <c r="AF2507" s="142" t="str">
        <f t="shared" si="476"/>
        <v/>
      </c>
      <c r="AG2507" s="167">
        <f t="shared" si="477"/>
        <v>0</v>
      </c>
      <c r="AH2507" s="167" t="str">
        <f t="shared" si="478"/>
        <v/>
      </c>
      <c r="AI2507" s="167" t="str">
        <f t="shared" si="479"/>
        <v/>
      </c>
      <c r="AJ2507" s="167"/>
      <c r="AK2507" s="167"/>
      <c r="AL2507" s="167"/>
      <c r="AO2507" s="158">
        <f t="shared" si="468"/>
        <v>11.824299852522024</v>
      </c>
      <c r="AP2507" s="159">
        <f t="shared" si="469"/>
        <v>0.10648693405817536</v>
      </c>
      <c r="AQ2507" s="160">
        <f t="shared" si="470"/>
        <v>2.2109611512841076E-4</v>
      </c>
      <c r="AR2507" s="161" t="str">
        <f t="shared" si="471"/>
        <v/>
      </c>
      <c r="AS2507" s="161" t="str">
        <f t="shared" si="467"/>
        <v/>
      </c>
    </row>
    <row r="2508" spans="26:45" ht="20.100000000000001" customHeight="1" x14ac:dyDescent="0.25">
      <c r="Z2508" s="146">
        <v>1837</v>
      </c>
      <c r="AA2508" s="142">
        <f t="shared" si="472"/>
        <v>3.3479999999999999</v>
      </c>
      <c r="AB2508" s="166">
        <f t="shared" si="473"/>
        <v>1.4685341784443158E-3</v>
      </c>
      <c r="AC2508" s="166">
        <f t="shared" si="474"/>
        <v>0.99959301494312092</v>
      </c>
      <c r="AD2508" s="142">
        <f t="shared" si="475"/>
        <v>1.4685341784443158E-3</v>
      </c>
      <c r="AE2508" s="142" t="str">
        <f t="shared" si="480"/>
        <v/>
      </c>
      <c r="AF2508" s="142" t="str">
        <f t="shared" si="476"/>
        <v/>
      </c>
      <c r="AG2508" s="167">
        <f t="shared" si="477"/>
        <v>0</v>
      </c>
      <c r="AH2508" s="167" t="str">
        <f t="shared" si="478"/>
        <v/>
      </c>
      <c r="AI2508" s="167" t="str">
        <f t="shared" si="479"/>
        <v/>
      </c>
      <c r="AJ2508" s="167"/>
      <c r="AK2508" s="167"/>
      <c r="AL2508" s="167"/>
      <c r="AO2508" s="158">
        <f t="shared" si="468"/>
        <v>11.830694822696454</v>
      </c>
      <c r="AP2508" s="159">
        <f t="shared" si="469"/>
        <v>0.10626583794304695</v>
      </c>
      <c r="AQ2508" s="160">
        <f t="shared" si="470"/>
        <v>2.2068831871005501E-4</v>
      </c>
      <c r="AR2508" s="161" t="str">
        <f t="shared" si="471"/>
        <v/>
      </c>
      <c r="AS2508" s="161" t="str">
        <f t="shared" si="467"/>
        <v/>
      </c>
    </row>
    <row r="2509" spans="26:45" ht="20.100000000000001" customHeight="1" x14ac:dyDescent="0.25">
      <c r="Z2509" s="146">
        <v>1838</v>
      </c>
      <c r="AA2509" s="142">
        <f t="shared" si="472"/>
        <v>3.3520000000000003</v>
      </c>
      <c r="AB2509" s="166">
        <f t="shared" si="473"/>
        <v>1.4489870785116068E-3</v>
      </c>
      <c r="AC2509" s="166">
        <f t="shared" si="474"/>
        <v>0.9995988499061047</v>
      </c>
      <c r="AD2509" s="142">
        <f t="shared" si="475"/>
        <v>1.4489870785116068E-3</v>
      </c>
      <c r="AE2509" s="142" t="str">
        <f t="shared" si="480"/>
        <v/>
      </c>
      <c r="AF2509" s="142" t="str">
        <f t="shared" si="476"/>
        <v/>
      </c>
      <c r="AG2509" s="167">
        <f t="shared" si="477"/>
        <v>0</v>
      </c>
      <c r="AH2509" s="167" t="str">
        <f t="shared" si="478"/>
        <v/>
      </c>
      <c r="AI2509" s="167" t="str">
        <f t="shared" si="479"/>
        <v/>
      </c>
      <c r="AJ2509" s="167"/>
      <c r="AK2509" s="167"/>
      <c r="AL2509" s="167"/>
      <c r="AO2509" s="158">
        <f t="shared" si="468"/>
        <v>11.837089792870884</v>
      </c>
      <c r="AP2509" s="159">
        <f t="shared" si="469"/>
        <v>0.10604514962433689</v>
      </c>
      <c r="AQ2509" s="160">
        <f t="shared" si="470"/>
        <v>2.2028111362391856E-4</v>
      </c>
      <c r="AR2509" s="161" t="str">
        <f t="shared" si="471"/>
        <v/>
      </c>
      <c r="AS2509" s="161" t="str">
        <f t="shared" si="467"/>
        <v/>
      </c>
    </row>
    <row r="2510" spans="26:45" ht="20.100000000000001" customHeight="1" x14ac:dyDescent="0.25">
      <c r="Z2510" s="146">
        <v>1839</v>
      </c>
      <c r="AA2510" s="142">
        <f t="shared" si="472"/>
        <v>3.3559999999999999</v>
      </c>
      <c r="AB2510" s="166">
        <f t="shared" si="473"/>
        <v>1.4296772875723026E-3</v>
      </c>
      <c r="AC2510" s="166">
        <f t="shared" si="474"/>
        <v>0.99960460715615995</v>
      </c>
      <c r="AD2510" s="142">
        <f t="shared" si="475"/>
        <v>1.4296772875723026E-3</v>
      </c>
      <c r="AE2510" s="142" t="str">
        <f t="shared" si="480"/>
        <v/>
      </c>
      <c r="AF2510" s="142" t="str">
        <f t="shared" si="476"/>
        <v/>
      </c>
      <c r="AG2510" s="167">
        <f t="shared" si="477"/>
        <v>0</v>
      </c>
      <c r="AH2510" s="167" t="str">
        <f t="shared" si="478"/>
        <v/>
      </c>
      <c r="AI2510" s="167" t="str">
        <f t="shared" si="479"/>
        <v/>
      </c>
      <c r="AJ2510" s="167"/>
      <c r="AK2510" s="167"/>
      <c r="AL2510" s="167"/>
      <c r="AO2510" s="158">
        <f t="shared" si="468"/>
        <v>11.843484763045314</v>
      </c>
      <c r="AP2510" s="159">
        <f t="shared" si="469"/>
        <v>0.10582486851071297</v>
      </c>
      <c r="AQ2510" s="160">
        <f t="shared" si="470"/>
        <v>2.1987449954656568E-4</v>
      </c>
      <c r="AR2510" s="161" t="str">
        <f t="shared" si="471"/>
        <v/>
      </c>
      <c r="AS2510" s="161" t="str">
        <f t="shared" si="467"/>
        <v/>
      </c>
    </row>
    <row r="2511" spans="26:45" ht="20.100000000000001" customHeight="1" x14ac:dyDescent="0.25">
      <c r="Z2511" s="146">
        <v>1840</v>
      </c>
      <c r="AA2511" s="142">
        <f t="shared" si="472"/>
        <v>3.3600000000000003</v>
      </c>
      <c r="AB2511" s="166">
        <f t="shared" si="473"/>
        <v>1.4106022569413824E-3</v>
      </c>
      <c r="AC2511" s="166">
        <f t="shared" si="474"/>
        <v>0.99961028763741799</v>
      </c>
      <c r="AD2511" s="142">
        <f t="shared" si="475"/>
        <v>1.4106022569413824E-3</v>
      </c>
      <c r="AE2511" s="142" t="str">
        <f t="shared" si="480"/>
        <v/>
      </c>
      <c r="AF2511" s="142" t="str">
        <f t="shared" si="476"/>
        <v/>
      </c>
      <c r="AG2511" s="167">
        <f t="shared" si="477"/>
        <v>0</v>
      </c>
      <c r="AH2511" s="167" t="str">
        <f t="shared" si="478"/>
        <v/>
      </c>
      <c r="AI2511" s="167" t="str">
        <f t="shared" si="479"/>
        <v/>
      </c>
      <c r="AJ2511" s="167"/>
      <c r="AK2511" s="167"/>
      <c r="AL2511" s="167"/>
      <c r="AO2511" s="158">
        <f t="shared" si="468"/>
        <v>11.849879733219744</v>
      </c>
      <c r="AP2511" s="159">
        <f t="shared" si="469"/>
        <v>0.10560499401116641</v>
      </c>
      <c r="AQ2511" s="160">
        <f t="shared" si="470"/>
        <v>2.1946847615215981E-4</v>
      </c>
      <c r="AR2511" s="161" t="str">
        <f t="shared" si="471"/>
        <v/>
      </c>
      <c r="AS2511" s="161" t="str">
        <f t="shared" si="467"/>
        <v/>
      </c>
    </row>
    <row r="2512" spans="26:45" ht="20.100000000000001" customHeight="1" x14ac:dyDescent="0.25">
      <c r="Z2512" s="146">
        <v>1841</v>
      </c>
      <c r="AA2512" s="142">
        <f t="shared" si="472"/>
        <v>3.3639999999999999</v>
      </c>
      <c r="AB2512" s="166">
        <f t="shared" si="473"/>
        <v>1.3917594607255424E-3</v>
      </c>
      <c r="AC2512" s="166">
        <f t="shared" si="474"/>
        <v>0.99961589228386039</v>
      </c>
      <c r="AD2512" s="142">
        <f t="shared" si="475"/>
        <v>1.3917594607255424E-3</v>
      </c>
      <c r="AE2512" s="142" t="str">
        <f t="shared" si="480"/>
        <v/>
      </c>
      <c r="AF2512" s="142" t="str">
        <f t="shared" si="476"/>
        <v/>
      </c>
      <c r="AG2512" s="167">
        <f t="shared" si="477"/>
        <v>0</v>
      </c>
      <c r="AH2512" s="167" t="str">
        <f t="shared" si="478"/>
        <v/>
      </c>
      <c r="AI2512" s="167" t="str">
        <f t="shared" si="479"/>
        <v/>
      </c>
      <c r="AJ2512" s="167"/>
      <c r="AK2512" s="167"/>
      <c r="AL2512" s="167"/>
      <c r="AO2512" s="158">
        <f t="shared" si="468"/>
        <v>11.856274703394174</v>
      </c>
      <c r="AP2512" s="159">
        <f t="shared" si="469"/>
        <v>0.10538552553501425</v>
      </c>
      <c r="AQ2512" s="160">
        <f t="shared" si="470"/>
        <v>2.1906304311315739E-4</v>
      </c>
      <c r="AR2512" s="161" t="str">
        <f t="shared" si="471"/>
        <v/>
      </c>
      <c r="AS2512" s="161" t="str">
        <f t="shared" si="467"/>
        <v/>
      </c>
    </row>
    <row r="2513" spans="26:45" ht="20.100000000000001" customHeight="1" x14ac:dyDescent="0.25">
      <c r="Z2513" s="146">
        <v>1842</v>
      </c>
      <c r="AA2513" s="142">
        <f t="shared" si="472"/>
        <v>3.3680000000000003</v>
      </c>
      <c r="AB2513" s="166">
        <f t="shared" si="473"/>
        <v>1.3731463956796479E-3</v>
      </c>
      <c r="AC2513" s="166">
        <f t="shared" si="474"/>
        <v>0.99962142201941095</v>
      </c>
      <c r="AD2513" s="142">
        <f t="shared" si="475"/>
        <v>1.3731463956796479E-3</v>
      </c>
      <c r="AE2513" s="142" t="str">
        <f t="shared" si="480"/>
        <v/>
      </c>
      <c r="AF2513" s="142" t="str">
        <f t="shared" si="476"/>
        <v/>
      </c>
      <c r="AG2513" s="167">
        <f t="shared" si="477"/>
        <v>0</v>
      </c>
      <c r="AH2513" s="167" t="str">
        <f t="shared" si="478"/>
        <v/>
      </c>
      <c r="AI2513" s="167" t="str">
        <f t="shared" si="479"/>
        <v/>
      </c>
      <c r="AJ2513" s="167"/>
      <c r="AK2513" s="167"/>
      <c r="AL2513" s="167"/>
      <c r="AO2513" s="158">
        <f t="shared" si="468"/>
        <v>11.862669673568604</v>
      </c>
      <c r="AP2513" s="159">
        <f t="shared" si="469"/>
        <v>0.10516646249190109</v>
      </c>
      <c r="AQ2513" s="160">
        <f t="shared" si="470"/>
        <v>2.1865820010011361E-4</v>
      </c>
      <c r="AR2513" s="161" t="str">
        <f t="shared" si="471"/>
        <v/>
      </c>
      <c r="AS2513" s="161" t="str">
        <f t="shared" si="467"/>
        <v/>
      </c>
    </row>
    <row r="2514" spans="26:45" ht="20.100000000000001" customHeight="1" x14ac:dyDescent="0.25">
      <c r="Z2514" s="146">
        <v>1843</v>
      </c>
      <c r="AA2514" s="142">
        <f t="shared" si="472"/>
        <v>3.3719999999999999</v>
      </c>
      <c r="AB2514" s="166">
        <f t="shared" si="473"/>
        <v>1.3547605810633695E-3</v>
      </c>
      <c r="AC2514" s="166">
        <f t="shared" si="474"/>
        <v>0.99962687775802539</v>
      </c>
      <c r="AD2514" s="142">
        <f t="shared" si="475"/>
        <v>1.3547605810633695E-3</v>
      </c>
      <c r="AE2514" s="142" t="str">
        <f t="shared" si="480"/>
        <v/>
      </c>
      <c r="AF2514" s="142" t="str">
        <f t="shared" si="476"/>
        <v/>
      </c>
      <c r="AG2514" s="167">
        <f t="shared" si="477"/>
        <v>0</v>
      </c>
      <c r="AH2514" s="167" t="str">
        <f t="shared" si="478"/>
        <v/>
      </c>
      <c r="AI2514" s="167" t="str">
        <f t="shared" si="479"/>
        <v/>
      </c>
      <c r="AJ2514" s="167"/>
      <c r="AK2514" s="167"/>
      <c r="AL2514" s="167"/>
      <c r="AO2514" s="158">
        <f t="shared" si="468"/>
        <v>11.869064643743034</v>
      </c>
      <c r="AP2514" s="159">
        <f t="shared" si="469"/>
        <v>0.10494780429180098</v>
      </c>
      <c r="AQ2514" s="160">
        <f t="shared" si="470"/>
        <v>2.1825394678164078E-4</v>
      </c>
      <c r="AR2514" s="161" t="str">
        <f t="shared" si="471"/>
        <v/>
      </c>
      <c r="AS2514" s="161" t="str">
        <f t="shared" ref="AS2514:AS2577" si="481">IF($AP2514&lt;(1-$AN$670),$AQ2514,"")</f>
        <v/>
      </c>
    </row>
    <row r="2515" spans="26:45" ht="20.100000000000001" customHeight="1" x14ac:dyDescent="0.25">
      <c r="Z2515" s="146">
        <v>1844</v>
      </c>
      <c r="AA2515" s="142">
        <f t="shared" si="472"/>
        <v>3.3760000000000003</v>
      </c>
      <c r="AB2515" s="166">
        <f t="shared" si="473"/>
        <v>1.3365995584978764E-3</v>
      </c>
      <c r="AC2515" s="166">
        <f t="shared" si="474"/>
        <v>0.99963226040378128</v>
      </c>
      <c r="AD2515" s="142">
        <f t="shared" si="475"/>
        <v>1.3365995584978764E-3</v>
      </c>
      <c r="AE2515" s="142" t="str">
        <f t="shared" si="480"/>
        <v/>
      </c>
      <c r="AF2515" s="142" t="str">
        <f t="shared" si="476"/>
        <v/>
      </c>
      <c r="AG2515" s="167">
        <f t="shared" si="477"/>
        <v>0</v>
      </c>
      <c r="AH2515" s="167" t="str">
        <f t="shared" si="478"/>
        <v/>
      </c>
      <c r="AI2515" s="167" t="str">
        <f t="shared" si="479"/>
        <v/>
      </c>
      <c r="AJ2515" s="167"/>
      <c r="AK2515" s="167"/>
      <c r="AL2515" s="167"/>
      <c r="AO2515" s="158">
        <f t="shared" ref="AO2515:AO2578" si="482">AO2514+$AR$655</f>
        <v>11.875459613917464</v>
      </c>
      <c r="AP2515" s="159">
        <f t="shared" ref="AP2515:AP2578" si="483">_xlfn.CHISQ.DIST.RT(AO2515,7)</f>
        <v>0.10472955034501934</v>
      </c>
      <c r="AQ2515" s="160">
        <f t="shared" ref="AQ2515:AQ2578" si="484">AP2515-AP2516</f>
        <v>2.1785028282421404E-4</v>
      </c>
      <c r="AR2515" s="161" t="str">
        <f t="shared" ref="AR2515:AR2578" si="485">IF(AP2515&lt;(1-$AN$662),AQ2515,"")</f>
        <v/>
      </c>
      <c r="AS2515" s="161" t="str">
        <f t="shared" si="481"/>
        <v/>
      </c>
    </row>
    <row r="2516" spans="26:45" ht="20.100000000000001" customHeight="1" x14ac:dyDescent="0.25">
      <c r="Z2516" s="146">
        <v>1845</v>
      </c>
      <c r="AA2516" s="142">
        <f t="shared" si="472"/>
        <v>3.38</v>
      </c>
      <c r="AB2516" s="166">
        <f t="shared" si="473"/>
        <v>1.3186608918227423E-3</v>
      </c>
      <c r="AC2516" s="166">
        <f t="shared" si="474"/>
        <v>0.99963757085096694</v>
      </c>
      <c r="AD2516" s="142">
        <f t="shared" si="475"/>
        <v>1.3186608918227423E-3</v>
      </c>
      <c r="AE2516" s="142" t="str">
        <f t="shared" si="480"/>
        <v/>
      </c>
      <c r="AF2516" s="142" t="str">
        <f t="shared" si="476"/>
        <v/>
      </c>
      <c r="AG2516" s="167">
        <f t="shared" si="477"/>
        <v>0</v>
      </c>
      <c r="AH2516" s="167" t="str">
        <f t="shared" si="478"/>
        <v/>
      </c>
      <c r="AI2516" s="167" t="str">
        <f t="shared" si="479"/>
        <v/>
      </c>
      <c r="AJ2516" s="167"/>
      <c r="AK2516" s="167"/>
      <c r="AL2516" s="167"/>
      <c r="AO2516" s="158">
        <f t="shared" si="482"/>
        <v>11.881854584091894</v>
      </c>
      <c r="AP2516" s="159">
        <f t="shared" si="483"/>
        <v>0.10451170006219512</v>
      </c>
      <c r="AQ2516" s="160">
        <f t="shared" si="484"/>
        <v>2.1744720789280969E-4</v>
      </c>
      <c r="AR2516" s="161" t="str">
        <f t="shared" si="485"/>
        <v/>
      </c>
      <c r="AS2516" s="161" t="str">
        <f t="shared" si="481"/>
        <v/>
      </c>
    </row>
    <row r="2517" spans="26:45" ht="20.100000000000001" customHeight="1" x14ac:dyDescent="0.25">
      <c r="Z2517" s="146">
        <v>1846</v>
      </c>
      <c r="AA2517" s="142">
        <f t="shared" si="472"/>
        <v>3.3840000000000003</v>
      </c>
      <c r="AB2517" s="166">
        <f t="shared" si="473"/>
        <v>1.3009421669529281E-3</v>
      </c>
      <c r="AC2517" s="166">
        <f t="shared" si="474"/>
        <v>0.99964280998417065</v>
      </c>
      <c r="AD2517" s="142">
        <f t="shared" si="475"/>
        <v>1.3009421669529281E-3</v>
      </c>
      <c r="AE2517" s="142" t="str">
        <f t="shared" si="480"/>
        <v/>
      </c>
      <c r="AF2517" s="142" t="str">
        <f t="shared" si="476"/>
        <v/>
      </c>
      <c r="AG2517" s="167">
        <f t="shared" si="477"/>
        <v>0</v>
      </c>
      <c r="AH2517" s="167" t="str">
        <f t="shared" si="478"/>
        <v/>
      </c>
      <c r="AI2517" s="167" t="str">
        <f t="shared" si="479"/>
        <v/>
      </c>
      <c r="AJ2517" s="167"/>
      <c r="AK2517" s="167"/>
      <c r="AL2517" s="167"/>
      <c r="AO2517" s="158">
        <f t="shared" si="482"/>
        <v>11.888249554266324</v>
      </c>
      <c r="AP2517" s="159">
        <f t="shared" si="483"/>
        <v>0.10429425285430231</v>
      </c>
      <c r="AQ2517" s="160">
        <f t="shared" si="484"/>
        <v>2.170447216504473E-4</v>
      </c>
      <c r="AR2517" s="161" t="str">
        <f t="shared" si="485"/>
        <v/>
      </c>
      <c r="AS2517" s="161" t="str">
        <f t="shared" si="481"/>
        <v/>
      </c>
    </row>
    <row r="2518" spans="26:45" ht="20.100000000000001" customHeight="1" x14ac:dyDescent="0.25">
      <c r="Z2518" s="146">
        <v>1847</v>
      </c>
      <c r="AA2518" s="142">
        <f t="shared" si="472"/>
        <v>3.3879999999999999</v>
      </c>
      <c r="AB2518" s="166">
        <f t="shared" si="473"/>
        <v>1.2834409917360089E-3</v>
      </c>
      <c r="AC2518" s="166">
        <f t="shared" si="474"/>
        <v>0.99964797867836785</v>
      </c>
      <c r="AD2518" s="142">
        <f t="shared" si="475"/>
        <v>1.2834409917360089E-3</v>
      </c>
      <c r="AE2518" s="142" t="str">
        <f t="shared" si="480"/>
        <v/>
      </c>
      <c r="AF2518" s="142" t="str">
        <f t="shared" si="476"/>
        <v/>
      </c>
      <c r="AG2518" s="167">
        <f t="shared" si="477"/>
        <v>0</v>
      </c>
      <c r="AH2518" s="167" t="str">
        <f t="shared" si="478"/>
        <v/>
      </c>
      <c r="AI2518" s="167" t="str">
        <f t="shared" si="479"/>
        <v/>
      </c>
      <c r="AJ2518" s="167"/>
      <c r="AK2518" s="167"/>
      <c r="AL2518" s="167"/>
      <c r="AO2518" s="158">
        <f t="shared" si="482"/>
        <v>11.894644524440753</v>
      </c>
      <c r="AP2518" s="159">
        <f t="shared" si="483"/>
        <v>0.10407720813265187</v>
      </c>
      <c r="AQ2518" s="160">
        <f t="shared" si="484"/>
        <v>2.1664282375800925E-4</v>
      </c>
      <c r="AR2518" s="161" t="str">
        <f t="shared" si="485"/>
        <v/>
      </c>
      <c r="AS2518" s="161" t="str">
        <f t="shared" si="481"/>
        <v/>
      </c>
    </row>
    <row r="2519" spans="26:45" ht="20.100000000000001" customHeight="1" x14ac:dyDescent="0.25">
      <c r="Z2519" s="146">
        <v>1848</v>
      </c>
      <c r="AA2519" s="142">
        <f t="shared" si="472"/>
        <v>3.3920000000000003</v>
      </c>
      <c r="AB2519" s="166">
        <f t="shared" si="473"/>
        <v>1.266154995809495E-3</v>
      </c>
      <c r="AC2519" s="166">
        <f t="shared" si="474"/>
        <v>0.99965307779900925</v>
      </c>
      <c r="AD2519" s="142">
        <f t="shared" si="475"/>
        <v>1.266154995809495E-3</v>
      </c>
      <c r="AE2519" s="142" t="str">
        <f t="shared" si="480"/>
        <v/>
      </c>
      <c r="AF2519" s="142" t="str">
        <f t="shared" si="476"/>
        <v/>
      </c>
      <c r="AG2519" s="167">
        <f t="shared" si="477"/>
        <v>0</v>
      </c>
      <c r="AH2519" s="167" t="str">
        <f t="shared" si="478"/>
        <v/>
      </c>
      <c r="AI2519" s="167" t="str">
        <f t="shared" si="479"/>
        <v/>
      </c>
      <c r="AJ2519" s="167"/>
      <c r="AK2519" s="167"/>
      <c r="AL2519" s="167"/>
      <c r="AO2519" s="158">
        <f t="shared" si="482"/>
        <v>11.901039494615183</v>
      </c>
      <c r="AP2519" s="159">
        <f t="shared" si="483"/>
        <v>0.10386056530889386</v>
      </c>
      <c r="AQ2519" s="160">
        <f t="shared" si="484"/>
        <v>2.1624151387471258E-4</v>
      </c>
      <c r="AR2519" s="161" t="str">
        <f t="shared" si="485"/>
        <v/>
      </c>
      <c r="AS2519" s="161" t="str">
        <f t="shared" si="481"/>
        <v/>
      </c>
    </row>
    <row r="2520" spans="26:45" ht="20.100000000000001" customHeight="1" x14ac:dyDescent="0.25">
      <c r="Z2520" s="146">
        <v>1849</v>
      </c>
      <c r="AA2520" s="142">
        <f t="shared" si="472"/>
        <v>3.3959999999999999</v>
      </c>
      <c r="AB2520" s="166">
        <f t="shared" si="473"/>
        <v>1.2490818304584136E-3</v>
      </c>
      <c r="AC2520" s="166">
        <f t="shared" si="474"/>
        <v>0.99965810820210743</v>
      </c>
      <c r="AD2520" s="142">
        <f t="shared" si="475"/>
        <v>1.2490818304584136E-3</v>
      </c>
      <c r="AE2520" s="142" t="str">
        <f t="shared" si="480"/>
        <v/>
      </c>
      <c r="AF2520" s="142" t="str">
        <f t="shared" si="476"/>
        <v/>
      </c>
      <c r="AG2520" s="167">
        <f t="shared" si="477"/>
        <v>0</v>
      </c>
      <c r="AH2520" s="167" t="str">
        <f t="shared" si="478"/>
        <v/>
      </c>
      <c r="AI2520" s="167" t="str">
        <f t="shared" si="479"/>
        <v/>
      </c>
      <c r="AJ2520" s="167"/>
      <c r="AK2520" s="167"/>
      <c r="AL2520" s="167"/>
      <c r="AO2520" s="158">
        <f t="shared" si="482"/>
        <v>11.907434464789613</v>
      </c>
      <c r="AP2520" s="159">
        <f t="shared" si="483"/>
        <v>0.10364432379501914</v>
      </c>
      <c r="AQ2520" s="160">
        <f t="shared" si="484"/>
        <v>2.1584079165801184E-4</v>
      </c>
      <c r="AR2520" s="161" t="str">
        <f t="shared" si="485"/>
        <v/>
      </c>
      <c r="AS2520" s="161" t="str">
        <f t="shared" si="481"/>
        <v/>
      </c>
    </row>
    <row r="2521" spans="26:45" ht="20.100000000000001" customHeight="1" x14ac:dyDescent="0.25">
      <c r="Z2521" s="146">
        <v>1850</v>
      </c>
      <c r="AA2521" s="142">
        <f t="shared" si="472"/>
        <v>3.4000000000000004</v>
      </c>
      <c r="AB2521" s="166">
        <f t="shared" si="473"/>
        <v>1.2322191684730175E-3</v>
      </c>
      <c r="AC2521" s="166">
        <f t="shared" si="474"/>
        <v>0.99966307073432314</v>
      </c>
      <c r="AD2521" s="142">
        <f t="shared" si="475"/>
        <v>1.2322191684730175E-3</v>
      </c>
      <c r="AE2521" s="142" t="str">
        <f t="shared" si="480"/>
        <v/>
      </c>
      <c r="AF2521" s="142" t="str">
        <f t="shared" si="476"/>
        <v/>
      </c>
      <c r="AG2521" s="167">
        <f t="shared" si="477"/>
        <v>0</v>
      </c>
      <c r="AH2521" s="167" t="str">
        <f t="shared" si="478"/>
        <v/>
      </c>
      <c r="AI2521" s="167" t="str">
        <f t="shared" si="479"/>
        <v/>
      </c>
      <c r="AJ2521" s="167"/>
      <c r="AK2521" s="167"/>
      <c r="AL2521" s="167"/>
      <c r="AO2521" s="158">
        <f t="shared" si="482"/>
        <v>11.913829434964043</v>
      </c>
      <c r="AP2521" s="159">
        <f t="shared" si="483"/>
        <v>0.10342848300336113</v>
      </c>
      <c r="AQ2521" s="160">
        <f t="shared" si="484"/>
        <v>2.1544065676337709E-4</v>
      </c>
      <c r="AR2521" s="161" t="str">
        <f t="shared" si="485"/>
        <v/>
      </c>
      <c r="AS2521" s="161" t="str">
        <f t="shared" si="481"/>
        <v/>
      </c>
    </row>
    <row r="2522" spans="26:45" ht="20.100000000000001" customHeight="1" x14ac:dyDescent="0.25">
      <c r="Z2522" s="146">
        <v>1851</v>
      </c>
      <c r="AA2522" s="142">
        <f t="shared" si="472"/>
        <v>3.4039999999999999</v>
      </c>
      <c r="AB2522" s="166">
        <f t="shared" si="473"/>
        <v>1.2155647040067755E-3</v>
      </c>
      <c r="AC2522" s="166">
        <f t="shared" si="474"/>
        <v>0.99966796623305099</v>
      </c>
      <c r="AD2522" s="142">
        <f t="shared" si="475"/>
        <v>1.2155647040067755E-3</v>
      </c>
      <c r="AE2522" s="142" t="str">
        <f t="shared" si="480"/>
        <v/>
      </c>
      <c r="AF2522" s="142" t="str">
        <f t="shared" si="476"/>
        <v/>
      </c>
      <c r="AG2522" s="167">
        <f t="shared" si="477"/>
        <v>0</v>
      </c>
      <c r="AH2522" s="167" t="str">
        <f t="shared" si="478"/>
        <v/>
      </c>
      <c r="AI2522" s="167" t="str">
        <f t="shared" si="479"/>
        <v/>
      </c>
      <c r="AJ2522" s="167"/>
      <c r="AK2522" s="167"/>
      <c r="AL2522" s="167"/>
      <c r="AO2522" s="158">
        <f t="shared" si="482"/>
        <v>11.920224405138473</v>
      </c>
      <c r="AP2522" s="159">
        <f t="shared" si="483"/>
        <v>0.10321304234659776</v>
      </c>
      <c r="AQ2522" s="160">
        <f t="shared" si="484"/>
        <v>2.1504110884464078E-4</v>
      </c>
      <c r="AR2522" s="161" t="str">
        <f t="shared" si="485"/>
        <v/>
      </c>
      <c r="AS2522" s="161" t="str">
        <f t="shared" si="481"/>
        <v/>
      </c>
    </row>
    <row r="2523" spans="26:45" ht="20.100000000000001" customHeight="1" x14ac:dyDescent="0.25">
      <c r="Z2523" s="146">
        <v>1852</v>
      </c>
      <c r="AA2523" s="142">
        <f t="shared" si="472"/>
        <v>3.4080000000000004</v>
      </c>
      <c r="AB2523" s="166">
        <f t="shared" si="473"/>
        <v>1.1991161524345082E-3</v>
      </c>
      <c r="AC2523" s="166">
        <f t="shared" si="474"/>
        <v>0.99967279552650479</v>
      </c>
      <c r="AD2523" s="142">
        <f t="shared" si="475"/>
        <v>1.1991161524345082E-3</v>
      </c>
      <c r="AE2523" s="142" t="str">
        <f t="shared" si="480"/>
        <v/>
      </c>
      <c r="AF2523" s="142" t="str">
        <f t="shared" si="476"/>
        <v/>
      </c>
      <c r="AG2523" s="167">
        <f t="shared" si="477"/>
        <v>0</v>
      </c>
      <c r="AH2523" s="167" t="str">
        <f t="shared" si="478"/>
        <v/>
      </c>
      <c r="AI2523" s="167" t="str">
        <f t="shared" si="479"/>
        <v/>
      </c>
      <c r="AJ2523" s="167"/>
      <c r="AK2523" s="167"/>
      <c r="AL2523" s="167"/>
      <c r="AO2523" s="158">
        <f t="shared" si="482"/>
        <v>11.926619375312903</v>
      </c>
      <c r="AP2523" s="159">
        <f t="shared" si="483"/>
        <v>0.10299800123775311</v>
      </c>
      <c r="AQ2523" s="160">
        <f t="shared" si="484"/>
        <v>2.1464214755329003E-4</v>
      </c>
      <c r="AR2523" s="161" t="str">
        <f t="shared" si="485"/>
        <v/>
      </c>
      <c r="AS2523" s="161" t="str">
        <f t="shared" si="481"/>
        <v/>
      </c>
    </row>
    <row r="2524" spans="26:45" ht="20.100000000000001" customHeight="1" x14ac:dyDescent="0.25">
      <c r="Z2524" s="146">
        <v>1853</v>
      </c>
      <c r="AA2524" s="142">
        <f t="shared" si="472"/>
        <v>3.4119999999999999</v>
      </c>
      <c r="AB2524" s="166">
        <f t="shared" si="473"/>
        <v>1.1828712502108178E-3</v>
      </c>
      <c r="AC2524" s="166">
        <f t="shared" si="474"/>
        <v>0.99967755943380199</v>
      </c>
      <c r="AD2524" s="142">
        <f t="shared" si="475"/>
        <v>1.1828712502108178E-3</v>
      </c>
      <c r="AE2524" s="142" t="str">
        <f t="shared" si="480"/>
        <v/>
      </c>
      <c r="AF2524" s="142" t="str">
        <f t="shared" si="476"/>
        <v/>
      </c>
      <c r="AG2524" s="167">
        <f t="shared" si="477"/>
        <v>0</v>
      </c>
      <c r="AH2524" s="167" t="str">
        <f t="shared" si="478"/>
        <v/>
      </c>
      <c r="AI2524" s="167" t="str">
        <f t="shared" si="479"/>
        <v/>
      </c>
      <c r="AJ2524" s="167"/>
      <c r="AK2524" s="167"/>
      <c r="AL2524" s="167"/>
      <c r="AO2524" s="158">
        <f t="shared" si="482"/>
        <v>11.933014345487333</v>
      </c>
      <c r="AP2524" s="159">
        <f t="shared" si="483"/>
        <v>0.10278335909019982</v>
      </c>
      <c r="AQ2524" s="160">
        <f t="shared" si="484"/>
        <v>2.1424377253981275E-4</v>
      </c>
      <c r="AR2524" s="161" t="str">
        <f t="shared" si="485"/>
        <v/>
      </c>
      <c r="AS2524" s="161" t="str">
        <f t="shared" si="481"/>
        <v/>
      </c>
    </row>
    <row r="2525" spans="26:45" ht="20.100000000000001" customHeight="1" x14ac:dyDescent="0.25">
      <c r="Z2525" s="146">
        <v>1854</v>
      </c>
      <c r="AA2525" s="142">
        <f t="shared" si="472"/>
        <v>3.4160000000000004</v>
      </c>
      <c r="AB2525" s="166">
        <f t="shared" si="473"/>
        <v>1.1668277547287043E-3</v>
      </c>
      <c r="AC2525" s="166">
        <f t="shared" si="474"/>
        <v>0.99968225876504779</v>
      </c>
      <c r="AD2525" s="142">
        <f t="shared" si="475"/>
        <v>1.1668277547287043E-3</v>
      </c>
      <c r="AE2525" s="142" t="str">
        <f t="shared" si="480"/>
        <v/>
      </c>
      <c r="AF2525" s="142" t="str">
        <f t="shared" si="476"/>
        <v/>
      </c>
      <c r="AG2525" s="167">
        <f t="shared" si="477"/>
        <v>0</v>
      </c>
      <c r="AH2525" s="167" t="str">
        <f t="shared" si="478"/>
        <v/>
      </c>
      <c r="AI2525" s="167" t="str">
        <f t="shared" si="479"/>
        <v/>
      </c>
      <c r="AJ2525" s="167"/>
      <c r="AK2525" s="167"/>
      <c r="AL2525" s="167"/>
      <c r="AO2525" s="158">
        <f t="shared" si="482"/>
        <v>11.939409315661763</v>
      </c>
      <c r="AP2525" s="159">
        <f t="shared" si="483"/>
        <v>0.10256911531766001</v>
      </c>
      <c r="AQ2525" s="160">
        <f t="shared" si="484"/>
        <v>2.1384598345228212E-4</v>
      </c>
      <c r="AR2525" s="161" t="str">
        <f t="shared" si="485"/>
        <v/>
      </c>
      <c r="AS2525" s="161" t="str">
        <f t="shared" si="481"/>
        <v/>
      </c>
    </row>
    <row r="2526" spans="26:45" ht="20.100000000000001" customHeight="1" x14ac:dyDescent="0.25">
      <c r="Z2526" s="146">
        <v>1855</v>
      </c>
      <c r="AA2526" s="142">
        <f t="shared" si="472"/>
        <v>3.42</v>
      </c>
      <c r="AB2526" s="166">
        <f t="shared" si="473"/>
        <v>1.1509834441784845E-3</v>
      </c>
      <c r="AC2526" s="166">
        <f t="shared" si="474"/>
        <v>0.99968689432141877</v>
      </c>
      <c r="AD2526" s="142">
        <f t="shared" si="475"/>
        <v>1.1509834441784845E-3</v>
      </c>
      <c r="AE2526" s="142" t="str">
        <f t="shared" si="480"/>
        <v/>
      </c>
      <c r="AF2526" s="142" t="str">
        <f t="shared" si="476"/>
        <v/>
      </c>
      <c r="AG2526" s="167">
        <f t="shared" si="477"/>
        <v>0</v>
      </c>
      <c r="AH2526" s="167" t="str">
        <f t="shared" si="478"/>
        <v/>
      </c>
      <c r="AI2526" s="167" t="str">
        <f t="shared" si="479"/>
        <v/>
      </c>
      <c r="AJ2526" s="167"/>
      <c r="AK2526" s="167"/>
      <c r="AL2526" s="167"/>
      <c r="AO2526" s="158">
        <f t="shared" si="482"/>
        <v>11.945804285836193</v>
      </c>
      <c r="AP2526" s="159">
        <f t="shared" si="483"/>
        <v>0.10235526933420773</v>
      </c>
      <c r="AQ2526" s="160">
        <f t="shared" si="484"/>
        <v>2.1344877993710598E-4</v>
      </c>
      <c r="AR2526" s="161" t="str">
        <f t="shared" si="485"/>
        <v/>
      </c>
      <c r="AS2526" s="161" t="str">
        <f t="shared" si="481"/>
        <v/>
      </c>
    </row>
    <row r="2527" spans="26:45" ht="20.100000000000001" customHeight="1" x14ac:dyDescent="0.25">
      <c r="Z2527" s="146">
        <v>1856</v>
      </c>
      <c r="AA2527" s="142">
        <f t="shared" ref="AA2527:AA2590" si="486">AA$665+(Z2527*AA$668)</f>
        <v>3.4240000000000004</v>
      </c>
      <c r="AB2527" s="166">
        <f t="shared" ref="AB2527:AB2590" si="487">_xlfn.NORM.DIST(AA2527,AA$662,AA$663,0)</f>
        <v>1.1353361174069102E-3</v>
      </c>
      <c r="AC2527" s="166">
        <f t="shared" ref="AC2527:AC2590" si="488">_xlfn.NORM.DIST(AA2527,AA$662,AA$663,1)</f>
        <v>0.99969146689524535</v>
      </c>
      <c r="AD2527" s="142">
        <f t="shared" ref="AD2527:AD2590" si="489">IF(OR(AC2527&lt;CN$43,AC2527&gt;CN$44),AB2527,"")</f>
        <v>1.1353361174069102E-3</v>
      </c>
      <c r="AE2527" s="142" t="str">
        <f t="shared" si="480"/>
        <v/>
      </c>
      <c r="AF2527" s="142" t="str">
        <f t="shared" ref="AF2527:AF2590" si="490">IF(AB2527=MAX(AB$671:AB$2671),AB2527,"")</f>
        <v/>
      </c>
      <c r="AG2527" s="167">
        <f t="shared" ref="AG2527:AG2590" si="491">_xlfn.NORM.DIST(Z2527,AE$663,AE$664,0)</f>
        <v>0</v>
      </c>
      <c r="AH2527" s="167" t="str">
        <f t="shared" ref="AH2527:AH2590" si="492">IF(AG2527=MAX(AG$671:AG$2671),AB2527,"")</f>
        <v/>
      </c>
      <c r="AI2527" s="167" t="str">
        <f t="shared" ref="AI2527:AI2590" si="493">IF(AH2527=MIN(AH$671:AH$2671),AH2527,"")</f>
        <v/>
      </c>
      <c r="AJ2527" s="167"/>
      <c r="AK2527" s="167"/>
      <c r="AL2527" s="167"/>
      <c r="AO2527" s="158">
        <f t="shared" si="482"/>
        <v>11.952199256010623</v>
      </c>
      <c r="AP2527" s="159">
        <f t="shared" si="483"/>
        <v>0.10214182055427062</v>
      </c>
      <c r="AQ2527" s="160">
        <f t="shared" si="484"/>
        <v>2.1305216163923502E-4</v>
      </c>
      <c r="AR2527" s="161" t="str">
        <f t="shared" si="485"/>
        <v/>
      </c>
      <c r="AS2527" s="161" t="str">
        <f t="shared" si="481"/>
        <v/>
      </c>
    </row>
    <row r="2528" spans="26:45" ht="20.100000000000001" customHeight="1" x14ac:dyDescent="0.25">
      <c r="Z2528" s="146">
        <v>1857</v>
      </c>
      <c r="AA2528" s="142">
        <f t="shared" si="486"/>
        <v>3.4279999999999999</v>
      </c>
      <c r="AB2528" s="166">
        <f t="shared" si="487"/>
        <v>1.1198835937766252E-3</v>
      </c>
      <c r="AC2528" s="166">
        <f t="shared" si="488"/>
        <v>0.99969597727009463</v>
      </c>
      <c r="AD2528" s="142">
        <f t="shared" si="489"/>
        <v>1.1198835937766252E-3</v>
      </c>
      <c r="AE2528" s="142" t="str">
        <f t="shared" ref="AE2528:AE2591" si="494">IF(AND(AC2528&gt;$AE$667,AC2528&lt;$AE$668),AB2528,"")</f>
        <v/>
      </c>
      <c r="AF2528" s="142" t="str">
        <f t="shared" si="490"/>
        <v/>
      </c>
      <c r="AG2528" s="167">
        <f t="shared" si="491"/>
        <v>0</v>
      </c>
      <c r="AH2528" s="167" t="str">
        <f t="shared" si="492"/>
        <v/>
      </c>
      <c r="AI2528" s="167" t="str">
        <f t="shared" si="493"/>
        <v/>
      </c>
      <c r="AJ2528" s="167"/>
      <c r="AK2528" s="167"/>
      <c r="AL2528" s="167"/>
      <c r="AO2528" s="158">
        <f t="shared" si="482"/>
        <v>11.958594226185053</v>
      </c>
      <c r="AP2528" s="159">
        <f t="shared" si="483"/>
        <v>0.10192876839263139</v>
      </c>
      <c r="AQ2528" s="160">
        <f t="shared" si="484"/>
        <v>2.1265612820139945E-4</v>
      </c>
      <c r="AR2528" s="161" t="str">
        <f t="shared" si="485"/>
        <v/>
      </c>
      <c r="AS2528" s="161" t="str">
        <f t="shared" si="481"/>
        <v/>
      </c>
    </row>
    <row r="2529" spans="26:45" ht="20.100000000000001" customHeight="1" x14ac:dyDescent="0.25">
      <c r="Z2529" s="146">
        <v>1858</v>
      </c>
      <c r="AA2529" s="142">
        <f t="shared" si="486"/>
        <v>3.4320000000000004</v>
      </c>
      <c r="AB2529" s="166">
        <f t="shared" si="487"/>
        <v>1.1046237130258364E-3</v>
      </c>
      <c r="AC2529" s="166">
        <f t="shared" si="488"/>
        <v>0.99970042622085187</v>
      </c>
      <c r="AD2529" s="142">
        <f t="shared" si="489"/>
        <v>1.1046237130258364E-3</v>
      </c>
      <c r="AE2529" s="142" t="str">
        <f t="shared" si="494"/>
        <v/>
      </c>
      <c r="AF2529" s="142" t="str">
        <f t="shared" si="490"/>
        <v/>
      </c>
      <c r="AG2529" s="167">
        <f t="shared" si="491"/>
        <v>0</v>
      </c>
      <c r="AH2529" s="167" t="str">
        <f t="shared" si="492"/>
        <v/>
      </c>
      <c r="AI2529" s="167" t="str">
        <f t="shared" si="493"/>
        <v/>
      </c>
      <c r="AJ2529" s="167"/>
      <c r="AK2529" s="167"/>
      <c r="AL2529" s="167"/>
      <c r="AO2529" s="158">
        <f t="shared" si="482"/>
        <v>11.964989196359483</v>
      </c>
      <c r="AP2529" s="159">
        <f t="shared" si="483"/>
        <v>0.10171611226442999</v>
      </c>
      <c r="AQ2529" s="160">
        <f t="shared" si="484"/>
        <v>2.1226067926473358E-4</v>
      </c>
      <c r="AR2529" s="161" t="str">
        <f t="shared" si="485"/>
        <v/>
      </c>
      <c r="AS2529" s="161" t="str">
        <f t="shared" si="481"/>
        <v/>
      </c>
    </row>
    <row r="2530" spans="26:45" ht="20.100000000000001" customHeight="1" x14ac:dyDescent="0.25">
      <c r="Z2530" s="146">
        <v>1859</v>
      </c>
      <c r="AA2530" s="142">
        <f t="shared" si="486"/>
        <v>3.4359999999999999</v>
      </c>
      <c r="AB2530" s="166">
        <f t="shared" si="487"/>
        <v>1.089554335128328E-3</v>
      </c>
      <c r="AC2530" s="166">
        <f t="shared" si="488"/>
        <v>0.99970481451380178</v>
      </c>
      <c r="AD2530" s="142">
        <f t="shared" si="489"/>
        <v>1.089554335128328E-3</v>
      </c>
      <c r="AE2530" s="142" t="str">
        <f t="shared" si="494"/>
        <v/>
      </c>
      <c r="AF2530" s="142" t="str">
        <f t="shared" si="490"/>
        <v/>
      </c>
      <c r="AG2530" s="167">
        <f t="shared" si="491"/>
        <v>0</v>
      </c>
      <c r="AH2530" s="167" t="str">
        <f t="shared" si="492"/>
        <v/>
      </c>
      <c r="AI2530" s="167" t="str">
        <f t="shared" si="493"/>
        <v/>
      </c>
      <c r="AJ2530" s="167"/>
      <c r="AK2530" s="167"/>
      <c r="AL2530" s="167"/>
      <c r="AO2530" s="158">
        <f t="shared" si="482"/>
        <v>11.971384166533912</v>
      </c>
      <c r="AP2530" s="159">
        <f t="shared" si="483"/>
        <v>0.10150385158516526</v>
      </c>
      <c r="AQ2530" s="160">
        <f t="shared" si="484"/>
        <v>2.1186581446880348E-4</v>
      </c>
      <c r="AR2530" s="161" t="str">
        <f t="shared" si="485"/>
        <v/>
      </c>
      <c r="AS2530" s="161" t="str">
        <f t="shared" si="481"/>
        <v/>
      </c>
    </row>
    <row r="2531" spans="26:45" ht="20.100000000000001" customHeight="1" x14ac:dyDescent="0.25">
      <c r="Z2531" s="146">
        <v>1860</v>
      </c>
      <c r="AA2531" s="142">
        <f t="shared" si="486"/>
        <v>3.4400000000000004</v>
      </c>
      <c r="AB2531" s="166">
        <f t="shared" si="487"/>
        <v>1.0746733401537337E-3</v>
      </c>
      <c r="AC2531" s="166">
        <f t="shared" si="488"/>
        <v>0.9997091429067092</v>
      </c>
      <c r="AD2531" s="142">
        <f t="shared" si="489"/>
        <v>1.0746733401537337E-3</v>
      </c>
      <c r="AE2531" s="142" t="str">
        <f t="shared" si="494"/>
        <v/>
      </c>
      <c r="AF2531" s="142" t="str">
        <f t="shared" si="490"/>
        <v/>
      </c>
      <c r="AG2531" s="167">
        <f t="shared" si="491"/>
        <v>0</v>
      </c>
      <c r="AH2531" s="167" t="str">
        <f t="shared" si="492"/>
        <v/>
      </c>
      <c r="AI2531" s="167" t="str">
        <f t="shared" si="493"/>
        <v/>
      </c>
      <c r="AJ2531" s="167"/>
      <c r="AK2531" s="167"/>
      <c r="AL2531" s="167"/>
      <c r="AO2531" s="158">
        <f t="shared" si="482"/>
        <v>11.977779136708342</v>
      </c>
      <c r="AP2531" s="159">
        <f t="shared" si="483"/>
        <v>0.10129198577069645</v>
      </c>
      <c r="AQ2531" s="160">
        <f t="shared" si="484"/>
        <v>2.1147153345123237E-4</v>
      </c>
      <c r="AR2531" s="161" t="str">
        <f t="shared" si="485"/>
        <v/>
      </c>
      <c r="AS2531" s="161" t="str">
        <f t="shared" si="481"/>
        <v/>
      </c>
    </row>
    <row r="2532" spans="26:45" ht="20.100000000000001" customHeight="1" x14ac:dyDescent="0.25">
      <c r="Z2532" s="146">
        <v>1861</v>
      </c>
      <c r="AA2532" s="142">
        <f t="shared" si="486"/>
        <v>3.444</v>
      </c>
      <c r="AB2532" s="166">
        <f t="shared" si="487"/>
        <v>1.0599786281281522E-3</v>
      </c>
      <c r="AC2532" s="166">
        <f t="shared" si="488"/>
        <v>0.99971341214889942</v>
      </c>
      <c r="AD2532" s="142">
        <f t="shared" si="489"/>
        <v>1.0599786281281522E-3</v>
      </c>
      <c r="AE2532" s="142" t="str">
        <f t="shared" si="494"/>
        <v/>
      </c>
      <c r="AF2532" s="142" t="str">
        <f t="shared" si="490"/>
        <v/>
      </c>
      <c r="AG2532" s="167">
        <f t="shared" si="491"/>
        <v>0</v>
      </c>
      <c r="AH2532" s="167" t="str">
        <f t="shared" si="492"/>
        <v/>
      </c>
      <c r="AI2532" s="167" t="str">
        <f t="shared" si="493"/>
        <v/>
      </c>
      <c r="AJ2532" s="167"/>
      <c r="AK2532" s="167"/>
      <c r="AL2532" s="167"/>
      <c r="AO2532" s="158">
        <f t="shared" si="482"/>
        <v>11.984174106882772</v>
      </c>
      <c r="AP2532" s="159">
        <f t="shared" si="483"/>
        <v>0.10108051423724522</v>
      </c>
      <c r="AQ2532" s="160">
        <f t="shared" si="484"/>
        <v>2.1107783584783935E-4</v>
      </c>
      <c r="AR2532" s="161" t="str">
        <f t="shared" si="485"/>
        <v/>
      </c>
      <c r="AS2532" s="161" t="str">
        <f t="shared" si="481"/>
        <v/>
      </c>
    </row>
    <row r="2533" spans="26:45" ht="20.100000000000001" customHeight="1" x14ac:dyDescent="0.25">
      <c r="Z2533" s="146">
        <v>1862</v>
      </c>
      <c r="AA2533" s="142">
        <f t="shared" si="486"/>
        <v>3.4480000000000004</v>
      </c>
      <c r="AB2533" s="166">
        <f t="shared" si="487"/>
        <v>1.0454681188950439E-3</v>
      </c>
      <c r="AC2533" s="166">
        <f t="shared" si="488"/>
        <v>0.99971762298133715</v>
      </c>
      <c r="AD2533" s="142">
        <f t="shared" si="489"/>
        <v>1.0454681188950439E-3</v>
      </c>
      <c r="AE2533" s="142" t="str">
        <f t="shared" si="494"/>
        <v/>
      </c>
      <c r="AF2533" s="142" t="str">
        <f t="shared" si="490"/>
        <v/>
      </c>
      <c r="AG2533" s="167">
        <f t="shared" si="491"/>
        <v>0</v>
      </c>
      <c r="AH2533" s="167" t="str">
        <f t="shared" si="492"/>
        <v/>
      </c>
      <c r="AI2533" s="167" t="str">
        <f t="shared" si="493"/>
        <v/>
      </c>
      <c r="AJ2533" s="167"/>
      <c r="AK2533" s="167"/>
      <c r="AL2533" s="167"/>
      <c r="AO2533" s="158">
        <f t="shared" si="482"/>
        <v>11.990569077057202</v>
      </c>
      <c r="AP2533" s="159">
        <f t="shared" si="483"/>
        <v>0.10086943640139738</v>
      </c>
      <c r="AQ2533" s="160">
        <f t="shared" si="484"/>
        <v>2.1068472129295857E-4</v>
      </c>
      <c r="AR2533" s="161" t="str">
        <f t="shared" si="485"/>
        <v/>
      </c>
      <c r="AS2533" s="161" t="str">
        <f t="shared" si="481"/>
        <v/>
      </c>
    </row>
    <row r="2534" spans="26:45" ht="20.100000000000001" customHeight="1" x14ac:dyDescent="0.25">
      <c r="Z2534" s="146">
        <v>1863</v>
      </c>
      <c r="AA2534" s="142">
        <f t="shared" si="486"/>
        <v>3.452</v>
      </c>
      <c r="AB2534" s="166">
        <f t="shared" si="487"/>
        <v>1.0311397519764927E-3</v>
      </c>
      <c r="AC2534" s="166">
        <f t="shared" si="488"/>
        <v>0.9997217761367061</v>
      </c>
      <c r="AD2534" s="142">
        <f t="shared" si="489"/>
        <v>1.0311397519764927E-3</v>
      </c>
      <c r="AE2534" s="142" t="str">
        <f t="shared" si="494"/>
        <v/>
      </c>
      <c r="AF2534" s="142" t="str">
        <f t="shared" si="490"/>
        <v/>
      </c>
      <c r="AG2534" s="167">
        <f t="shared" si="491"/>
        <v>0</v>
      </c>
      <c r="AH2534" s="167" t="str">
        <f t="shared" si="492"/>
        <v/>
      </c>
      <c r="AI2534" s="167" t="str">
        <f t="shared" si="493"/>
        <v/>
      </c>
      <c r="AJ2534" s="167"/>
      <c r="AK2534" s="167"/>
      <c r="AL2534" s="167"/>
      <c r="AO2534" s="158">
        <f t="shared" si="482"/>
        <v>11.996964047231632</v>
      </c>
      <c r="AP2534" s="159">
        <f t="shared" si="483"/>
        <v>0.10065875168010442</v>
      </c>
      <c r="AQ2534" s="160">
        <f t="shared" si="484"/>
        <v>2.1029218941918948E-4</v>
      </c>
      <c r="AR2534" s="161" t="str">
        <f t="shared" si="485"/>
        <v/>
      </c>
      <c r="AS2534" s="161" t="str">
        <f t="shared" si="481"/>
        <v/>
      </c>
    </row>
    <row r="2535" spans="26:45" ht="20.100000000000001" customHeight="1" x14ac:dyDescent="0.25">
      <c r="Z2535" s="146">
        <v>1864</v>
      </c>
      <c r="AA2535" s="142">
        <f t="shared" si="486"/>
        <v>3.4560000000000004</v>
      </c>
      <c r="AB2535" s="166">
        <f t="shared" si="487"/>
        <v>1.0169914864347626E-3</v>
      </c>
      <c r="AC2535" s="166">
        <f t="shared" si="488"/>
        <v>0.99972587233948729</v>
      </c>
      <c r="AD2535" s="142">
        <f t="shared" si="489"/>
        <v>1.0169914864347626E-3</v>
      </c>
      <c r="AE2535" s="142" t="str">
        <f t="shared" si="494"/>
        <v/>
      </c>
      <c r="AF2535" s="142" t="str">
        <f t="shared" si="490"/>
        <v/>
      </c>
      <c r="AG2535" s="167">
        <f t="shared" si="491"/>
        <v>0</v>
      </c>
      <c r="AH2535" s="167" t="str">
        <f t="shared" si="492"/>
        <v/>
      </c>
      <c r="AI2535" s="167" t="str">
        <f t="shared" si="493"/>
        <v/>
      </c>
      <c r="AJ2535" s="167"/>
      <c r="AK2535" s="167"/>
      <c r="AL2535" s="167"/>
      <c r="AO2535" s="158">
        <f t="shared" si="482"/>
        <v>12.003359017406062</v>
      </c>
      <c r="AP2535" s="159">
        <f t="shared" si="483"/>
        <v>0.10044845949068523</v>
      </c>
      <c r="AQ2535" s="160">
        <f t="shared" si="484"/>
        <v>2.0990023985707762E-4</v>
      </c>
      <c r="AR2535" s="161" t="str">
        <f t="shared" si="485"/>
        <v/>
      </c>
      <c r="AS2535" s="161" t="str">
        <f t="shared" si="481"/>
        <v/>
      </c>
    </row>
    <row r="2536" spans="26:45" ht="20.100000000000001" customHeight="1" x14ac:dyDescent="0.25">
      <c r="Z2536" s="146">
        <v>1865</v>
      </c>
      <c r="AA2536" s="142">
        <f t="shared" si="486"/>
        <v>3.46</v>
      </c>
      <c r="AB2536" s="166">
        <f t="shared" si="487"/>
        <v>1.0030213007342376E-3</v>
      </c>
      <c r="AC2536" s="166">
        <f t="shared" si="488"/>
        <v>0.99972991230603647</v>
      </c>
      <c r="AD2536" s="142">
        <f t="shared" si="489"/>
        <v>1.0030213007342376E-3</v>
      </c>
      <c r="AE2536" s="142" t="str">
        <f t="shared" si="494"/>
        <v/>
      </c>
      <c r="AF2536" s="142" t="str">
        <f t="shared" si="490"/>
        <v/>
      </c>
      <c r="AG2536" s="167">
        <f t="shared" si="491"/>
        <v>0</v>
      </c>
      <c r="AH2536" s="167" t="str">
        <f t="shared" si="492"/>
        <v/>
      </c>
      <c r="AI2536" s="167" t="str">
        <f t="shared" si="493"/>
        <v/>
      </c>
      <c r="AJ2536" s="167"/>
      <c r="AK2536" s="167"/>
      <c r="AL2536" s="167"/>
      <c r="AO2536" s="158">
        <f t="shared" si="482"/>
        <v>12.009753987580492</v>
      </c>
      <c r="AP2536" s="159">
        <f t="shared" si="483"/>
        <v>0.10023855925082815</v>
      </c>
      <c r="AQ2536" s="160">
        <f t="shared" si="484"/>
        <v>2.0950887223603054E-4</v>
      </c>
      <c r="AR2536" s="161" t="str">
        <f t="shared" si="485"/>
        <v/>
      </c>
      <c r="AS2536" s="161" t="str">
        <f t="shared" si="481"/>
        <v/>
      </c>
    </row>
    <row r="2537" spans="26:45" ht="20.100000000000001" customHeight="1" x14ac:dyDescent="0.25">
      <c r="Z2537" s="146">
        <v>1866</v>
      </c>
      <c r="AA2537" s="142">
        <f t="shared" si="486"/>
        <v>3.4640000000000004</v>
      </c>
      <c r="AB2537" s="166">
        <f t="shared" si="487"/>
        <v>9.8922719260367419E-4</v>
      </c>
      <c r="AC2537" s="166">
        <f t="shared" si="488"/>
        <v>0.9997338967446624</v>
      </c>
      <c r="AD2537" s="142">
        <f t="shared" si="489"/>
        <v>9.8922719260367419E-4</v>
      </c>
      <c r="AE2537" s="142" t="str">
        <f t="shared" si="494"/>
        <v/>
      </c>
      <c r="AF2537" s="142" t="str">
        <f t="shared" si="490"/>
        <v/>
      </c>
      <c r="AG2537" s="167">
        <f t="shared" si="491"/>
        <v>0</v>
      </c>
      <c r="AH2537" s="167" t="str">
        <f t="shared" si="492"/>
        <v/>
      </c>
      <c r="AI2537" s="167" t="str">
        <f t="shared" si="493"/>
        <v/>
      </c>
      <c r="AJ2537" s="167"/>
      <c r="AK2537" s="167"/>
      <c r="AL2537" s="167"/>
      <c r="AO2537" s="158">
        <f t="shared" si="482"/>
        <v>12.016148957754922</v>
      </c>
      <c r="AP2537" s="159">
        <f t="shared" si="483"/>
        <v>0.10002905037859212</v>
      </c>
      <c r="AQ2537" s="160">
        <f t="shared" si="484"/>
        <v>2.091180861832076E-4</v>
      </c>
      <c r="AR2537" s="161" t="str">
        <f t="shared" si="485"/>
        <v/>
      </c>
      <c r="AS2537" s="161" t="str">
        <f t="shared" si="481"/>
        <v/>
      </c>
    </row>
    <row r="2538" spans="26:45" ht="20.100000000000001" customHeight="1" x14ac:dyDescent="0.25">
      <c r="Z2538" s="146">
        <v>1867</v>
      </c>
      <c r="AA2538" s="142">
        <f t="shared" si="486"/>
        <v>3.468</v>
      </c>
      <c r="AB2538" s="166">
        <f t="shared" si="487"/>
        <v>9.7560717889885414E-4</v>
      </c>
      <c r="AC2538" s="166">
        <f t="shared" si="488"/>
        <v>0.99973782635570241</v>
      </c>
      <c r="AD2538" s="142">
        <f t="shared" si="489"/>
        <v>9.7560717889885414E-4</v>
      </c>
      <c r="AE2538" s="142" t="str">
        <f t="shared" si="494"/>
        <v/>
      </c>
      <c r="AF2538" s="142" t="str">
        <f t="shared" si="490"/>
        <v/>
      </c>
      <c r="AG2538" s="167">
        <f t="shared" si="491"/>
        <v>0</v>
      </c>
      <c r="AH2538" s="167" t="str">
        <f t="shared" si="492"/>
        <v/>
      </c>
      <c r="AI2538" s="167" t="str">
        <f t="shared" si="493"/>
        <v/>
      </c>
      <c r="AJ2538" s="167"/>
      <c r="AK2538" s="167"/>
      <c r="AL2538" s="167"/>
      <c r="AO2538" s="158">
        <f t="shared" si="482"/>
        <v>12.022543927929352</v>
      </c>
      <c r="AP2538" s="159">
        <f t="shared" si="483"/>
        <v>9.9819932292408917E-2</v>
      </c>
      <c r="AQ2538" s="160">
        <f t="shared" si="484"/>
        <v>2.0872788132456077E-4</v>
      </c>
      <c r="AR2538" s="161" t="str">
        <f t="shared" si="485"/>
        <v/>
      </c>
      <c r="AS2538" s="161" t="str">
        <f t="shared" si="481"/>
        <v/>
      </c>
    </row>
    <row r="2539" spans="26:45" ht="20.100000000000001" customHeight="1" x14ac:dyDescent="0.25">
      <c r="Z2539" s="146">
        <v>1868</v>
      </c>
      <c r="AA2539" s="142">
        <f t="shared" si="486"/>
        <v>3.4720000000000004</v>
      </c>
      <c r="AB2539" s="166">
        <f t="shared" si="487"/>
        <v>9.6215929546556258E-4</v>
      </c>
      <c r="AC2539" s="166">
        <f t="shared" si="488"/>
        <v>0.99974170183159972</v>
      </c>
      <c r="AD2539" s="142">
        <f t="shared" si="489"/>
        <v>9.6215929546556258E-4</v>
      </c>
      <c r="AE2539" s="142" t="str">
        <f t="shared" si="494"/>
        <v/>
      </c>
      <c r="AF2539" s="142" t="str">
        <f t="shared" si="490"/>
        <v/>
      </c>
      <c r="AG2539" s="167">
        <f t="shared" si="491"/>
        <v>0</v>
      </c>
      <c r="AH2539" s="167" t="str">
        <f t="shared" si="492"/>
        <v/>
      </c>
      <c r="AI2539" s="167" t="str">
        <f t="shared" si="493"/>
        <v/>
      </c>
      <c r="AJ2539" s="167"/>
      <c r="AK2539" s="167"/>
      <c r="AL2539" s="167"/>
      <c r="AO2539" s="158">
        <f t="shared" si="482"/>
        <v>12.028938898103782</v>
      </c>
      <c r="AP2539" s="159">
        <f t="shared" si="483"/>
        <v>9.9611204411084356E-2</v>
      </c>
      <c r="AQ2539" s="160">
        <f t="shared" si="484"/>
        <v>2.0833825728397426E-4</v>
      </c>
      <c r="AR2539" s="161" t="str">
        <f t="shared" si="485"/>
        <v/>
      </c>
      <c r="AS2539" s="161" t="str">
        <f t="shared" si="481"/>
        <v/>
      </c>
    </row>
    <row r="2540" spans="26:45" ht="20.100000000000001" customHeight="1" x14ac:dyDescent="0.25">
      <c r="Z2540" s="146">
        <v>1869</v>
      </c>
      <c r="AA2540" s="142">
        <f t="shared" si="486"/>
        <v>3.476</v>
      </c>
      <c r="AB2540" s="166">
        <f t="shared" si="487"/>
        <v>9.4888159700299299E-4</v>
      </c>
      <c r="AC2540" s="166">
        <f t="shared" si="488"/>
        <v>0.99974552385697857</v>
      </c>
      <c r="AD2540" s="142">
        <f t="shared" si="489"/>
        <v>9.4888159700299299E-4</v>
      </c>
      <c r="AE2540" s="142" t="str">
        <f t="shared" si="494"/>
        <v/>
      </c>
      <c r="AF2540" s="142" t="str">
        <f t="shared" si="490"/>
        <v/>
      </c>
      <c r="AG2540" s="167">
        <f t="shared" si="491"/>
        <v>0</v>
      </c>
      <c r="AH2540" s="167" t="str">
        <f t="shared" si="492"/>
        <v/>
      </c>
      <c r="AI2540" s="167" t="str">
        <f t="shared" si="493"/>
        <v/>
      </c>
      <c r="AJ2540" s="167"/>
      <c r="AK2540" s="167"/>
      <c r="AL2540" s="167"/>
      <c r="AO2540" s="158">
        <f t="shared" si="482"/>
        <v>12.035333868278212</v>
      </c>
      <c r="AP2540" s="159">
        <f t="shared" si="483"/>
        <v>9.9402866153800382E-2</v>
      </c>
      <c r="AQ2540" s="160">
        <f t="shared" si="484"/>
        <v>2.0794921368402774E-4</v>
      </c>
      <c r="AR2540" s="161" t="str">
        <f t="shared" si="485"/>
        <v/>
      </c>
      <c r="AS2540" s="161" t="str">
        <f t="shared" si="481"/>
        <v/>
      </c>
    </row>
    <row r="2541" spans="26:45" ht="20.100000000000001" customHeight="1" x14ac:dyDescent="0.25">
      <c r="Z2541" s="146">
        <v>1870</v>
      </c>
      <c r="AA2541" s="142">
        <f t="shared" si="486"/>
        <v>3.4800000000000004</v>
      </c>
      <c r="AB2541" s="166">
        <f t="shared" si="487"/>
        <v>9.3577215692747804E-4</v>
      </c>
      <c r="AC2541" s="166">
        <f t="shared" si="488"/>
        <v>0.99974929310871952</v>
      </c>
      <c r="AD2541" s="142">
        <f t="shared" si="489"/>
        <v>9.3577215692747804E-4</v>
      </c>
      <c r="AE2541" s="142" t="str">
        <f t="shared" si="494"/>
        <v/>
      </c>
      <c r="AF2541" s="142" t="str">
        <f t="shared" si="490"/>
        <v/>
      </c>
      <c r="AG2541" s="167">
        <f t="shared" si="491"/>
        <v>0</v>
      </c>
      <c r="AH2541" s="167" t="str">
        <f t="shared" si="492"/>
        <v/>
      </c>
      <c r="AI2541" s="167" t="str">
        <f t="shared" si="493"/>
        <v/>
      </c>
      <c r="AJ2541" s="167"/>
      <c r="AK2541" s="167"/>
      <c r="AL2541" s="167"/>
      <c r="AO2541" s="158">
        <f t="shared" si="482"/>
        <v>12.041728838452642</v>
      </c>
      <c r="AP2541" s="159">
        <f t="shared" si="483"/>
        <v>9.9194916940116354E-2</v>
      </c>
      <c r="AQ2541" s="160">
        <f t="shared" si="484"/>
        <v>2.0756075014538578E-4</v>
      </c>
      <c r="AR2541" s="161" t="str">
        <f t="shared" si="485"/>
        <v/>
      </c>
      <c r="AS2541" s="161" t="str">
        <f t="shared" si="481"/>
        <v/>
      </c>
    </row>
    <row r="2542" spans="26:45" ht="20.100000000000001" customHeight="1" x14ac:dyDescent="0.25">
      <c r="Z2542" s="146">
        <v>1871</v>
      </c>
      <c r="AA2542" s="142">
        <f t="shared" si="486"/>
        <v>3.484</v>
      </c>
      <c r="AB2542" s="166">
        <f t="shared" si="487"/>
        <v>9.2282906723667468E-4</v>
      </c>
      <c r="AC2542" s="166">
        <f t="shared" si="488"/>
        <v>0.99975301025603369</v>
      </c>
      <c r="AD2542" s="142">
        <f t="shared" si="489"/>
        <v>9.2282906723667468E-4</v>
      </c>
      <c r="AE2542" s="142" t="str">
        <f t="shared" si="494"/>
        <v/>
      </c>
      <c r="AF2542" s="142" t="str">
        <f t="shared" si="490"/>
        <v/>
      </c>
      <c r="AG2542" s="167">
        <f t="shared" si="491"/>
        <v>0</v>
      </c>
      <c r="AH2542" s="167" t="str">
        <f t="shared" si="492"/>
        <v/>
      </c>
      <c r="AI2542" s="167" t="str">
        <f t="shared" si="493"/>
        <v/>
      </c>
      <c r="AJ2542" s="167"/>
      <c r="AK2542" s="167"/>
      <c r="AL2542" s="167"/>
      <c r="AO2542" s="158">
        <f t="shared" si="482"/>
        <v>12.048123808627071</v>
      </c>
      <c r="AP2542" s="159">
        <f t="shared" si="483"/>
        <v>9.8987356189970968E-2</v>
      </c>
      <c r="AQ2542" s="160">
        <f t="shared" si="484"/>
        <v>2.0717286628715859E-4</v>
      </c>
      <c r="AR2542" s="161" t="str">
        <f t="shared" si="485"/>
        <v/>
      </c>
      <c r="AS2542" s="161" t="str">
        <f t="shared" si="481"/>
        <v/>
      </c>
    </row>
    <row r="2543" spans="26:45" ht="20.100000000000001" customHeight="1" x14ac:dyDescent="0.25">
      <c r="Z2543" s="146">
        <v>1872</v>
      </c>
      <c r="AA2543" s="142">
        <f t="shared" si="486"/>
        <v>3.4880000000000004</v>
      </c>
      <c r="AB2543" s="166">
        <f t="shared" si="487"/>
        <v>9.1005043837408771E-4</v>
      </c>
      <c r="AC2543" s="166">
        <f t="shared" si="488"/>
        <v>0.99975667596053763</v>
      </c>
      <c r="AD2543" s="142">
        <f t="shared" si="489"/>
        <v>9.1005043837408771E-4</v>
      </c>
      <c r="AE2543" s="142" t="str">
        <f t="shared" si="494"/>
        <v/>
      </c>
      <c r="AF2543" s="142" t="str">
        <f t="shared" si="490"/>
        <v/>
      </c>
      <c r="AG2543" s="167">
        <f t="shared" si="491"/>
        <v>0</v>
      </c>
      <c r="AH2543" s="167" t="str">
        <f t="shared" si="492"/>
        <v/>
      </c>
      <c r="AI2543" s="167" t="str">
        <f t="shared" si="493"/>
        <v/>
      </c>
      <c r="AJ2543" s="167"/>
      <c r="AK2543" s="167"/>
      <c r="AL2543" s="167"/>
      <c r="AO2543" s="158">
        <f t="shared" si="482"/>
        <v>12.054518778801501</v>
      </c>
      <c r="AP2543" s="159">
        <f t="shared" si="483"/>
        <v>9.8780183323683809E-2</v>
      </c>
      <c r="AQ2543" s="160">
        <f t="shared" si="484"/>
        <v>2.0678556172706863E-4</v>
      </c>
      <c r="AR2543" s="161" t="str">
        <f t="shared" si="485"/>
        <v/>
      </c>
      <c r="AS2543" s="161" t="str">
        <f t="shared" si="481"/>
        <v/>
      </c>
    </row>
    <row r="2544" spans="26:45" ht="20.100000000000001" customHeight="1" x14ac:dyDescent="0.25">
      <c r="Z2544" s="146">
        <v>1873</v>
      </c>
      <c r="AA2544" s="142">
        <f t="shared" si="486"/>
        <v>3.492</v>
      </c>
      <c r="AB2544" s="166">
        <f t="shared" si="487"/>
        <v>8.9743439909405621E-4</v>
      </c>
      <c r="AC2544" s="166">
        <f t="shared" si="488"/>
        <v>0.99976029087632601</v>
      </c>
      <c r="AD2544" s="142">
        <f t="shared" si="489"/>
        <v>8.9743439909405621E-4</v>
      </c>
      <c r="AE2544" s="142" t="str">
        <f t="shared" si="494"/>
        <v/>
      </c>
      <c r="AF2544" s="142" t="str">
        <f t="shared" si="490"/>
        <v/>
      </c>
      <c r="AG2544" s="167">
        <f t="shared" si="491"/>
        <v>0</v>
      </c>
      <c r="AH2544" s="167" t="str">
        <f t="shared" si="492"/>
        <v/>
      </c>
      <c r="AI2544" s="167" t="str">
        <f t="shared" si="493"/>
        <v/>
      </c>
      <c r="AJ2544" s="167"/>
      <c r="AK2544" s="167"/>
      <c r="AL2544" s="167"/>
      <c r="AO2544" s="158">
        <f t="shared" si="482"/>
        <v>12.060913748975931</v>
      </c>
      <c r="AP2544" s="159">
        <f t="shared" si="483"/>
        <v>9.8573397761956741E-2</v>
      </c>
      <c r="AQ2544" s="160">
        <f t="shared" si="484"/>
        <v>2.0639883608079834E-4</v>
      </c>
      <c r="AR2544" s="161" t="str">
        <f t="shared" si="485"/>
        <v/>
      </c>
      <c r="AS2544" s="161" t="str">
        <f t="shared" si="481"/>
        <v/>
      </c>
    </row>
    <row r="2545" spans="26:45" ht="20.100000000000001" customHeight="1" x14ac:dyDescent="0.25">
      <c r="Z2545" s="146">
        <v>1874</v>
      </c>
      <c r="AA2545" s="142">
        <f t="shared" si="486"/>
        <v>3.4960000000000004</v>
      </c>
      <c r="AB2545" s="166">
        <f t="shared" si="487"/>
        <v>8.8497909632710399E-4</v>
      </c>
      <c r="AC2545" s="166">
        <f t="shared" si="488"/>
        <v>0.999763855650045</v>
      </c>
      <c r="AD2545" s="142">
        <f t="shared" si="489"/>
        <v>8.8497909632710399E-4</v>
      </c>
      <c r="AE2545" s="142" t="str">
        <f t="shared" si="494"/>
        <v/>
      </c>
      <c r="AF2545" s="142" t="str">
        <f t="shared" si="490"/>
        <v/>
      </c>
      <c r="AG2545" s="167">
        <f t="shared" si="491"/>
        <v>0</v>
      </c>
      <c r="AH2545" s="167" t="str">
        <f t="shared" si="492"/>
        <v/>
      </c>
      <c r="AI2545" s="167" t="str">
        <f t="shared" si="493"/>
        <v/>
      </c>
      <c r="AJ2545" s="167"/>
      <c r="AK2545" s="167"/>
      <c r="AL2545" s="167"/>
      <c r="AO2545" s="158">
        <f t="shared" si="482"/>
        <v>12.067308719150361</v>
      </c>
      <c r="AP2545" s="159">
        <f t="shared" si="483"/>
        <v>9.8366998925875943E-2</v>
      </c>
      <c r="AQ2545" s="160">
        <f t="shared" si="484"/>
        <v>2.0601268896254521E-4</v>
      </c>
      <c r="AR2545" s="161" t="str">
        <f t="shared" si="485"/>
        <v/>
      </c>
      <c r="AS2545" s="161" t="str">
        <f t="shared" si="481"/>
        <v/>
      </c>
    </row>
    <row r="2546" spans="26:45" ht="20.100000000000001" customHeight="1" x14ac:dyDescent="0.25">
      <c r="Z2546" s="146">
        <v>1875</v>
      </c>
      <c r="AA2546" s="142">
        <f t="shared" si="486"/>
        <v>3.5</v>
      </c>
      <c r="AB2546" s="166">
        <f t="shared" si="487"/>
        <v>8.7268269504576015E-4</v>
      </c>
      <c r="AC2546" s="166">
        <f t="shared" si="488"/>
        <v>0.99976737092096446</v>
      </c>
      <c r="AD2546" s="142">
        <f t="shared" si="489"/>
        <v>8.7268269504576015E-4</v>
      </c>
      <c r="AE2546" s="142" t="str">
        <f t="shared" si="494"/>
        <v/>
      </c>
      <c r="AF2546" s="142" t="str">
        <f t="shared" si="490"/>
        <v/>
      </c>
      <c r="AG2546" s="167">
        <f t="shared" si="491"/>
        <v>0</v>
      </c>
      <c r="AH2546" s="167" t="str">
        <f t="shared" si="492"/>
        <v/>
      </c>
      <c r="AI2546" s="167" t="str">
        <f t="shared" si="493"/>
        <v/>
      </c>
      <c r="AJ2546" s="167"/>
      <c r="AK2546" s="167"/>
      <c r="AL2546" s="167"/>
      <c r="AO2546" s="158">
        <f t="shared" si="482"/>
        <v>12.073703689324791</v>
      </c>
      <c r="AP2546" s="159">
        <f t="shared" si="483"/>
        <v>9.8160986236913397E-2</v>
      </c>
      <c r="AQ2546" s="160">
        <f t="shared" si="484"/>
        <v>2.0562711998525773E-4</v>
      </c>
      <c r="AR2546" s="161" t="str">
        <f t="shared" si="485"/>
        <v/>
      </c>
      <c r="AS2546" s="161" t="str">
        <f t="shared" si="481"/>
        <v/>
      </c>
    </row>
    <row r="2547" spans="26:45" ht="20.100000000000001" customHeight="1" x14ac:dyDescent="0.25">
      <c r="Z2547" s="146">
        <v>1876</v>
      </c>
      <c r="AA2547" s="142">
        <f t="shared" si="486"/>
        <v>3.5040000000000004</v>
      </c>
      <c r="AB2547" s="166">
        <f t="shared" si="487"/>
        <v>8.6054337813075638E-4</v>
      </c>
      <c r="AC2547" s="166">
        <f t="shared" si="488"/>
        <v>0.99977083732105032</v>
      </c>
      <c r="AD2547" s="142">
        <f t="shared" si="489"/>
        <v>8.6054337813075638E-4</v>
      </c>
      <c r="AE2547" s="142" t="str">
        <f t="shared" si="494"/>
        <v/>
      </c>
      <c r="AF2547" s="142" t="str">
        <f t="shared" si="490"/>
        <v/>
      </c>
      <c r="AG2547" s="167">
        <f t="shared" si="491"/>
        <v>0</v>
      </c>
      <c r="AH2547" s="167" t="str">
        <f t="shared" si="492"/>
        <v/>
      </c>
      <c r="AI2547" s="167" t="str">
        <f t="shared" si="493"/>
        <v/>
      </c>
      <c r="AJ2547" s="167"/>
      <c r="AK2547" s="167"/>
      <c r="AL2547" s="167"/>
      <c r="AO2547" s="158">
        <f t="shared" si="482"/>
        <v>12.080098659499221</v>
      </c>
      <c r="AP2547" s="159">
        <f t="shared" si="483"/>
        <v>9.795535911692814E-2</v>
      </c>
      <c r="AQ2547" s="160">
        <f t="shared" si="484"/>
        <v>2.0524212875960846E-4</v>
      </c>
      <c r="AR2547" s="161" t="str">
        <f t="shared" si="485"/>
        <v/>
      </c>
      <c r="AS2547" s="161" t="str">
        <f t="shared" si="481"/>
        <v/>
      </c>
    </row>
    <row r="2548" spans="26:45" ht="20.100000000000001" customHeight="1" x14ac:dyDescent="0.25">
      <c r="Z2548" s="146">
        <v>1877</v>
      </c>
      <c r="AA2548" s="142">
        <f t="shared" si="486"/>
        <v>3.508</v>
      </c>
      <c r="AB2548" s="166">
        <f t="shared" si="487"/>
        <v>8.4855934623771106E-4</v>
      </c>
      <c r="AC2548" s="166">
        <f t="shared" si="488"/>
        <v>0.9997742554750354</v>
      </c>
      <c r="AD2548" s="142">
        <f t="shared" si="489"/>
        <v>8.4855934623771106E-4</v>
      </c>
      <c r="AE2548" s="142" t="str">
        <f t="shared" si="494"/>
        <v/>
      </c>
      <c r="AF2548" s="142" t="str">
        <f t="shared" si="490"/>
        <v/>
      </c>
      <c r="AG2548" s="167">
        <f t="shared" si="491"/>
        <v>0</v>
      </c>
      <c r="AH2548" s="167" t="str">
        <f t="shared" si="492"/>
        <v/>
      </c>
      <c r="AI2548" s="167" t="str">
        <f t="shared" si="493"/>
        <v/>
      </c>
      <c r="AJ2548" s="167"/>
      <c r="AK2548" s="167"/>
      <c r="AL2548" s="167"/>
      <c r="AO2548" s="158">
        <f t="shared" si="482"/>
        <v>12.086493629673651</v>
      </c>
      <c r="AP2548" s="159">
        <f t="shared" si="483"/>
        <v>9.7750116988168531E-2</v>
      </c>
      <c r="AQ2548" s="160">
        <f t="shared" si="484"/>
        <v>2.0485771489549276E-4</v>
      </c>
      <c r="AR2548" s="161" t="str">
        <f t="shared" si="485"/>
        <v/>
      </c>
      <c r="AS2548" s="161" t="str">
        <f t="shared" si="481"/>
        <v/>
      </c>
    </row>
    <row r="2549" spans="26:45" ht="20.100000000000001" customHeight="1" x14ac:dyDescent="0.25">
      <c r="Z2549" s="146">
        <v>1878</v>
      </c>
      <c r="AA2549" s="142">
        <f t="shared" si="486"/>
        <v>3.5120000000000005</v>
      </c>
      <c r="AB2549" s="166">
        <f t="shared" si="487"/>
        <v>8.3672881766420589E-4</v>
      </c>
      <c r="AC2549" s="166">
        <f t="shared" si="488"/>
        <v>0.99977762600049058</v>
      </c>
      <c r="AD2549" s="142">
        <f t="shared" si="489"/>
        <v>8.3672881766420589E-4</v>
      </c>
      <c r="AE2549" s="142" t="str">
        <f t="shared" si="494"/>
        <v/>
      </c>
      <c r="AF2549" s="142" t="str">
        <f t="shared" si="490"/>
        <v/>
      </c>
      <c r="AG2549" s="167">
        <f t="shared" si="491"/>
        <v>0</v>
      </c>
      <c r="AH2549" s="167" t="str">
        <f t="shared" si="492"/>
        <v/>
      </c>
      <c r="AI2549" s="167" t="str">
        <f t="shared" si="493"/>
        <v/>
      </c>
      <c r="AJ2549" s="167"/>
      <c r="AK2549" s="167"/>
      <c r="AL2549" s="167"/>
      <c r="AO2549" s="158">
        <f t="shared" si="482"/>
        <v>12.092888599848081</v>
      </c>
      <c r="AP2549" s="159">
        <f t="shared" si="483"/>
        <v>9.7545259273273038E-2</v>
      </c>
      <c r="AQ2549" s="160">
        <f t="shared" si="484"/>
        <v>2.0447387800055783E-4</v>
      </c>
      <c r="AR2549" s="161" t="str">
        <f t="shared" si="485"/>
        <v/>
      </c>
      <c r="AS2549" s="161" t="str">
        <f t="shared" si="481"/>
        <v/>
      </c>
    </row>
    <row r="2550" spans="26:45" ht="20.100000000000001" customHeight="1" x14ac:dyDescent="0.25">
      <c r="Z2550" s="146">
        <v>1879</v>
      </c>
      <c r="AA2550" s="142">
        <f t="shared" si="486"/>
        <v>3.516</v>
      </c>
      <c r="AB2550" s="166">
        <f t="shared" si="487"/>
        <v>8.2505002821736E-4</v>
      </c>
      <c r="AC2550" s="166">
        <f t="shared" si="488"/>
        <v>0.99978094950789476</v>
      </c>
      <c r="AD2550" s="142">
        <f t="shared" si="489"/>
        <v>8.2505002821736E-4</v>
      </c>
      <c r="AE2550" s="142" t="str">
        <f t="shared" si="494"/>
        <v/>
      </c>
      <c r="AF2550" s="142" t="str">
        <f t="shared" si="490"/>
        <v/>
      </c>
      <c r="AG2550" s="167">
        <f t="shared" si="491"/>
        <v>0</v>
      </c>
      <c r="AH2550" s="167" t="str">
        <f t="shared" si="492"/>
        <v/>
      </c>
      <c r="AI2550" s="167" t="str">
        <f t="shared" si="493"/>
        <v/>
      </c>
      <c r="AJ2550" s="167"/>
      <c r="AK2550" s="167"/>
      <c r="AL2550" s="167"/>
      <c r="AO2550" s="158">
        <f t="shared" si="482"/>
        <v>12.099283570022511</v>
      </c>
      <c r="AP2550" s="159">
        <f t="shared" si="483"/>
        <v>9.7340785395272481E-2</v>
      </c>
      <c r="AQ2550" s="160">
        <f t="shared" si="484"/>
        <v>2.0409061768116021E-4</v>
      </c>
      <c r="AR2550" s="161" t="str">
        <f t="shared" si="485"/>
        <v/>
      </c>
      <c r="AS2550" s="161" t="str">
        <f t="shared" si="481"/>
        <v/>
      </c>
    </row>
    <row r="2551" spans="26:45" ht="20.100000000000001" customHeight="1" x14ac:dyDescent="0.25">
      <c r="Z2551" s="146">
        <v>1880</v>
      </c>
      <c r="AA2551" s="142">
        <f t="shared" si="486"/>
        <v>3.5200000000000005</v>
      </c>
      <c r="AB2551" s="166">
        <f t="shared" si="487"/>
        <v>8.1352123108180689E-4</v>
      </c>
      <c r="AC2551" s="166">
        <f t="shared" si="488"/>
        <v>0.99978422660070532</v>
      </c>
      <c r="AD2551" s="142">
        <f t="shared" si="489"/>
        <v>8.1352123108180689E-4</v>
      </c>
      <c r="AE2551" s="142" t="str">
        <f t="shared" si="494"/>
        <v/>
      </c>
      <c r="AF2551" s="142" t="str">
        <f t="shared" si="490"/>
        <v/>
      </c>
      <c r="AG2551" s="167">
        <f t="shared" si="491"/>
        <v>0</v>
      </c>
      <c r="AH2551" s="167" t="str">
        <f t="shared" si="492"/>
        <v/>
      </c>
      <c r="AI2551" s="167" t="str">
        <f t="shared" si="493"/>
        <v/>
      </c>
      <c r="AJ2551" s="167"/>
      <c r="AK2551" s="167"/>
      <c r="AL2551" s="167"/>
      <c r="AO2551" s="158">
        <f t="shared" si="482"/>
        <v>12.105678540196941</v>
      </c>
      <c r="AP2551" s="159">
        <f t="shared" si="483"/>
        <v>9.713669477759132E-2</v>
      </c>
      <c r="AQ2551" s="160">
        <f t="shared" si="484"/>
        <v>2.0370793354222705E-4</v>
      </c>
      <c r="AR2551" s="161" t="str">
        <f t="shared" si="485"/>
        <v/>
      </c>
      <c r="AS2551" s="161" t="str">
        <f t="shared" si="481"/>
        <v/>
      </c>
    </row>
    <row r="2552" spans="26:45" ht="20.100000000000001" customHeight="1" x14ac:dyDescent="0.25">
      <c r="Z2552" s="146">
        <v>1881</v>
      </c>
      <c r="AA2552" s="142">
        <f t="shared" si="486"/>
        <v>3.524</v>
      </c>
      <c r="AB2552" s="166">
        <f t="shared" si="487"/>
        <v>8.0214069668818296E-4</v>
      </c>
      <c r="AC2552" s="166">
        <f t="shared" si="488"/>
        <v>0.99978745787542633</v>
      </c>
      <c r="AD2552" s="142">
        <f t="shared" si="489"/>
        <v>8.0214069668818296E-4</v>
      </c>
      <c r="AE2552" s="142" t="str">
        <f t="shared" si="494"/>
        <v/>
      </c>
      <c r="AF2552" s="142" t="str">
        <f t="shared" si="490"/>
        <v/>
      </c>
      <c r="AG2552" s="167">
        <f t="shared" si="491"/>
        <v>0</v>
      </c>
      <c r="AH2552" s="167" t="str">
        <f t="shared" si="492"/>
        <v/>
      </c>
      <c r="AI2552" s="167" t="str">
        <f t="shared" si="493"/>
        <v/>
      </c>
      <c r="AJ2552" s="167"/>
      <c r="AK2552" s="167"/>
      <c r="AL2552" s="167"/>
      <c r="AO2552" s="158">
        <f t="shared" si="482"/>
        <v>12.112073510371371</v>
      </c>
      <c r="AP2552" s="159">
        <f t="shared" si="483"/>
        <v>9.6932986844049093E-2</v>
      </c>
      <c r="AQ2552" s="160">
        <f t="shared" si="484"/>
        <v>2.0332582518690911E-4</v>
      </c>
      <c r="AR2552" s="161" t="str">
        <f t="shared" si="485"/>
        <v/>
      </c>
      <c r="AS2552" s="161" t="str">
        <f t="shared" si="481"/>
        <v/>
      </c>
    </row>
    <row r="2553" spans="26:45" ht="20.100000000000001" customHeight="1" x14ac:dyDescent="0.25">
      <c r="Z2553" s="146">
        <v>1882</v>
      </c>
      <c r="AA2553" s="142">
        <f t="shared" si="486"/>
        <v>3.5280000000000005</v>
      </c>
      <c r="AB2553" s="166">
        <f t="shared" si="487"/>
        <v>7.9090671258203685E-4</v>
      </c>
      <c r="AC2553" s="166">
        <f t="shared" si="488"/>
        <v>0.99979064392167838</v>
      </c>
      <c r="AD2553" s="142">
        <f t="shared" si="489"/>
        <v>7.9090671258203685E-4</v>
      </c>
      <c r="AE2553" s="142" t="str">
        <f t="shared" si="494"/>
        <v/>
      </c>
      <c r="AF2553" s="142" t="str">
        <f t="shared" si="490"/>
        <v/>
      </c>
      <c r="AG2553" s="167">
        <f t="shared" si="491"/>
        <v>0</v>
      </c>
      <c r="AH2553" s="167" t="str">
        <f t="shared" si="492"/>
        <v/>
      </c>
      <c r="AI2553" s="167" t="str">
        <f t="shared" si="493"/>
        <v/>
      </c>
      <c r="AJ2553" s="167"/>
      <c r="AK2553" s="167"/>
      <c r="AL2553" s="167"/>
      <c r="AO2553" s="158">
        <f t="shared" si="482"/>
        <v>12.118468480545801</v>
      </c>
      <c r="AP2553" s="159">
        <f t="shared" si="483"/>
        <v>9.6729661018862184E-2</v>
      </c>
      <c r="AQ2553" s="160">
        <f t="shared" si="484"/>
        <v>2.0294429221683064E-4</v>
      </c>
      <c r="AR2553" s="161" t="str">
        <f t="shared" si="485"/>
        <v/>
      </c>
      <c r="AS2553" s="161" t="str">
        <f t="shared" si="481"/>
        <v/>
      </c>
    </row>
    <row r="2554" spans="26:45" ht="20.100000000000001" customHeight="1" x14ac:dyDescent="0.25">
      <c r="Z2554" s="146">
        <v>1883</v>
      </c>
      <c r="AA2554" s="142">
        <f t="shared" si="486"/>
        <v>3.532</v>
      </c>
      <c r="AB2554" s="166">
        <f t="shared" si="487"/>
        <v>7.7981758329325466E-4</v>
      </c>
      <c r="AC2554" s="166">
        <f t="shared" si="488"/>
        <v>0.99979378532226604</v>
      </c>
      <c r="AD2554" s="142">
        <f t="shared" si="489"/>
        <v>7.7981758329325466E-4</v>
      </c>
      <c r="AE2554" s="142" t="str">
        <f t="shared" si="494"/>
        <v/>
      </c>
      <c r="AF2554" s="142" t="str">
        <f t="shared" si="490"/>
        <v/>
      </c>
      <c r="AG2554" s="167">
        <f t="shared" si="491"/>
        <v>0</v>
      </c>
      <c r="AH2554" s="167" t="str">
        <f t="shared" si="492"/>
        <v/>
      </c>
      <c r="AI2554" s="167" t="str">
        <f t="shared" si="493"/>
        <v/>
      </c>
      <c r="AJ2554" s="167"/>
      <c r="AK2554" s="167"/>
      <c r="AL2554" s="167"/>
      <c r="AO2554" s="158">
        <f t="shared" si="482"/>
        <v>12.12486345072023</v>
      </c>
      <c r="AP2554" s="159">
        <f t="shared" si="483"/>
        <v>9.6526716726645354E-2</v>
      </c>
      <c r="AQ2554" s="160">
        <f t="shared" si="484"/>
        <v>2.0256333423218642E-4</v>
      </c>
      <c r="AR2554" s="161" t="str">
        <f t="shared" si="485"/>
        <v/>
      </c>
      <c r="AS2554" s="161" t="str">
        <f t="shared" si="481"/>
        <v/>
      </c>
    </row>
    <row r="2555" spans="26:45" ht="20.100000000000001" customHeight="1" x14ac:dyDescent="0.25">
      <c r="Z2555" s="146">
        <v>1884</v>
      </c>
      <c r="AA2555" s="142">
        <f t="shared" si="486"/>
        <v>3.5360000000000005</v>
      </c>
      <c r="AB2555" s="166">
        <f t="shared" si="487"/>
        <v>7.6887163020592116E-4</v>
      </c>
      <c r="AC2555" s="166">
        <f t="shared" si="488"/>
        <v>0.99979688265324562</v>
      </c>
      <c r="AD2555" s="142">
        <f t="shared" si="489"/>
        <v>7.6887163020592116E-4</v>
      </c>
      <c r="AE2555" s="142" t="str">
        <f t="shared" si="494"/>
        <v/>
      </c>
      <c r="AF2555" s="142" t="str">
        <f t="shared" si="490"/>
        <v/>
      </c>
      <c r="AG2555" s="167">
        <f t="shared" si="491"/>
        <v>0</v>
      </c>
      <c r="AH2555" s="167" t="str">
        <f t="shared" si="492"/>
        <v/>
      </c>
      <c r="AI2555" s="167" t="str">
        <f t="shared" si="493"/>
        <v/>
      </c>
      <c r="AJ2555" s="167"/>
      <c r="AK2555" s="167"/>
      <c r="AL2555" s="167"/>
      <c r="AO2555" s="158">
        <f t="shared" si="482"/>
        <v>12.13125842089466</v>
      </c>
      <c r="AP2555" s="159">
        <f t="shared" si="483"/>
        <v>9.6324153392413167E-2</v>
      </c>
      <c r="AQ2555" s="160">
        <f t="shared" si="484"/>
        <v>2.021829508316586E-4</v>
      </c>
      <c r="AR2555" s="161" t="str">
        <f t="shared" si="485"/>
        <v/>
      </c>
      <c r="AS2555" s="161" t="str">
        <f t="shared" si="481"/>
        <v/>
      </c>
    </row>
    <row r="2556" spans="26:45" ht="20.100000000000001" customHeight="1" x14ac:dyDescent="0.25">
      <c r="Z2556" s="146">
        <v>1885</v>
      </c>
      <c r="AA2556" s="142">
        <f t="shared" si="486"/>
        <v>3.54</v>
      </c>
      <c r="AB2556" s="166">
        <f t="shared" si="487"/>
        <v>7.580671914287103E-4</v>
      </c>
      <c r="AC2556" s="166">
        <f t="shared" si="488"/>
        <v>0.99979993648399268</v>
      </c>
      <c r="AD2556" s="142">
        <f t="shared" si="489"/>
        <v>7.580671914287103E-4</v>
      </c>
      <c r="AE2556" s="142" t="str">
        <f t="shared" si="494"/>
        <v/>
      </c>
      <c r="AF2556" s="142" t="str">
        <f t="shared" si="490"/>
        <v/>
      </c>
      <c r="AG2556" s="167">
        <f t="shared" si="491"/>
        <v>0</v>
      </c>
      <c r="AH2556" s="167" t="str">
        <f t="shared" si="492"/>
        <v/>
      </c>
      <c r="AI2556" s="167" t="str">
        <f t="shared" si="493"/>
        <v/>
      </c>
      <c r="AJ2556" s="167"/>
      <c r="AK2556" s="167"/>
      <c r="AL2556" s="167"/>
      <c r="AO2556" s="158">
        <f t="shared" si="482"/>
        <v>12.13765339106909</v>
      </c>
      <c r="AP2556" s="159">
        <f t="shared" si="483"/>
        <v>9.6121970441581508E-2</v>
      </c>
      <c r="AQ2556" s="160">
        <f t="shared" si="484"/>
        <v>2.0180314161238888E-4</v>
      </c>
      <c r="AR2556" s="161" t="str">
        <f t="shared" si="485"/>
        <v/>
      </c>
      <c r="AS2556" s="161" t="str">
        <f t="shared" si="481"/>
        <v/>
      </c>
    </row>
    <row r="2557" spans="26:45" ht="20.100000000000001" customHeight="1" x14ac:dyDescent="0.25">
      <c r="Z2557" s="146">
        <v>1886</v>
      </c>
      <c r="AA2557" s="142">
        <f t="shared" si="486"/>
        <v>3.5440000000000005</v>
      </c>
      <c r="AB2557" s="166">
        <f t="shared" si="487"/>
        <v>7.4740262166571856E-4</v>
      </c>
      <c r="AC2557" s="166">
        <f t="shared" si="488"/>
        <v>0.99980294737726838</v>
      </c>
      <c r="AD2557" s="142">
        <f t="shared" si="489"/>
        <v>7.4740262166571856E-4</v>
      </c>
      <c r="AE2557" s="142" t="str">
        <f t="shared" si="494"/>
        <v/>
      </c>
      <c r="AF2557" s="142" t="str">
        <f t="shared" si="490"/>
        <v/>
      </c>
      <c r="AG2557" s="167">
        <f t="shared" si="491"/>
        <v>0</v>
      </c>
      <c r="AH2557" s="167" t="str">
        <f t="shared" si="492"/>
        <v/>
      </c>
      <c r="AI2557" s="167" t="str">
        <f t="shared" si="493"/>
        <v/>
      </c>
      <c r="AJ2557" s="167"/>
      <c r="AK2557" s="167"/>
      <c r="AL2557" s="167"/>
      <c r="AO2557" s="158">
        <f t="shared" si="482"/>
        <v>12.14404836124352</v>
      </c>
      <c r="AP2557" s="159">
        <f t="shared" si="483"/>
        <v>9.592016729996912E-2</v>
      </c>
      <c r="AQ2557" s="160">
        <f t="shared" si="484"/>
        <v>2.0142390616993688E-4</v>
      </c>
      <c r="AR2557" s="161" t="str">
        <f t="shared" si="485"/>
        <v/>
      </c>
      <c r="AS2557" s="161" t="str">
        <f t="shared" si="481"/>
        <v/>
      </c>
    </row>
    <row r="2558" spans="26:45" ht="20.100000000000001" customHeight="1" x14ac:dyDescent="0.25">
      <c r="Z2558" s="146">
        <v>1887</v>
      </c>
      <c r="AA2558" s="142">
        <f t="shared" si="486"/>
        <v>3.548</v>
      </c>
      <c r="AB2558" s="166">
        <f t="shared" si="487"/>
        <v>7.3687629208784005E-4</v>
      </c>
      <c r="AC2558" s="166">
        <f t="shared" si="488"/>
        <v>0.99980591588928558</v>
      </c>
      <c r="AD2558" s="142">
        <f t="shared" si="489"/>
        <v>7.3687629208784005E-4</v>
      </c>
      <c r="AE2558" s="142" t="str">
        <f t="shared" si="494"/>
        <v/>
      </c>
      <c r="AF2558" s="142" t="str">
        <f t="shared" si="490"/>
        <v/>
      </c>
      <c r="AG2558" s="167">
        <f t="shared" si="491"/>
        <v>0</v>
      </c>
      <c r="AH2558" s="167" t="str">
        <f t="shared" si="492"/>
        <v/>
      </c>
      <c r="AI2558" s="167" t="str">
        <f t="shared" si="493"/>
        <v/>
      </c>
      <c r="AJ2558" s="167"/>
      <c r="AK2558" s="167"/>
      <c r="AL2558" s="167"/>
      <c r="AO2558" s="158">
        <f t="shared" si="482"/>
        <v>12.15044333141795</v>
      </c>
      <c r="AP2558" s="159">
        <f t="shared" si="483"/>
        <v>9.5718743393799183E-2</v>
      </c>
      <c r="AQ2558" s="160">
        <f t="shared" si="484"/>
        <v>2.0104524409837732E-4</v>
      </c>
      <c r="AR2558" s="161" t="str">
        <f t="shared" si="485"/>
        <v/>
      </c>
      <c r="AS2558" s="161" t="str">
        <f t="shared" si="481"/>
        <v/>
      </c>
    </row>
    <row r="2559" spans="26:45" ht="20.100000000000001" customHeight="1" x14ac:dyDescent="0.25">
      <c r="Z2559" s="146">
        <v>1888</v>
      </c>
      <c r="AA2559" s="142">
        <f t="shared" si="486"/>
        <v>3.5520000000000005</v>
      </c>
      <c r="AB2559" s="166">
        <f t="shared" si="487"/>
        <v>7.2648659020459975E-4</v>
      </c>
      <c r="AC2559" s="166">
        <f t="shared" si="488"/>
        <v>0.99980884256977454</v>
      </c>
      <c r="AD2559" s="142">
        <f t="shared" si="489"/>
        <v>7.2648659020459975E-4</v>
      </c>
      <c r="AE2559" s="142" t="str">
        <f t="shared" si="494"/>
        <v/>
      </c>
      <c r="AF2559" s="142" t="str">
        <f t="shared" si="490"/>
        <v/>
      </c>
      <c r="AG2559" s="167">
        <f t="shared" si="491"/>
        <v>0</v>
      </c>
      <c r="AH2559" s="167" t="str">
        <f t="shared" si="492"/>
        <v/>
      </c>
      <c r="AI2559" s="167" t="str">
        <f t="shared" si="493"/>
        <v/>
      </c>
      <c r="AJ2559" s="167"/>
      <c r="AK2559" s="167"/>
      <c r="AL2559" s="167"/>
      <c r="AO2559" s="158">
        <f t="shared" si="482"/>
        <v>12.15683830159238</v>
      </c>
      <c r="AP2559" s="159">
        <f t="shared" si="483"/>
        <v>9.5517698149700805E-2</v>
      </c>
      <c r="AQ2559" s="160">
        <f t="shared" si="484"/>
        <v>2.0066715499048038E-4</v>
      </c>
      <c r="AR2559" s="161" t="str">
        <f t="shared" si="485"/>
        <v/>
      </c>
      <c r="AS2559" s="161" t="str">
        <f t="shared" si="481"/>
        <v/>
      </c>
    </row>
    <row r="2560" spans="26:45" ht="20.100000000000001" customHeight="1" x14ac:dyDescent="0.25">
      <c r="Z2560" s="146">
        <v>1889</v>
      </c>
      <c r="AA2560" s="142">
        <f t="shared" si="486"/>
        <v>3.556</v>
      </c>
      <c r="AB2560" s="166">
        <f t="shared" si="487"/>
        <v>7.1623191973653271E-4</v>
      </c>
      <c r="AC2560" s="166">
        <f t="shared" si="488"/>
        <v>0.99981172796204831</v>
      </c>
      <c r="AD2560" s="142">
        <f t="shared" si="489"/>
        <v>7.1623191973653271E-4</v>
      </c>
      <c r="AE2560" s="142" t="str">
        <f t="shared" si="494"/>
        <v/>
      </c>
      <c r="AF2560" s="142" t="str">
        <f t="shared" si="490"/>
        <v/>
      </c>
      <c r="AG2560" s="167">
        <f t="shared" si="491"/>
        <v>0</v>
      </c>
      <c r="AH2560" s="167" t="str">
        <f t="shared" si="492"/>
        <v/>
      </c>
      <c r="AI2560" s="167" t="str">
        <f t="shared" si="493"/>
        <v/>
      </c>
      <c r="AJ2560" s="167"/>
      <c r="AK2560" s="167"/>
      <c r="AL2560" s="167"/>
      <c r="AO2560" s="158">
        <f t="shared" si="482"/>
        <v>12.16323327176681</v>
      </c>
      <c r="AP2560" s="159">
        <f t="shared" si="483"/>
        <v>9.5317030994710325E-2</v>
      </c>
      <c r="AQ2560" s="160">
        <f t="shared" si="484"/>
        <v>2.0028963843729541E-4</v>
      </c>
      <c r="AR2560" s="161" t="str">
        <f t="shared" si="485"/>
        <v/>
      </c>
      <c r="AS2560" s="161" t="str">
        <f t="shared" si="481"/>
        <v/>
      </c>
    </row>
    <row r="2561" spans="26:45" ht="20.100000000000001" customHeight="1" x14ac:dyDescent="0.25">
      <c r="Z2561" s="146">
        <v>1890</v>
      </c>
      <c r="AA2561" s="142">
        <f t="shared" si="486"/>
        <v>3.5600000000000005</v>
      </c>
      <c r="AB2561" s="166">
        <f t="shared" si="487"/>
        <v>7.0611070048803501E-4</v>
      </c>
      <c r="AC2561" s="166">
        <f t="shared" si="488"/>
        <v>0.99981457260306672</v>
      </c>
      <c r="AD2561" s="142">
        <f t="shared" si="489"/>
        <v>7.0611070048803501E-4</v>
      </c>
      <c r="AE2561" s="142" t="str">
        <f t="shared" si="494"/>
        <v/>
      </c>
      <c r="AF2561" s="142" t="str">
        <f t="shared" si="490"/>
        <v/>
      </c>
      <c r="AG2561" s="167">
        <f t="shared" si="491"/>
        <v>0</v>
      </c>
      <c r="AH2561" s="167" t="str">
        <f t="shared" si="492"/>
        <v/>
      </c>
      <c r="AI2561" s="167" t="str">
        <f t="shared" si="493"/>
        <v/>
      </c>
      <c r="AJ2561" s="167"/>
      <c r="AK2561" s="167"/>
      <c r="AL2561" s="167"/>
      <c r="AO2561" s="158">
        <f t="shared" si="482"/>
        <v>12.16962824194124</v>
      </c>
      <c r="AP2561" s="159">
        <f t="shared" si="483"/>
        <v>9.511674135627303E-2</v>
      </c>
      <c r="AQ2561" s="160">
        <f t="shared" si="484"/>
        <v>1.9991269402849787E-4</v>
      </c>
      <c r="AR2561" s="161" t="str">
        <f t="shared" si="485"/>
        <v/>
      </c>
      <c r="AS2561" s="161" t="str">
        <f t="shared" si="481"/>
        <v/>
      </c>
    </row>
    <row r="2562" spans="26:45" ht="20.100000000000001" customHeight="1" x14ac:dyDescent="0.25">
      <c r="Z2562" s="146">
        <v>1891</v>
      </c>
      <c r="AA2562" s="142">
        <f t="shared" si="486"/>
        <v>3.5640000000000001</v>
      </c>
      <c r="AB2562" s="166">
        <f t="shared" si="487"/>
        <v>6.9612136822076872E-4</v>
      </c>
      <c r="AC2562" s="166">
        <f t="shared" si="488"/>
        <v>0.99981737702350082</v>
      </c>
      <c r="AD2562" s="142">
        <f t="shared" si="489"/>
        <v>6.9612136822076872E-4</v>
      </c>
      <c r="AE2562" s="142" t="str">
        <f t="shared" si="494"/>
        <v/>
      </c>
      <c r="AF2562" s="142" t="str">
        <f t="shared" si="490"/>
        <v/>
      </c>
      <c r="AG2562" s="167">
        <f t="shared" si="491"/>
        <v>0</v>
      </c>
      <c r="AH2562" s="167" t="str">
        <f t="shared" si="492"/>
        <v/>
      </c>
      <c r="AI2562" s="167" t="str">
        <f t="shared" si="493"/>
        <v/>
      </c>
      <c r="AJ2562" s="167"/>
      <c r="AK2562" s="167"/>
      <c r="AL2562" s="167"/>
      <c r="AO2562" s="158">
        <f t="shared" si="482"/>
        <v>12.17602321211567</v>
      </c>
      <c r="AP2562" s="159">
        <f t="shared" si="483"/>
        <v>9.4916828662244532E-2</v>
      </c>
      <c r="AQ2562" s="160">
        <f t="shared" si="484"/>
        <v>1.9953632135229216E-4</v>
      </c>
      <c r="AR2562" s="161" t="str">
        <f t="shared" si="485"/>
        <v/>
      </c>
      <c r="AS2562" s="161" t="str">
        <f t="shared" si="481"/>
        <v/>
      </c>
    </row>
    <row r="2563" spans="26:45" ht="20.100000000000001" customHeight="1" x14ac:dyDescent="0.25">
      <c r="Z2563" s="146">
        <v>1892</v>
      </c>
      <c r="AA2563" s="142">
        <f t="shared" si="486"/>
        <v>3.5680000000000005</v>
      </c>
      <c r="AB2563" s="166">
        <f t="shared" si="487"/>
        <v>6.8626237452755121E-4</v>
      </c>
      <c r="AC2563" s="166">
        <f t="shared" si="488"/>
        <v>0.99982014174779654</v>
      </c>
      <c r="AD2563" s="142">
        <f t="shared" si="489"/>
        <v>6.8626237452755121E-4</v>
      </c>
      <c r="AE2563" s="142" t="str">
        <f t="shared" si="494"/>
        <v/>
      </c>
      <c r="AF2563" s="142" t="str">
        <f t="shared" si="490"/>
        <v/>
      </c>
      <c r="AG2563" s="167">
        <f t="shared" si="491"/>
        <v>0</v>
      </c>
      <c r="AH2563" s="167" t="str">
        <f t="shared" si="492"/>
        <v/>
      </c>
      <c r="AI2563" s="167" t="str">
        <f t="shared" si="493"/>
        <v/>
      </c>
      <c r="AJ2563" s="167"/>
      <c r="AK2563" s="167"/>
      <c r="AL2563" s="167"/>
      <c r="AO2563" s="158">
        <f t="shared" si="482"/>
        <v>12.1824181822901</v>
      </c>
      <c r="AP2563" s="159">
        <f t="shared" si="483"/>
        <v>9.471729234089224E-2</v>
      </c>
      <c r="AQ2563" s="160">
        <f t="shared" si="484"/>
        <v>1.9916051999559203E-4</v>
      </c>
      <c r="AR2563" s="161" t="str">
        <f t="shared" si="485"/>
        <v/>
      </c>
      <c r="AS2563" s="161" t="str">
        <f t="shared" si="481"/>
        <v/>
      </c>
    </row>
    <row r="2564" spans="26:45" ht="20.100000000000001" customHeight="1" x14ac:dyDescent="0.25">
      <c r="Z2564" s="146">
        <v>1893</v>
      </c>
      <c r="AA2564" s="142">
        <f t="shared" si="486"/>
        <v>3.5720000000000001</v>
      </c>
      <c r="AB2564" s="166">
        <f t="shared" si="487"/>
        <v>6.7653218670680473E-4</v>
      </c>
      <c r="AC2564" s="166">
        <f t="shared" si="488"/>
        <v>0.99982286729423753</v>
      </c>
      <c r="AD2564" s="142">
        <f t="shared" si="489"/>
        <v>6.7653218670680473E-4</v>
      </c>
      <c r="AE2564" s="142" t="str">
        <f t="shared" si="494"/>
        <v/>
      </c>
      <c r="AF2564" s="142" t="str">
        <f t="shared" si="490"/>
        <v/>
      </c>
      <c r="AG2564" s="167">
        <f t="shared" si="491"/>
        <v>0</v>
      </c>
      <c r="AH2564" s="167" t="str">
        <f t="shared" si="492"/>
        <v/>
      </c>
      <c r="AI2564" s="167" t="str">
        <f t="shared" si="493"/>
        <v/>
      </c>
      <c r="AJ2564" s="167"/>
      <c r="AK2564" s="167"/>
      <c r="AL2564" s="167"/>
      <c r="AO2564" s="158">
        <f t="shared" si="482"/>
        <v>12.18881315246453</v>
      </c>
      <c r="AP2564" s="159">
        <f t="shared" si="483"/>
        <v>9.4518131820896648E-2</v>
      </c>
      <c r="AQ2564" s="160">
        <f t="shared" si="484"/>
        <v>1.9878528954354879E-4</v>
      </c>
      <c r="AR2564" s="161" t="str">
        <f t="shared" si="485"/>
        <v/>
      </c>
      <c r="AS2564" s="161" t="str">
        <f t="shared" si="481"/>
        <v/>
      </c>
    </row>
    <row r="2565" spans="26:45" ht="20.100000000000001" customHeight="1" x14ac:dyDescent="0.25">
      <c r="Z2565" s="146">
        <v>1894</v>
      </c>
      <c r="AA2565" s="142">
        <f t="shared" si="486"/>
        <v>3.5760000000000005</v>
      </c>
      <c r="AB2565" s="166">
        <f t="shared" si="487"/>
        <v>6.6692928763750108E-4</v>
      </c>
      <c r="AC2565" s="166">
        <f t="shared" si="488"/>
        <v>0.99982555417500785</v>
      </c>
      <c r="AD2565" s="142">
        <f t="shared" si="489"/>
        <v>6.6692928763750108E-4</v>
      </c>
      <c r="AE2565" s="142" t="str">
        <f t="shared" si="494"/>
        <v/>
      </c>
      <c r="AF2565" s="142" t="str">
        <f t="shared" si="490"/>
        <v/>
      </c>
      <c r="AG2565" s="167">
        <f t="shared" si="491"/>
        <v>0</v>
      </c>
      <c r="AH2565" s="167" t="str">
        <f t="shared" si="492"/>
        <v/>
      </c>
      <c r="AI2565" s="167" t="str">
        <f t="shared" si="493"/>
        <v/>
      </c>
      <c r="AJ2565" s="167"/>
      <c r="AK2565" s="167"/>
      <c r="AL2565" s="167"/>
      <c r="AO2565" s="158">
        <f t="shared" si="482"/>
        <v>12.195208122638959</v>
      </c>
      <c r="AP2565" s="159">
        <f t="shared" si="483"/>
        <v>9.4319346531353099E-2</v>
      </c>
      <c r="AQ2565" s="160">
        <f t="shared" si="484"/>
        <v>1.9841062958009248E-4</v>
      </c>
      <c r="AR2565" s="161" t="str">
        <f t="shared" si="485"/>
        <v/>
      </c>
      <c r="AS2565" s="161" t="str">
        <f t="shared" si="481"/>
        <v/>
      </c>
    </row>
    <row r="2566" spans="26:45" ht="20.100000000000001" customHeight="1" x14ac:dyDescent="0.25">
      <c r="Z2566" s="146">
        <v>1895</v>
      </c>
      <c r="AA2566" s="142">
        <f t="shared" si="486"/>
        <v>3.58</v>
      </c>
      <c r="AB2566" s="166">
        <f t="shared" si="487"/>
        <v>6.5745217565467645E-4</v>
      </c>
      <c r="AC2566" s="166">
        <f t="shared" si="488"/>
        <v>0.99982820289625407</v>
      </c>
      <c r="AD2566" s="142">
        <f t="shared" si="489"/>
        <v>6.5745217565467645E-4</v>
      </c>
      <c r="AE2566" s="142" t="str">
        <f t="shared" si="494"/>
        <v/>
      </c>
      <c r="AF2566" s="142" t="str">
        <f t="shared" si="490"/>
        <v/>
      </c>
      <c r="AG2566" s="167">
        <f t="shared" si="491"/>
        <v>0</v>
      </c>
      <c r="AH2566" s="167" t="str">
        <f t="shared" si="492"/>
        <v/>
      </c>
      <c r="AI2566" s="167" t="str">
        <f t="shared" si="493"/>
        <v/>
      </c>
      <c r="AJ2566" s="167"/>
      <c r="AK2566" s="167"/>
      <c r="AL2566" s="167"/>
      <c r="AO2566" s="158">
        <f t="shared" si="482"/>
        <v>12.201603092813389</v>
      </c>
      <c r="AP2566" s="159">
        <f t="shared" si="483"/>
        <v>9.4120935901773006E-2</v>
      </c>
      <c r="AQ2566" s="160">
        <f t="shared" si="484"/>
        <v>1.9803653968762658E-4</v>
      </c>
      <c r="AR2566" s="161" t="str">
        <f t="shared" si="485"/>
        <v/>
      </c>
      <c r="AS2566" s="161" t="str">
        <f t="shared" si="481"/>
        <v/>
      </c>
    </row>
    <row r="2567" spans="26:45" ht="20.100000000000001" customHeight="1" x14ac:dyDescent="0.25">
      <c r="Z2567" s="146">
        <v>1896</v>
      </c>
      <c r="AA2567" s="142">
        <f t="shared" si="486"/>
        <v>3.5840000000000005</v>
      </c>
      <c r="AB2567" s="166">
        <f t="shared" si="487"/>
        <v>6.480993644254466E-4</v>
      </c>
      <c r="AC2567" s="166">
        <f t="shared" si="488"/>
        <v>0.99983081395814677</v>
      </c>
      <c r="AD2567" s="142">
        <f t="shared" si="489"/>
        <v>6.480993644254466E-4</v>
      </c>
      <c r="AE2567" s="142" t="str">
        <f t="shared" si="494"/>
        <v/>
      </c>
      <c r="AF2567" s="142" t="str">
        <f t="shared" si="490"/>
        <v/>
      </c>
      <c r="AG2567" s="167">
        <f t="shared" si="491"/>
        <v>0</v>
      </c>
      <c r="AH2567" s="167" t="str">
        <f t="shared" si="492"/>
        <v/>
      </c>
      <c r="AI2567" s="167" t="str">
        <f t="shared" si="493"/>
        <v/>
      </c>
      <c r="AJ2567" s="167"/>
      <c r="AK2567" s="167"/>
      <c r="AL2567" s="167"/>
      <c r="AO2567" s="158">
        <f t="shared" si="482"/>
        <v>12.207998062987819</v>
      </c>
      <c r="AP2567" s="159">
        <f t="shared" si="483"/>
        <v>9.392289936208538E-2</v>
      </c>
      <c r="AQ2567" s="160">
        <f t="shared" si="484"/>
        <v>1.9766301944740272E-4</v>
      </c>
      <c r="AR2567" s="161" t="str">
        <f t="shared" si="485"/>
        <v/>
      </c>
      <c r="AS2567" s="161" t="str">
        <f t="shared" si="481"/>
        <v/>
      </c>
    </row>
    <row r="2568" spans="26:45" ht="20.100000000000001" customHeight="1" x14ac:dyDescent="0.25">
      <c r="Z2568" s="146">
        <v>1897</v>
      </c>
      <c r="AA2568" s="142">
        <f t="shared" si="486"/>
        <v>3.5880000000000001</v>
      </c>
      <c r="AB2568" s="166">
        <f t="shared" si="487"/>
        <v>6.388693828256049E-4</v>
      </c>
      <c r="AC2568" s="166">
        <f t="shared" si="488"/>
        <v>0.99983338785494169</v>
      </c>
      <c r="AD2568" s="142">
        <f t="shared" si="489"/>
        <v>6.388693828256049E-4</v>
      </c>
      <c r="AE2568" s="142" t="str">
        <f t="shared" si="494"/>
        <v/>
      </c>
      <c r="AF2568" s="142" t="str">
        <f t="shared" si="490"/>
        <v/>
      </c>
      <c r="AG2568" s="167">
        <f t="shared" si="491"/>
        <v>0</v>
      </c>
      <c r="AH2568" s="167" t="str">
        <f t="shared" si="492"/>
        <v/>
      </c>
      <c r="AI2568" s="167" t="str">
        <f t="shared" si="493"/>
        <v/>
      </c>
      <c r="AJ2568" s="167"/>
      <c r="AK2568" s="167"/>
      <c r="AL2568" s="167"/>
      <c r="AO2568" s="158">
        <f t="shared" si="482"/>
        <v>12.214393033162249</v>
      </c>
      <c r="AP2568" s="159">
        <f t="shared" si="483"/>
        <v>9.3725236342637977E-2</v>
      </c>
      <c r="AQ2568" s="160">
        <f t="shared" si="484"/>
        <v>1.9729006843872965E-4</v>
      </c>
      <c r="AR2568" s="161" t="str">
        <f t="shared" si="485"/>
        <v/>
      </c>
      <c r="AS2568" s="161" t="str">
        <f t="shared" si="481"/>
        <v/>
      </c>
    </row>
    <row r="2569" spans="26:45" ht="20.100000000000001" customHeight="1" x14ac:dyDescent="0.25">
      <c r="Z2569" s="146">
        <v>1898</v>
      </c>
      <c r="AA2569" s="142">
        <f t="shared" si="486"/>
        <v>3.5920000000000005</v>
      </c>
      <c r="AB2569" s="166">
        <f t="shared" si="487"/>
        <v>6.297607748167284E-4</v>
      </c>
      <c r="AC2569" s="166">
        <f t="shared" si="488"/>
        <v>0.99983592507504016</v>
      </c>
      <c r="AD2569" s="142">
        <f t="shared" si="489"/>
        <v>6.297607748167284E-4</v>
      </c>
      <c r="AE2569" s="142" t="str">
        <f t="shared" si="494"/>
        <v/>
      </c>
      <c r="AF2569" s="142" t="str">
        <f t="shared" si="490"/>
        <v/>
      </c>
      <c r="AG2569" s="167">
        <f t="shared" si="491"/>
        <v>0</v>
      </c>
      <c r="AH2569" s="167" t="str">
        <f t="shared" si="492"/>
        <v/>
      </c>
      <c r="AI2569" s="167" t="str">
        <f t="shared" si="493"/>
        <v/>
      </c>
      <c r="AJ2569" s="167"/>
      <c r="AK2569" s="167"/>
      <c r="AL2569" s="167"/>
      <c r="AO2569" s="158">
        <f t="shared" si="482"/>
        <v>12.220788003336679</v>
      </c>
      <c r="AP2569" s="159">
        <f t="shared" si="483"/>
        <v>9.3527946274199247E-2</v>
      </c>
      <c r="AQ2569" s="160">
        <f t="shared" si="484"/>
        <v>1.969176862400418E-4</v>
      </c>
      <c r="AR2569" s="161" t="str">
        <f t="shared" si="485"/>
        <v/>
      </c>
      <c r="AS2569" s="161" t="str">
        <f t="shared" si="481"/>
        <v/>
      </c>
    </row>
    <row r="2570" spans="26:45" ht="20.100000000000001" customHeight="1" x14ac:dyDescent="0.25">
      <c r="Z2570" s="146">
        <v>1899</v>
      </c>
      <c r="AA2570" s="142">
        <f t="shared" si="486"/>
        <v>3.5960000000000001</v>
      </c>
      <c r="AB2570" s="166">
        <f t="shared" si="487"/>
        <v>6.2077209932386967E-4</v>
      </c>
      <c r="AC2570" s="166">
        <f t="shared" si="488"/>
        <v>0.99983842610104956</v>
      </c>
      <c r="AD2570" s="142">
        <f t="shared" si="489"/>
        <v>6.2077209932386967E-4</v>
      </c>
      <c r="AE2570" s="142" t="str">
        <f t="shared" si="494"/>
        <v/>
      </c>
      <c r="AF2570" s="142" t="str">
        <f t="shared" si="490"/>
        <v/>
      </c>
      <c r="AG2570" s="167">
        <f t="shared" si="491"/>
        <v>0</v>
      </c>
      <c r="AH2570" s="167" t="str">
        <f t="shared" si="492"/>
        <v/>
      </c>
      <c r="AI2570" s="167" t="str">
        <f t="shared" si="493"/>
        <v/>
      </c>
      <c r="AJ2570" s="167"/>
      <c r="AK2570" s="167"/>
      <c r="AL2570" s="167"/>
      <c r="AO2570" s="158">
        <f t="shared" si="482"/>
        <v>12.227182973511109</v>
      </c>
      <c r="AP2570" s="159">
        <f t="shared" si="483"/>
        <v>9.3331028587959206E-2</v>
      </c>
      <c r="AQ2570" s="160">
        <f t="shared" si="484"/>
        <v>1.9654587242810828E-4</v>
      </c>
      <c r="AR2570" s="161" t="str">
        <f t="shared" si="485"/>
        <v/>
      </c>
      <c r="AS2570" s="161" t="str">
        <f t="shared" si="481"/>
        <v/>
      </c>
    </row>
    <row r="2571" spans="26:45" ht="20.100000000000001" customHeight="1" x14ac:dyDescent="0.25">
      <c r="Z2571" s="146">
        <v>1900</v>
      </c>
      <c r="AA2571" s="142">
        <f t="shared" si="486"/>
        <v>3.6000000000000005</v>
      </c>
      <c r="AB2571" s="166">
        <f t="shared" si="487"/>
        <v>6.1190193011377092E-4</v>
      </c>
      <c r="AC2571" s="166">
        <f t="shared" si="488"/>
        <v>0.99984089140984245</v>
      </c>
      <c r="AD2571" s="142">
        <f t="shared" si="489"/>
        <v>6.1190193011377092E-4</v>
      </c>
      <c r="AE2571" s="142" t="str">
        <f t="shared" si="494"/>
        <v/>
      </c>
      <c r="AF2571" s="142" t="str">
        <f t="shared" si="490"/>
        <v/>
      </c>
      <c r="AG2571" s="167">
        <f t="shared" si="491"/>
        <v>0</v>
      </c>
      <c r="AH2571" s="167" t="str">
        <f t="shared" si="492"/>
        <v/>
      </c>
      <c r="AI2571" s="167" t="str">
        <f t="shared" si="493"/>
        <v/>
      </c>
      <c r="AJ2571" s="167"/>
      <c r="AK2571" s="167"/>
      <c r="AL2571" s="167"/>
      <c r="AO2571" s="158">
        <f t="shared" si="482"/>
        <v>12.233577943685539</v>
      </c>
      <c r="AP2571" s="159">
        <f t="shared" si="483"/>
        <v>9.3134482715531097E-2</v>
      </c>
      <c r="AQ2571" s="160">
        <f t="shared" si="484"/>
        <v>1.9617462657831042E-4</v>
      </c>
      <c r="AR2571" s="161" t="str">
        <f t="shared" si="485"/>
        <v/>
      </c>
      <c r="AS2571" s="161" t="str">
        <f t="shared" si="481"/>
        <v/>
      </c>
    </row>
    <row r="2572" spans="26:45" ht="20.100000000000001" customHeight="1" x14ac:dyDescent="0.25">
      <c r="Z2572" s="146">
        <v>1901</v>
      </c>
      <c r="AA2572" s="142">
        <f t="shared" si="486"/>
        <v>3.6040000000000001</v>
      </c>
      <c r="AB2572" s="166">
        <f t="shared" si="487"/>
        <v>6.0314885567366774E-4</v>
      </c>
      <c r="AC2572" s="166">
        <f t="shared" si="488"/>
        <v>0.99984332147261612</v>
      </c>
      <c r="AD2572" s="142">
        <f t="shared" si="489"/>
        <v>6.0314885567366774E-4</v>
      </c>
      <c r="AE2572" s="142" t="str">
        <f t="shared" si="494"/>
        <v/>
      </c>
      <c r="AF2572" s="142" t="str">
        <f t="shared" si="490"/>
        <v/>
      </c>
      <c r="AG2572" s="167">
        <f t="shared" si="491"/>
        <v>0</v>
      </c>
      <c r="AH2572" s="167" t="str">
        <f t="shared" si="492"/>
        <v/>
      </c>
      <c r="AI2572" s="167" t="str">
        <f t="shared" si="493"/>
        <v/>
      </c>
      <c r="AJ2572" s="167"/>
      <c r="AK2572" s="167"/>
      <c r="AL2572" s="167"/>
      <c r="AO2572" s="158">
        <f t="shared" si="482"/>
        <v>12.239972913859969</v>
      </c>
      <c r="AP2572" s="159">
        <f t="shared" si="483"/>
        <v>9.2938308088952787E-2</v>
      </c>
      <c r="AQ2572" s="160">
        <f t="shared" si="484"/>
        <v>1.9580394826483605E-4</v>
      </c>
      <c r="AR2572" s="161" t="str">
        <f t="shared" si="485"/>
        <v/>
      </c>
      <c r="AS2572" s="161" t="str">
        <f t="shared" si="481"/>
        <v/>
      </c>
    </row>
    <row r="2573" spans="26:45" ht="20.100000000000001" customHeight="1" x14ac:dyDescent="0.25">
      <c r="Z2573" s="146">
        <v>1902</v>
      </c>
      <c r="AA2573" s="142">
        <f t="shared" si="486"/>
        <v>3.6080000000000005</v>
      </c>
      <c r="AB2573" s="166">
        <f t="shared" si="487"/>
        <v>5.9451147909062214E-4</v>
      </c>
      <c r="AC2573" s="166">
        <f t="shared" si="488"/>
        <v>0.99984571675495104</v>
      </c>
      <c r="AD2573" s="142">
        <f t="shared" si="489"/>
        <v>5.9451147909062214E-4</v>
      </c>
      <c r="AE2573" s="142" t="str">
        <f t="shared" si="494"/>
        <v/>
      </c>
      <c r="AF2573" s="142" t="str">
        <f t="shared" si="490"/>
        <v/>
      </c>
      <c r="AG2573" s="167">
        <f t="shared" si="491"/>
        <v>0</v>
      </c>
      <c r="AH2573" s="167" t="str">
        <f t="shared" si="492"/>
        <v/>
      </c>
      <c r="AI2573" s="167" t="str">
        <f t="shared" si="493"/>
        <v/>
      </c>
      <c r="AJ2573" s="167"/>
      <c r="AK2573" s="167"/>
      <c r="AL2573" s="167"/>
      <c r="AO2573" s="158">
        <f t="shared" si="482"/>
        <v>12.246367884034399</v>
      </c>
      <c r="AP2573" s="159">
        <f t="shared" si="483"/>
        <v>9.2742504140687951E-2</v>
      </c>
      <c r="AQ2573" s="160">
        <f t="shared" si="484"/>
        <v>1.9543383706029094E-4</v>
      </c>
      <c r="AR2573" s="161" t="str">
        <f t="shared" si="485"/>
        <v/>
      </c>
      <c r="AS2573" s="161" t="str">
        <f t="shared" si="481"/>
        <v/>
      </c>
    </row>
    <row r="2574" spans="26:45" ht="20.100000000000001" customHeight="1" x14ac:dyDescent="0.25">
      <c r="Z2574" s="146">
        <v>1903</v>
      </c>
      <c r="AA2574" s="142">
        <f t="shared" si="486"/>
        <v>3.6120000000000001</v>
      </c>
      <c r="AB2574" s="166">
        <f t="shared" si="487"/>
        <v>5.859884179314559E-4</v>
      </c>
      <c r="AC2574" s="166">
        <f t="shared" si="488"/>
        <v>0.99984807771686879</v>
      </c>
      <c r="AD2574" s="142">
        <f t="shared" si="489"/>
        <v>5.859884179314559E-4</v>
      </c>
      <c r="AE2574" s="142" t="str">
        <f t="shared" si="494"/>
        <v/>
      </c>
      <c r="AF2574" s="142" t="str">
        <f t="shared" si="490"/>
        <v/>
      </c>
      <c r="AG2574" s="167">
        <f t="shared" si="491"/>
        <v>0</v>
      </c>
      <c r="AH2574" s="167" t="str">
        <f t="shared" si="492"/>
        <v/>
      </c>
      <c r="AI2574" s="167" t="str">
        <f t="shared" si="493"/>
        <v/>
      </c>
      <c r="AJ2574" s="167"/>
      <c r="AK2574" s="167"/>
      <c r="AL2574" s="167"/>
      <c r="AO2574" s="158">
        <f t="shared" si="482"/>
        <v>12.252762854208829</v>
      </c>
      <c r="AP2574" s="159">
        <f t="shared" si="483"/>
        <v>9.254707030362766E-2</v>
      </c>
      <c r="AQ2574" s="160">
        <f t="shared" si="484"/>
        <v>1.9506429253608737E-4</v>
      </c>
      <c r="AR2574" s="161" t="str">
        <f t="shared" si="485"/>
        <v/>
      </c>
      <c r="AS2574" s="161" t="str">
        <f t="shared" si="481"/>
        <v/>
      </c>
    </row>
    <row r="2575" spans="26:45" ht="20.100000000000001" customHeight="1" x14ac:dyDescent="0.25">
      <c r="Z2575" s="146">
        <v>1904</v>
      </c>
      <c r="AA2575" s="142">
        <f t="shared" si="486"/>
        <v>3.6160000000000005</v>
      </c>
      <c r="AB2575" s="166">
        <f t="shared" si="487"/>
        <v>5.7757830412321731E-4</v>
      </c>
      <c r="AC2575" s="166">
        <f t="shared" si="488"/>
        <v>0.99985040481289034</v>
      </c>
      <c r="AD2575" s="142">
        <f t="shared" si="489"/>
        <v>5.7757830412321731E-4</v>
      </c>
      <c r="AE2575" s="142" t="str">
        <f t="shared" si="494"/>
        <v/>
      </c>
      <c r="AF2575" s="142" t="str">
        <f t="shared" si="490"/>
        <v/>
      </c>
      <c r="AG2575" s="167">
        <f t="shared" si="491"/>
        <v>0</v>
      </c>
      <c r="AH2575" s="167" t="str">
        <f t="shared" si="492"/>
        <v/>
      </c>
      <c r="AI2575" s="167" t="str">
        <f t="shared" si="493"/>
        <v/>
      </c>
      <c r="AJ2575" s="167"/>
      <c r="AK2575" s="167"/>
      <c r="AL2575" s="167"/>
      <c r="AO2575" s="158">
        <f t="shared" si="482"/>
        <v>12.259157824383259</v>
      </c>
      <c r="AP2575" s="159">
        <f t="shared" si="483"/>
        <v>9.2352006011091572E-2</v>
      </c>
      <c r="AQ2575" s="160">
        <f t="shared" si="484"/>
        <v>1.9469531426195841E-4</v>
      </c>
      <c r="AR2575" s="161" t="str">
        <f t="shared" si="485"/>
        <v/>
      </c>
      <c r="AS2575" s="161" t="str">
        <f t="shared" si="481"/>
        <v/>
      </c>
    </row>
    <row r="2576" spans="26:45" ht="20.100000000000001" customHeight="1" x14ac:dyDescent="0.25">
      <c r="Z2576" s="146">
        <v>1905</v>
      </c>
      <c r="AA2576" s="142">
        <f t="shared" si="486"/>
        <v>3.62</v>
      </c>
      <c r="AB2576" s="166">
        <f t="shared" si="487"/>
        <v>5.6927978383425261E-4</v>
      </c>
      <c r="AC2576" s="166">
        <f t="shared" si="488"/>
        <v>0.99985269849209257</v>
      </c>
      <c r="AD2576" s="142">
        <f t="shared" si="489"/>
        <v>5.6927978383425261E-4</v>
      </c>
      <c r="AE2576" s="142" t="str">
        <f t="shared" si="494"/>
        <v/>
      </c>
      <c r="AF2576" s="142" t="str">
        <f t="shared" si="490"/>
        <v/>
      </c>
      <c r="AG2576" s="167">
        <f t="shared" si="491"/>
        <v>0</v>
      </c>
      <c r="AH2576" s="167" t="str">
        <f t="shared" si="492"/>
        <v/>
      </c>
      <c r="AI2576" s="167" t="str">
        <f t="shared" si="493"/>
        <v/>
      </c>
      <c r="AJ2576" s="167"/>
      <c r="AK2576" s="167"/>
      <c r="AL2576" s="167"/>
      <c r="AO2576" s="158">
        <f t="shared" si="482"/>
        <v>12.265552794557689</v>
      </c>
      <c r="AP2576" s="159">
        <f t="shared" si="483"/>
        <v>9.2157310696829614E-2</v>
      </c>
      <c r="AQ2576" s="160">
        <f t="shared" si="484"/>
        <v>1.9432690180680445E-4</v>
      </c>
      <c r="AR2576" s="161" t="str">
        <f t="shared" si="485"/>
        <v/>
      </c>
      <c r="AS2576" s="161" t="str">
        <f t="shared" si="481"/>
        <v/>
      </c>
    </row>
    <row r="2577" spans="26:45" ht="20.100000000000001" customHeight="1" x14ac:dyDescent="0.25">
      <c r="Z2577" s="146">
        <v>1906</v>
      </c>
      <c r="AA2577" s="142">
        <f t="shared" si="486"/>
        <v>3.6240000000000006</v>
      </c>
      <c r="AB2577" s="166">
        <f t="shared" si="487"/>
        <v>5.610915173558204E-4</v>
      </c>
      <c r="AC2577" s="166">
        <f t="shared" si="488"/>
        <v>0.99985495919816547</v>
      </c>
      <c r="AD2577" s="142">
        <f t="shared" si="489"/>
        <v>5.610915173558204E-4</v>
      </c>
      <c r="AE2577" s="142" t="str">
        <f t="shared" si="494"/>
        <v/>
      </c>
      <c r="AF2577" s="142" t="str">
        <f t="shared" si="490"/>
        <v/>
      </c>
      <c r="AG2577" s="167">
        <f t="shared" si="491"/>
        <v>0</v>
      </c>
      <c r="AH2577" s="167" t="str">
        <f t="shared" si="492"/>
        <v/>
      </c>
      <c r="AI2577" s="167" t="str">
        <f t="shared" si="493"/>
        <v/>
      </c>
      <c r="AJ2577" s="167"/>
      <c r="AK2577" s="167"/>
      <c r="AL2577" s="167"/>
      <c r="AO2577" s="158">
        <f t="shared" si="482"/>
        <v>12.271947764732118</v>
      </c>
      <c r="AP2577" s="159">
        <f t="shared" si="483"/>
        <v>9.196298379502281E-2</v>
      </c>
      <c r="AQ2577" s="160">
        <f t="shared" si="484"/>
        <v>1.9395905473784669E-4</v>
      </c>
      <c r="AR2577" s="161" t="str">
        <f t="shared" si="485"/>
        <v/>
      </c>
      <c r="AS2577" s="161" t="str">
        <f t="shared" si="481"/>
        <v/>
      </c>
    </row>
    <row r="2578" spans="26:45" ht="20.100000000000001" customHeight="1" x14ac:dyDescent="0.25">
      <c r="Z2578" s="146">
        <v>1907</v>
      </c>
      <c r="AA2578" s="142">
        <f t="shared" si="486"/>
        <v>3.6280000000000001</v>
      </c>
      <c r="AB2578" s="166">
        <f t="shared" si="487"/>
        <v>5.530121789843179E-4</v>
      </c>
      <c r="AC2578" s="166">
        <f t="shared" si="488"/>
        <v>0.99985718736946827</v>
      </c>
      <c r="AD2578" s="142">
        <f t="shared" si="489"/>
        <v>5.530121789843179E-4</v>
      </c>
      <c r="AE2578" s="142" t="str">
        <f t="shared" si="494"/>
        <v/>
      </c>
      <c r="AF2578" s="142" t="str">
        <f t="shared" si="490"/>
        <v/>
      </c>
      <c r="AG2578" s="167">
        <f t="shared" si="491"/>
        <v>0</v>
      </c>
      <c r="AH2578" s="167" t="str">
        <f t="shared" si="492"/>
        <v/>
      </c>
      <c r="AI2578" s="167" t="str">
        <f t="shared" si="493"/>
        <v/>
      </c>
      <c r="AJ2578" s="167"/>
      <c r="AK2578" s="167"/>
      <c r="AL2578" s="167"/>
      <c r="AO2578" s="158">
        <f t="shared" si="482"/>
        <v>12.278342734906548</v>
      </c>
      <c r="AP2578" s="159">
        <f t="shared" si="483"/>
        <v>9.1769024740284963E-2</v>
      </c>
      <c r="AQ2578" s="160">
        <f t="shared" si="484"/>
        <v>1.9359177262102956E-4</v>
      </c>
      <c r="AR2578" s="161" t="str">
        <f t="shared" si="485"/>
        <v/>
      </c>
      <c r="AS2578" s="161" t="str">
        <f t="shared" ref="AS2578:AS2641" si="495">IF($AP2578&lt;(1-$AN$670),$AQ2578,"")</f>
        <v/>
      </c>
    </row>
    <row r="2579" spans="26:45" ht="20.100000000000001" customHeight="1" x14ac:dyDescent="0.25">
      <c r="Z2579" s="146">
        <v>1908</v>
      </c>
      <c r="AA2579" s="142">
        <f t="shared" si="486"/>
        <v>3.6320000000000006</v>
      </c>
      <c r="AB2579" s="166">
        <f t="shared" si="487"/>
        <v>5.4504045690405474E-4</v>
      </c>
      <c r="AC2579" s="166">
        <f t="shared" si="488"/>
        <v>0.99985938343908509</v>
      </c>
      <c r="AD2579" s="142">
        <f t="shared" si="489"/>
        <v>5.4504045690405474E-4</v>
      </c>
      <c r="AE2579" s="142" t="str">
        <f t="shared" si="494"/>
        <v/>
      </c>
      <c r="AF2579" s="142" t="str">
        <f t="shared" si="490"/>
        <v/>
      </c>
      <c r="AG2579" s="167">
        <f t="shared" si="491"/>
        <v>0</v>
      </c>
      <c r="AH2579" s="167" t="str">
        <f t="shared" si="492"/>
        <v/>
      </c>
      <c r="AI2579" s="167" t="str">
        <f t="shared" si="493"/>
        <v/>
      </c>
      <c r="AJ2579" s="167"/>
      <c r="AK2579" s="167"/>
      <c r="AL2579" s="167"/>
      <c r="AO2579" s="158">
        <f t="shared" ref="AO2579:AO2642" si="496">AO2578+$AR$655</f>
        <v>12.284737705080978</v>
      </c>
      <c r="AP2579" s="159">
        <f t="shared" ref="AP2579:AP2642" si="497">_xlfn.CHISQ.DIST.RT(AO2579,7)</f>
        <v>9.1575432967663933E-2</v>
      </c>
      <c r="AQ2579" s="160">
        <f t="shared" ref="AQ2579:AQ2642" si="498">AP2579-AP2580</f>
        <v>1.9322505502093745E-4</v>
      </c>
      <c r="AR2579" s="161" t="str">
        <f t="shared" ref="AR2579:AR2642" si="499">IF(AP2579&lt;(1-$AN$662),AQ2579,"")</f>
        <v/>
      </c>
      <c r="AS2579" s="161" t="str">
        <f t="shared" si="495"/>
        <v/>
      </c>
    </row>
    <row r="2580" spans="26:45" ht="20.100000000000001" customHeight="1" x14ac:dyDescent="0.25">
      <c r="Z2580" s="146">
        <v>1909</v>
      </c>
      <c r="AA2580" s="142">
        <f t="shared" si="486"/>
        <v>3.6360000000000001</v>
      </c>
      <c r="AB2580" s="166">
        <f t="shared" si="487"/>
        <v>5.3717505307064139E-4</v>
      </c>
      <c r="AC2580" s="166">
        <f t="shared" si="488"/>
        <v>0.99986154783488057</v>
      </c>
      <c r="AD2580" s="142">
        <f t="shared" si="489"/>
        <v>5.3717505307064139E-4</v>
      </c>
      <c r="AE2580" s="142" t="str">
        <f t="shared" si="494"/>
        <v/>
      </c>
      <c r="AF2580" s="142" t="str">
        <f t="shared" si="490"/>
        <v/>
      </c>
      <c r="AG2580" s="167">
        <f t="shared" si="491"/>
        <v>0</v>
      </c>
      <c r="AH2580" s="167" t="str">
        <f t="shared" si="492"/>
        <v/>
      </c>
      <c r="AI2580" s="167" t="str">
        <f t="shared" si="493"/>
        <v/>
      </c>
      <c r="AJ2580" s="167"/>
      <c r="AK2580" s="167"/>
      <c r="AL2580" s="167"/>
      <c r="AO2580" s="158">
        <f t="shared" si="496"/>
        <v>12.291132675255408</v>
      </c>
      <c r="AP2580" s="159">
        <f t="shared" si="497"/>
        <v>9.1382207912642996E-2</v>
      </c>
      <c r="AQ2580" s="160">
        <f t="shared" si="498"/>
        <v>1.928589015010862E-4</v>
      </c>
      <c r="AR2580" s="161" t="str">
        <f t="shared" si="499"/>
        <v/>
      </c>
      <c r="AS2580" s="161" t="str">
        <f t="shared" si="495"/>
        <v/>
      </c>
    </row>
    <row r="2581" spans="26:45" ht="20.100000000000001" customHeight="1" x14ac:dyDescent="0.25">
      <c r="Z2581" s="146">
        <v>1910</v>
      </c>
      <c r="AA2581" s="142">
        <f t="shared" si="486"/>
        <v>3.6400000000000006</v>
      </c>
      <c r="AB2581" s="166">
        <f t="shared" si="487"/>
        <v>5.2941468309493378E-4</v>
      </c>
      <c r="AC2581" s="166">
        <f t="shared" si="488"/>
        <v>0.99986368097955425</v>
      </c>
      <c r="AD2581" s="142">
        <f t="shared" si="489"/>
        <v>5.2941468309493378E-4</v>
      </c>
      <c r="AE2581" s="142" t="str">
        <f t="shared" si="494"/>
        <v/>
      </c>
      <c r="AF2581" s="142" t="str">
        <f t="shared" si="490"/>
        <v/>
      </c>
      <c r="AG2581" s="167">
        <f t="shared" si="491"/>
        <v>0</v>
      </c>
      <c r="AH2581" s="167" t="str">
        <f t="shared" si="492"/>
        <v/>
      </c>
      <c r="AI2581" s="167" t="str">
        <f t="shared" si="493"/>
        <v/>
      </c>
      <c r="AJ2581" s="167"/>
      <c r="AK2581" s="167"/>
      <c r="AL2581" s="167"/>
      <c r="AO2581" s="158">
        <f t="shared" si="496"/>
        <v>12.297527645429838</v>
      </c>
      <c r="AP2581" s="159">
        <f t="shared" si="497"/>
        <v>9.118934901114191E-2</v>
      </c>
      <c r="AQ2581" s="160">
        <f t="shared" si="498"/>
        <v>1.9249331162338179E-4</v>
      </c>
      <c r="AR2581" s="161" t="str">
        <f t="shared" si="499"/>
        <v/>
      </c>
      <c r="AS2581" s="161" t="str">
        <f t="shared" si="495"/>
        <v/>
      </c>
    </row>
    <row r="2582" spans="26:45" ht="20.100000000000001" customHeight="1" x14ac:dyDescent="0.25">
      <c r="Z2582" s="146">
        <v>1911</v>
      </c>
      <c r="AA2582" s="142">
        <f t="shared" si="486"/>
        <v>3.6440000000000001</v>
      </c>
      <c r="AB2582" s="166">
        <f t="shared" si="487"/>
        <v>5.2175807612759965E-4</v>
      </c>
      <c r="AC2582" s="166">
        <f t="shared" si="488"/>
        <v>0.99986578329069531</v>
      </c>
      <c r="AD2582" s="142">
        <f t="shared" si="489"/>
        <v>5.2175807612759965E-4</v>
      </c>
      <c r="AE2582" s="142" t="str">
        <f t="shared" si="494"/>
        <v/>
      </c>
      <c r="AF2582" s="142" t="str">
        <f t="shared" si="490"/>
        <v/>
      </c>
      <c r="AG2582" s="167">
        <f t="shared" si="491"/>
        <v>0</v>
      </c>
      <c r="AH2582" s="167" t="str">
        <f t="shared" si="492"/>
        <v/>
      </c>
      <c r="AI2582" s="167" t="str">
        <f t="shared" si="493"/>
        <v/>
      </c>
      <c r="AJ2582" s="167"/>
      <c r="AK2582" s="167"/>
      <c r="AL2582" s="167"/>
      <c r="AO2582" s="158">
        <f t="shared" si="496"/>
        <v>12.303922615604268</v>
      </c>
      <c r="AP2582" s="159">
        <f t="shared" si="497"/>
        <v>9.0996855699518528E-2</v>
      </c>
      <c r="AQ2582" s="160">
        <f t="shared" si="498"/>
        <v>1.921282849484951E-4</v>
      </c>
      <c r="AR2582" s="161" t="str">
        <f t="shared" si="499"/>
        <v/>
      </c>
      <c r="AS2582" s="161" t="str">
        <f t="shared" si="495"/>
        <v/>
      </c>
    </row>
    <row r="2583" spans="26:45" ht="20.100000000000001" customHeight="1" x14ac:dyDescent="0.25">
      <c r="Z2583" s="146">
        <v>1912</v>
      </c>
      <c r="AA2583" s="142">
        <f t="shared" si="486"/>
        <v>3.6480000000000006</v>
      </c>
      <c r="AB2583" s="166">
        <f t="shared" si="487"/>
        <v>5.1420397474424221E-4</v>
      </c>
      <c r="AC2583" s="166">
        <f t="shared" si="488"/>
        <v>0.99986785518083676</v>
      </c>
      <c r="AD2583" s="142">
        <f t="shared" si="489"/>
        <v>5.1420397474424221E-4</v>
      </c>
      <c r="AE2583" s="142" t="str">
        <f t="shared" si="494"/>
        <v/>
      </c>
      <c r="AF2583" s="142" t="str">
        <f t="shared" si="490"/>
        <v/>
      </c>
      <c r="AG2583" s="167">
        <f t="shared" si="491"/>
        <v>0</v>
      </c>
      <c r="AH2583" s="167" t="str">
        <f t="shared" si="492"/>
        <v/>
      </c>
      <c r="AI2583" s="167" t="str">
        <f t="shared" si="493"/>
        <v/>
      </c>
      <c r="AJ2583" s="167"/>
      <c r="AK2583" s="167"/>
      <c r="AL2583" s="167"/>
      <c r="AO2583" s="158">
        <f t="shared" si="496"/>
        <v>12.310317585778698</v>
      </c>
      <c r="AP2583" s="159">
        <f t="shared" si="497"/>
        <v>9.0804727414570033E-2</v>
      </c>
      <c r="AQ2583" s="160">
        <f t="shared" si="498"/>
        <v>1.9176382103600065E-4</v>
      </c>
      <c r="AR2583" s="161" t="str">
        <f t="shared" si="499"/>
        <v/>
      </c>
      <c r="AS2583" s="161" t="str">
        <f t="shared" si="495"/>
        <v/>
      </c>
    </row>
    <row r="2584" spans="26:45" ht="20.100000000000001" customHeight="1" x14ac:dyDescent="0.25">
      <c r="Z2584" s="146">
        <v>1913</v>
      </c>
      <c r="AA2584" s="142">
        <f t="shared" si="486"/>
        <v>3.6520000000000001</v>
      </c>
      <c r="AB2584" s="166">
        <f t="shared" si="487"/>
        <v>5.0675113483115172E-4</v>
      </c>
      <c r="AC2584" s="166">
        <f t="shared" si="488"/>
        <v>0.99986989705750806</v>
      </c>
      <c r="AD2584" s="142">
        <f t="shared" si="489"/>
        <v>5.0675113483115172E-4</v>
      </c>
      <c r="AE2584" s="142" t="str">
        <f t="shared" si="494"/>
        <v/>
      </c>
      <c r="AF2584" s="142" t="str">
        <f t="shared" si="490"/>
        <v/>
      </c>
      <c r="AG2584" s="167">
        <f t="shared" si="491"/>
        <v>0</v>
      </c>
      <c r="AH2584" s="167" t="str">
        <f t="shared" si="492"/>
        <v/>
      </c>
      <c r="AI2584" s="167" t="str">
        <f t="shared" si="493"/>
        <v/>
      </c>
      <c r="AJ2584" s="167"/>
      <c r="AK2584" s="167"/>
      <c r="AL2584" s="167"/>
      <c r="AO2584" s="158">
        <f t="shared" si="496"/>
        <v>12.316712555953128</v>
      </c>
      <c r="AP2584" s="159">
        <f t="shared" si="497"/>
        <v>9.0612963593534032E-2</v>
      </c>
      <c r="AQ2584" s="160">
        <f t="shared" si="498"/>
        <v>1.9139991944405743E-4</v>
      </c>
      <c r="AR2584" s="161" t="str">
        <f t="shared" si="499"/>
        <v/>
      </c>
      <c r="AS2584" s="161" t="str">
        <f t="shared" si="495"/>
        <v/>
      </c>
    </row>
    <row r="2585" spans="26:45" ht="20.100000000000001" customHeight="1" x14ac:dyDescent="0.25">
      <c r="Z2585" s="146">
        <v>1914</v>
      </c>
      <c r="AA2585" s="142">
        <f t="shared" si="486"/>
        <v>3.6560000000000006</v>
      </c>
      <c r="AB2585" s="166">
        <f t="shared" si="487"/>
        <v>4.9939832547162227E-4</v>
      </c>
      <c r="AC2585" s="166">
        <f t="shared" si="488"/>
        <v>0.99987190932328884</v>
      </c>
      <c r="AD2585" s="142">
        <f t="shared" si="489"/>
        <v>4.9939832547162227E-4</v>
      </c>
      <c r="AE2585" s="142" t="str">
        <f t="shared" si="494"/>
        <v/>
      </c>
      <c r="AF2585" s="142" t="str">
        <f t="shared" si="490"/>
        <v/>
      </c>
      <c r="AG2585" s="167">
        <f t="shared" si="491"/>
        <v>0</v>
      </c>
      <c r="AH2585" s="167" t="str">
        <f t="shared" si="492"/>
        <v/>
      </c>
      <c r="AI2585" s="167" t="str">
        <f t="shared" si="493"/>
        <v/>
      </c>
      <c r="AJ2585" s="167"/>
      <c r="AK2585" s="167"/>
      <c r="AL2585" s="167"/>
      <c r="AO2585" s="158">
        <f t="shared" si="496"/>
        <v>12.323107526127558</v>
      </c>
      <c r="AP2585" s="159">
        <f t="shared" si="497"/>
        <v>9.0421563674089975E-2</v>
      </c>
      <c r="AQ2585" s="160">
        <f t="shared" si="498"/>
        <v>1.9103657972950605E-4</v>
      </c>
      <c r="AR2585" s="161" t="str">
        <f t="shared" si="499"/>
        <v/>
      </c>
      <c r="AS2585" s="161" t="str">
        <f t="shared" si="495"/>
        <v/>
      </c>
    </row>
    <row r="2586" spans="26:45" ht="20.100000000000001" customHeight="1" x14ac:dyDescent="0.25">
      <c r="Z2586" s="146">
        <v>1915</v>
      </c>
      <c r="AA2586" s="142">
        <f t="shared" si="486"/>
        <v>3.66</v>
      </c>
      <c r="AB2586" s="166">
        <f t="shared" si="487"/>
        <v>4.9214432883289312E-4</v>
      </c>
      <c r="AC2586" s="166">
        <f t="shared" si="488"/>
        <v>0.99987389237586155</v>
      </c>
      <c r="AD2586" s="142">
        <f t="shared" si="489"/>
        <v>4.9214432883289312E-4</v>
      </c>
      <c r="AE2586" s="142" t="str">
        <f t="shared" si="494"/>
        <v/>
      </c>
      <c r="AF2586" s="142" t="str">
        <f t="shared" si="490"/>
        <v/>
      </c>
      <c r="AG2586" s="167">
        <f t="shared" si="491"/>
        <v>0</v>
      </c>
      <c r="AH2586" s="167" t="str">
        <f t="shared" si="492"/>
        <v/>
      </c>
      <c r="AI2586" s="167" t="str">
        <f t="shared" si="493"/>
        <v/>
      </c>
      <c r="AJ2586" s="167"/>
      <c r="AK2586" s="167"/>
      <c r="AL2586" s="167"/>
      <c r="AO2586" s="158">
        <f t="shared" si="496"/>
        <v>12.329502496301988</v>
      </c>
      <c r="AP2586" s="159">
        <f t="shared" si="497"/>
        <v>9.0230527094360469E-2</v>
      </c>
      <c r="AQ2586" s="160">
        <f t="shared" si="498"/>
        <v>1.9067380144796586E-4</v>
      </c>
      <c r="AR2586" s="161" t="str">
        <f t="shared" si="499"/>
        <v/>
      </c>
      <c r="AS2586" s="161" t="str">
        <f t="shared" si="495"/>
        <v/>
      </c>
    </row>
    <row r="2587" spans="26:45" ht="20.100000000000001" customHeight="1" x14ac:dyDescent="0.25">
      <c r="Z2587" s="146">
        <v>1916</v>
      </c>
      <c r="AA2587" s="142">
        <f t="shared" si="486"/>
        <v>3.6640000000000006</v>
      </c>
      <c r="AB2587" s="166">
        <f t="shared" si="487"/>
        <v>4.8498794005366944E-4</v>
      </c>
      <c r="AC2587" s="166">
        <f t="shared" si="488"/>
        <v>0.99987584660806283</v>
      </c>
      <c r="AD2587" s="142">
        <f t="shared" si="489"/>
        <v>4.8498794005366944E-4</v>
      </c>
      <c r="AE2587" s="142" t="str">
        <f t="shared" si="494"/>
        <v/>
      </c>
      <c r="AF2587" s="142" t="str">
        <f t="shared" si="490"/>
        <v/>
      </c>
      <c r="AG2587" s="167">
        <f t="shared" si="491"/>
        <v>0</v>
      </c>
      <c r="AH2587" s="167" t="str">
        <f t="shared" si="492"/>
        <v/>
      </c>
      <c r="AI2587" s="167" t="str">
        <f t="shared" si="493"/>
        <v/>
      </c>
      <c r="AJ2587" s="167"/>
      <c r="AK2587" s="167"/>
      <c r="AL2587" s="167"/>
      <c r="AO2587" s="158">
        <f t="shared" si="496"/>
        <v>12.335897466476418</v>
      </c>
      <c r="AP2587" s="159">
        <f t="shared" si="497"/>
        <v>9.0039853292912503E-2</v>
      </c>
      <c r="AQ2587" s="160">
        <f t="shared" si="498"/>
        <v>1.9031158415393212E-4</v>
      </c>
      <c r="AR2587" s="161" t="str">
        <f t="shared" si="499"/>
        <v/>
      </c>
      <c r="AS2587" s="161" t="str">
        <f t="shared" si="495"/>
        <v/>
      </c>
    </row>
    <row r="2588" spans="26:45" ht="20.100000000000001" customHeight="1" x14ac:dyDescent="0.25">
      <c r="Z2588" s="146">
        <v>1917</v>
      </c>
      <c r="AA2588" s="142">
        <f t="shared" si="486"/>
        <v>3.6680000000000001</v>
      </c>
      <c r="AB2588" s="166">
        <f t="shared" si="487"/>
        <v>4.7792796713226453E-4</v>
      </c>
      <c r="AC2588" s="166">
        <f t="shared" si="488"/>
        <v>0.99987777240793585</v>
      </c>
      <c r="AD2588" s="142">
        <f t="shared" si="489"/>
        <v>4.7792796713226453E-4</v>
      </c>
      <c r="AE2588" s="142" t="str">
        <f t="shared" si="494"/>
        <v/>
      </c>
      <c r="AF2588" s="142" t="str">
        <f t="shared" si="490"/>
        <v/>
      </c>
      <c r="AG2588" s="167">
        <f t="shared" si="491"/>
        <v>0</v>
      </c>
      <c r="AH2588" s="167" t="str">
        <f t="shared" si="492"/>
        <v/>
      </c>
      <c r="AI2588" s="167" t="str">
        <f t="shared" si="493"/>
        <v/>
      </c>
      <c r="AJ2588" s="167"/>
      <c r="AK2588" s="167"/>
      <c r="AL2588" s="167"/>
      <c r="AO2588" s="158">
        <f t="shared" si="496"/>
        <v>12.342292436650848</v>
      </c>
      <c r="AP2588" s="159">
        <f t="shared" si="497"/>
        <v>8.9849541708758571E-2</v>
      </c>
      <c r="AQ2588" s="160">
        <f t="shared" si="498"/>
        <v>1.8994992740040129E-4</v>
      </c>
      <c r="AR2588" s="161" t="str">
        <f t="shared" si="499"/>
        <v/>
      </c>
      <c r="AS2588" s="161" t="str">
        <f t="shared" si="495"/>
        <v/>
      </c>
    </row>
    <row r="2589" spans="26:45" ht="20.100000000000001" customHeight="1" x14ac:dyDescent="0.25">
      <c r="Z2589" s="146">
        <v>1918</v>
      </c>
      <c r="AA2589" s="142">
        <f t="shared" si="486"/>
        <v>3.6720000000000006</v>
      </c>
      <c r="AB2589" s="166">
        <f t="shared" si="487"/>
        <v>4.7096323081532873E-4</v>
      </c>
      <c r="AC2589" s="166">
        <f t="shared" si="488"/>
        <v>0.99987967015878143</v>
      </c>
      <c r="AD2589" s="142">
        <f t="shared" si="489"/>
        <v>4.7096323081532873E-4</v>
      </c>
      <c r="AE2589" s="142" t="str">
        <f t="shared" si="494"/>
        <v/>
      </c>
      <c r="AF2589" s="142" t="str">
        <f t="shared" si="490"/>
        <v/>
      </c>
      <c r="AG2589" s="167">
        <f t="shared" si="491"/>
        <v>0</v>
      </c>
      <c r="AH2589" s="167" t="str">
        <f t="shared" si="492"/>
        <v/>
      </c>
      <c r="AI2589" s="167" t="str">
        <f t="shared" si="493"/>
        <v/>
      </c>
      <c r="AJ2589" s="167"/>
      <c r="AK2589" s="167"/>
      <c r="AL2589" s="167"/>
      <c r="AO2589" s="158">
        <f t="shared" si="496"/>
        <v>12.348687406825277</v>
      </c>
      <c r="AP2589" s="159">
        <f t="shared" si="497"/>
        <v>8.9659591781358169E-2</v>
      </c>
      <c r="AQ2589" s="160">
        <f t="shared" si="498"/>
        <v>1.8958883073935673E-4</v>
      </c>
      <c r="AR2589" s="161" t="str">
        <f t="shared" si="499"/>
        <v/>
      </c>
      <c r="AS2589" s="161" t="str">
        <f t="shared" si="495"/>
        <v/>
      </c>
    </row>
    <row r="2590" spans="26:45" ht="20.100000000000001" customHeight="1" x14ac:dyDescent="0.25">
      <c r="Z2590" s="146">
        <v>1919</v>
      </c>
      <c r="AA2590" s="142">
        <f t="shared" si="486"/>
        <v>3.6760000000000002</v>
      </c>
      <c r="AB2590" s="166">
        <f t="shared" si="487"/>
        <v>4.6409256448720165E-4</v>
      </c>
      <c r="AC2590" s="166">
        <f t="shared" si="488"/>
        <v>0.9998815402392085</v>
      </c>
      <c r="AD2590" s="142">
        <f t="shared" si="489"/>
        <v>4.6409256448720165E-4</v>
      </c>
      <c r="AE2590" s="142" t="str">
        <f t="shared" si="494"/>
        <v/>
      </c>
      <c r="AF2590" s="142" t="str">
        <f t="shared" si="490"/>
        <v/>
      </c>
      <c r="AG2590" s="167">
        <f t="shared" si="491"/>
        <v>0</v>
      </c>
      <c r="AH2590" s="167" t="str">
        <f t="shared" si="492"/>
        <v/>
      </c>
      <c r="AI2590" s="167" t="str">
        <f t="shared" si="493"/>
        <v/>
      </c>
      <c r="AJ2590" s="167"/>
      <c r="AK2590" s="167"/>
      <c r="AL2590" s="167"/>
      <c r="AO2590" s="158">
        <f t="shared" si="496"/>
        <v>12.355082376999707</v>
      </c>
      <c r="AP2590" s="159">
        <f t="shared" si="497"/>
        <v>8.9470002950618813E-2</v>
      </c>
      <c r="AQ2590" s="160">
        <f t="shared" si="498"/>
        <v>1.8922829372136629E-4</v>
      </c>
      <c r="AR2590" s="161" t="str">
        <f t="shared" si="499"/>
        <v/>
      </c>
      <c r="AS2590" s="161" t="str">
        <f t="shared" si="495"/>
        <v/>
      </c>
    </row>
    <row r="2591" spans="26:45" ht="20.100000000000001" customHeight="1" x14ac:dyDescent="0.25">
      <c r="Z2591" s="146">
        <v>1920</v>
      </c>
      <c r="AA2591" s="142">
        <f t="shared" ref="AA2591:AA2654" si="500">AA$665+(Z2591*AA$668)</f>
        <v>3.6799999999999997</v>
      </c>
      <c r="AB2591" s="166">
        <f t="shared" ref="AB2591:AB2654" si="501">_xlfn.NORM.DIST(AA2591,AA$662,AA$663,0)</f>
        <v>4.5731481405985762E-4</v>
      </c>
      <c r="AC2591" s="166">
        <f t="shared" ref="AC2591:AC2654" si="502">_xlfn.NORM.DIST(AA2591,AA$662,AA$663,1)</f>
        <v>0.99988338302318458</v>
      </c>
      <c r="AD2591" s="142">
        <f t="shared" ref="AD2591:AD2654" si="503">IF(OR(AC2591&lt;CN$43,AC2591&gt;CN$44),AB2591,"")</f>
        <v>4.5731481405985762E-4</v>
      </c>
      <c r="AE2591" s="142" t="str">
        <f t="shared" si="494"/>
        <v/>
      </c>
      <c r="AF2591" s="142" t="str">
        <f t="shared" ref="AF2591:AF2654" si="504">IF(AB2591=MAX(AB$671:AB$2671),AB2591,"")</f>
        <v/>
      </c>
      <c r="AG2591" s="167">
        <f t="shared" ref="AG2591:AG2654" si="505">_xlfn.NORM.DIST(Z2591,AE$663,AE$664,0)</f>
        <v>0</v>
      </c>
      <c r="AH2591" s="167" t="str">
        <f t="shared" ref="AH2591:AH2654" si="506">IF(AG2591=MAX(AG$671:AG$2671),AB2591,"")</f>
        <v/>
      </c>
      <c r="AI2591" s="167" t="str">
        <f t="shared" ref="AI2591:AI2654" si="507">IF(AH2591=MIN(AH$671:AH$2671),AH2591,"")</f>
        <v/>
      </c>
      <c r="AJ2591" s="167"/>
      <c r="AK2591" s="167"/>
      <c r="AL2591" s="167"/>
      <c r="AO2591" s="158">
        <f t="shared" si="496"/>
        <v>12.361477347174137</v>
      </c>
      <c r="AP2591" s="159">
        <f t="shared" si="497"/>
        <v>8.9280774656897446E-2</v>
      </c>
      <c r="AQ2591" s="160">
        <f t="shared" si="498"/>
        <v>1.8886831589594311E-4</v>
      </c>
      <c r="AR2591" s="161" t="str">
        <f t="shared" si="499"/>
        <v/>
      </c>
      <c r="AS2591" s="161" t="str">
        <f t="shared" si="495"/>
        <v/>
      </c>
    </row>
    <row r="2592" spans="26:45" ht="20.100000000000001" customHeight="1" x14ac:dyDescent="0.25">
      <c r="Z2592" s="146">
        <v>1921</v>
      </c>
      <c r="AA2592" s="142">
        <f t="shared" si="500"/>
        <v>3.6840000000000002</v>
      </c>
      <c r="AB2592" s="166">
        <f t="shared" si="501"/>
        <v>4.5062883786346764E-4</v>
      </c>
      <c r="AC2592" s="166">
        <f t="shared" si="502"/>
        <v>0.99988519888008609</v>
      </c>
      <c r="AD2592" s="142">
        <f t="shared" si="503"/>
        <v>4.5062883786346764E-4</v>
      </c>
      <c r="AE2592" s="142" t="str">
        <f t="shared" ref="AE2592:AE2655" si="508">IF(AND(AC2592&gt;$AE$667,AC2592&lt;$AE$668),AB2592,"")</f>
        <v/>
      </c>
      <c r="AF2592" s="142" t="str">
        <f t="shared" si="504"/>
        <v/>
      </c>
      <c r="AG2592" s="167">
        <f t="shared" si="505"/>
        <v>0</v>
      </c>
      <c r="AH2592" s="167" t="str">
        <f t="shared" si="506"/>
        <v/>
      </c>
      <c r="AI2592" s="167" t="str">
        <f t="shared" si="507"/>
        <v/>
      </c>
      <c r="AJ2592" s="167"/>
      <c r="AK2592" s="167"/>
      <c r="AL2592" s="167"/>
      <c r="AO2592" s="158">
        <f t="shared" si="496"/>
        <v>12.367872317348567</v>
      </c>
      <c r="AP2592" s="159">
        <f t="shared" si="497"/>
        <v>8.9091906341001503E-2</v>
      </c>
      <c r="AQ2592" s="160">
        <f t="shared" si="498"/>
        <v>1.8850889681121252E-4</v>
      </c>
      <c r="AR2592" s="161" t="str">
        <f t="shared" si="499"/>
        <v/>
      </c>
      <c r="AS2592" s="161" t="str">
        <f t="shared" si="495"/>
        <v/>
      </c>
    </row>
    <row r="2593" spans="26:45" ht="20.100000000000001" customHeight="1" x14ac:dyDescent="0.25">
      <c r="Z2593" s="146">
        <v>1922</v>
      </c>
      <c r="AA2593" s="142">
        <f t="shared" si="500"/>
        <v>3.6879999999999997</v>
      </c>
      <c r="AB2593" s="166">
        <f t="shared" si="501"/>
        <v>4.4403350653758058E-4</v>
      </c>
      <c r="AC2593" s="166">
        <f t="shared" si="502"/>
        <v>0.99988698817474686</v>
      </c>
      <c r="AD2593" s="142">
        <f t="shared" si="503"/>
        <v>4.4403350653758058E-4</v>
      </c>
      <c r="AE2593" s="142" t="str">
        <f t="shared" si="508"/>
        <v/>
      </c>
      <c r="AF2593" s="142" t="str">
        <f t="shared" si="504"/>
        <v/>
      </c>
      <c r="AG2593" s="167">
        <f t="shared" si="505"/>
        <v>0</v>
      </c>
      <c r="AH2593" s="167" t="str">
        <f t="shared" si="506"/>
        <v/>
      </c>
      <c r="AI2593" s="167" t="str">
        <f t="shared" si="507"/>
        <v/>
      </c>
      <c r="AJ2593" s="167"/>
      <c r="AK2593" s="167"/>
      <c r="AL2593" s="167"/>
      <c r="AO2593" s="158">
        <f t="shared" si="496"/>
        <v>12.374267287522997</v>
      </c>
      <c r="AP2593" s="159">
        <f t="shared" si="497"/>
        <v>8.8903397444190291E-2</v>
      </c>
      <c r="AQ2593" s="160">
        <f t="shared" si="498"/>
        <v>1.8815003601432845E-4</v>
      </c>
      <c r="AR2593" s="161" t="str">
        <f t="shared" si="499"/>
        <v/>
      </c>
      <c r="AS2593" s="161" t="str">
        <f t="shared" si="495"/>
        <v/>
      </c>
    </row>
    <row r="2594" spans="26:45" ht="20.100000000000001" customHeight="1" x14ac:dyDescent="0.25">
      <c r="Z2594" s="146">
        <v>1923</v>
      </c>
      <c r="AA2594" s="142">
        <f t="shared" si="500"/>
        <v>3.6920000000000002</v>
      </c>
      <c r="AB2594" s="166">
        <f t="shared" si="501"/>
        <v>4.3752770292289616E-4</v>
      </c>
      <c r="AC2594" s="166">
        <f t="shared" si="502"/>
        <v>0.99988875126750809</v>
      </c>
      <c r="AD2594" s="142">
        <f t="shared" si="503"/>
        <v>4.3752770292289616E-4</v>
      </c>
      <c r="AE2594" s="142" t="str">
        <f t="shared" si="508"/>
        <v/>
      </c>
      <c r="AF2594" s="142" t="str">
        <f t="shared" si="504"/>
        <v/>
      </c>
      <c r="AG2594" s="167">
        <f t="shared" si="505"/>
        <v>0</v>
      </c>
      <c r="AH2594" s="167" t="str">
        <f t="shared" si="506"/>
        <v/>
      </c>
      <c r="AI2594" s="167" t="str">
        <f t="shared" si="507"/>
        <v/>
      </c>
      <c r="AJ2594" s="167"/>
      <c r="AK2594" s="167"/>
      <c r="AL2594" s="167"/>
      <c r="AO2594" s="158">
        <f t="shared" si="496"/>
        <v>12.380662257697427</v>
      </c>
      <c r="AP2594" s="159">
        <f t="shared" si="497"/>
        <v>8.8715247408175962E-2</v>
      </c>
      <c r="AQ2594" s="160">
        <f t="shared" si="498"/>
        <v>1.8779173305107089E-4</v>
      </c>
      <c r="AR2594" s="161" t="str">
        <f t="shared" si="499"/>
        <v/>
      </c>
      <c r="AS2594" s="161" t="str">
        <f t="shared" si="495"/>
        <v/>
      </c>
    </row>
    <row r="2595" spans="26:45" ht="20.100000000000001" customHeight="1" x14ac:dyDescent="0.25">
      <c r="Z2595" s="146">
        <v>1924</v>
      </c>
      <c r="AA2595" s="142">
        <f t="shared" si="500"/>
        <v>3.6959999999999997</v>
      </c>
      <c r="AB2595" s="166">
        <f t="shared" si="501"/>
        <v>4.3111032195367678E-4</v>
      </c>
      <c r="AC2595" s="166">
        <f t="shared" si="502"/>
        <v>0.99989048851426654</v>
      </c>
      <c r="AD2595" s="142">
        <f t="shared" si="503"/>
        <v>4.3111032195367678E-4</v>
      </c>
      <c r="AE2595" s="142" t="str">
        <f t="shared" si="508"/>
        <v/>
      </c>
      <c r="AF2595" s="142" t="str">
        <f t="shared" si="504"/>
        <v/>
      </c>
      <c r="AG2595" s="167">
        <f t="shared" si="505"/>
        <v>0</v>
      </c>
      <c r="AH2595" s="167" t="str">
        <f t="shared" si="506"/>
        <v/>
      </c>
      <c r="AI2595" s="167" t="str">
        <f t="shared" si="507"/>
        <v/>
      </c>
      <c r="AJ2595" s="167"/>
      <c r="AK2595" s="167"/>
      <c r="AL2595" s="167"/>
      <c r="AO2595" s="158">
        <f t="shared" si="496"/>
        <v>12.387057227871857</v>
      </c>
      <c r="AP2595" s="159">
        <f t="shared" si="497"/>
        <v>8.8527455675124891E-2</v>
      </c>
      <c r="AQ2595" s="160">
        <f t="shared" si="498"/>
        <v>1.8743398746584594E-4</v>
      </c>
      <c r="AR2595" s="161" t="str">
        <f t="shared" si="499"/>
        <v/>
      </c>
      <c r="AS2595" s="161" t="str">
        <f t="shared" si="495"/>
        <v/>
      </c>
    </row>
    <row r="2596" spans="26:45" ht="20.100000000000001" customHeight="1" x14ac:dyDescent="0.25">
      <c r="Z2596" s="146">
        <v>1925</v>
      </c>
      <c r="AA2596" s="142">
        <f t="shared" si="500"/>
        <v>3.7</v>
      </c>
      <c r="AB2596" s="166">
        <f t="shared" si="501"/>
        <v>4.2478027055075143E-4</v>
      </c>
      <c r="AC2596" s="166">
        <f t="shared" si="502"/>
        <v>0.99989220026652259</v>
      </c>
      <c r="AD2596" s="142">
        <f t="shared" si="503"/>
        <v>4.2478027055075143E-4</v>
      </c>
      <c r="AE2596" s="142" t="str">
        <f t="shared" si="508"/>
        <v/>
      </c>
      <c r="AF2596" s="142" t="str">
        <f t="shared" si="504"/>
        <v/>
      </c>
      <c r="AG2596" s="167">
        <f t="shared" si="505"/>
        <v>0</v>
      </c>
      <c r="AH2596" s="167" t="str">
        <f t="shared" si="506"/>
        <v/>
      </c>
      <c r="AI2596" s="167" t="str">
        <f t="shared" si="507"/>
        <v/>
      </c>
      <c r="AJ2596" s="167"/>
      <c r="AK2596" s="167"/>
      <c r="AL2596" s="167"/>
      <c r="AO2596" s="158">
        <f t="shared" si="496"/>
        <v>12.393452198046287</v>
      </c>
      <c r="AP2596" s="159">
        <f t="shared" si="497"/>
        <v>8.8340021687659046E-2</v>
      </c>
      <c r="AQ2596" s="160">
        <f t="shared" si="498"/>
        <v>1.8707679880231032E-4</v>
      </c>
      <c r="AR2596" s="161" t="str">
        <f t="shared" si="499"/>
        <v/>
      </c>
      <c r="AS2596" s="161" t="str">
        <f t="shared" si="495"/>
        <v/>
      </c>
    </row>
    <row r="2597" spans="26:45" ht="20.100000000000001" customHeight="1" x14ac:dyDescent="0.25">
      <c r="Z2597" s="146">
        <v>1926</v>
      </c>
      <c r="AA2597" s="142">
        <f t="shared" si="500"/>
        <v>3.7039999999999997</v>
      </c>
      <c r="AB2597" s="166">
        <f t="shared" si="501"/>
        <v>4.1853646751515751E-4</v>
      </c>
      <c r="AC2597" s="166">
        <f t="shared" si="502"/>
        <v>0.99989388687142822</v>
      </c>
      <c r="AD2597" s="142">
        <f t="shared" si="503"/>
        <v>4.1853646751515751E-4</v>
      </c>
      <c r="AE2597" s="142" t="str">
        <f t="shared" si="508"/>
        <v/>
      </c>
      <c r="AF2597" s="142" t="str">
        <f t="shared" si="504"/>
        <v/>
      </c>
      <c r="AG2597" s="167">
        <f t="shared" si="505"/>
        <v>0</v>
      </c>
      <c r="AH2597" s="167" t="str">
        <f t="shared" si="506"/>
        <v/>
      </c>
      <c r="AI2597" s="167" t="str">
        <f t="shared" si="507"/>
        <v/>
      </c>
      <c r="AJ2597" s="167"/>
      <c r="AK2597" s="167"/>
      <c r="AL2597" s="167"/>
      <c r="AO2597" s="158">
        <f t="shared" si="496"/>
        <v>12.399847168220717</v>
      </c>
      <c r="AP2597" s="159">
        <f t="shared" si="497"/>
        <v>8.8152944888856735E-2</v>
      </c>
      <c r="AQ2597" s="160">
        <f t="shared" si="498"/>
        <v>1.8672016660269131E-4</v>
      </c>
      <c r="AR2597" s="161" t="str">
        <f t="shared" si="499"/>
        <v/>
      </c>
      <c r="AS2597" s="161" t="str">
        <f t="shared" si="495"/>
        <v/>
      </c>
    </row>
    <row r="2598" spans="26:45" ht="20.100000000000001" customHeight="1" x14ac:dyDescent="0.25">
      <c r="Z2598" s="146">
        <v>1927</v>
      </c>
      <c r="AA2598" s="142">
        <f t="shared" si="500"/>
        <v>3.7080000000000002</v>
      </c>
      <c r="AB2598" s="166">
        <f t="shared" si="501"/>
        <v>4.1237784342237931E-4</v>
      </c>
      <c r="AC2598" s="166">
        <f t="shared" si="502"/>
        <v>0.99989554867183417</v>
      </c>
      <c r="AD2598" s="142">
        <f t="shared" si="503"/>
        <v>4.1237784342237931E-4</v>
      </c>
      <c r="AE2598" s="142" t="str">
        <f t="shared" si="508"/>
        <v/>
      </c>
      <c r="AF2598" s="142" t="str">
        <f t="shared" si="504"/>
        <v/>
      </c>
      <c r="AG2598" s="167">
        <f t="shared" si="505"/>
        <v>0</v>
      </c>
      <c r="AH2598" s="167" t="str">
        <f t="shared" si="506"/>
        <v/>
      </c>
      <c r="AI2598" s="167" t="str">
        <f t="shared" si="507"/>
        <v/>
      </c>
      <c r="AJ2598" s="167"/>
      <c r="AK2598" s="167"/>
      <c r="AL2598" s="167"/>
      <c r="AO2598" s="158">
        <f t="shared" si="496"/>
        <v>12.406242138395147</v>
      </c>
      <c r="AP2598" s="159">
        <f t="shared" si="497"/>
        <v>8.7966224722254044E-2</v>
      </c>
      <c r="AQ2598" s="160">
        <f t="shared" si="498"/>
        <v>1.8636409040795332E-4</v>
      </c>
      <c r="AR2598" s="161" t="str">
        <f t="shared" si="499"/>
        <v/>
      </c>
      <c r="AS2598" s="161" t="str">
        <f t="shared" si="495"/>
        <v/>
      </c>
    </row>
    <row r="2599" spans="26:45" ht="20.100000000000001" customHeight="1" x14ac:dyDescent="0.25">
      <c r="Z2599" s="146">
        <v>1928</v>
      </c>
      <c r="AA2599" s="142">
        <f t="shared" si="500"/>
        <v>3.7119999999999997</v>
      </c>
      <c r="AB2599" s="166">
        <f t="shared" si="501"/>
        <v>4.063033405172264E-4</v>
      </c>
      <c r="AC2599" s="166">
        <f t="shared" si="502"/>
        <v>0.9998971860063367</v>
      </c>
      <c r="AD2599" s="142">
        <f t="shared" si="503"/>
        <v>4.063033405172264E-4</v>
      </c>
      <c r="AE2599" s="142" t="str">
        <f t="shared" si="508"/>
        <v/>
      </c>
      <c r="AF2599" s="142" t="str">
        <f t="shared" si="504"/>
        <v/>
      </c>
      <c r="AG2599" s="167">
        <f t="shared" si="505"/>
        <v>0</v>
      </c>
      <c r="AH2599" s="167" t="str">
        <f t="shared" si="506"/>
        <v/>
      </c>
      <c r="AI2599" s="167" t="str">
        <f t="shared" si="507"/>
        <v/>
      </c>
      <c r="AJ2599" s="167"/>
      <c r="AK2599" s="167"/>
      <c r="AL2599" s="167"/>
      <c r="AO2599" s="158">
        <f t="shared" si="496"/>
        <v>12.412637108569577</v>
      </c>
      <c r="AP2599" s="159">
        <f t="shared" si="497"/>
        <v>8.7779860631846091E-2</v>
      </c>
      <c r="AQ2599" s="160">
        <f t="shared" si="498"/>
        <v>1.8600856975811708E-4</v>
      </c>
      <c r="AR2599" s="161" t="str">
        <f t="shared" si="499"/>
        <v/>
      </c>
      <c r="AS2599" s="161" t="str">
        <f t="shared" si="495"/>
        <v/>
      </c>
    </row>
    <row r="2600" spans="26:45" ht="20.100000000000001" customHeight="1" x14ac:dyDescent="0.25">
      <c r="Z2600" s="146">
        <v>1929</v>
      </c>
      <c r="AA2600" s="142">
        <f t="shared" si="500"/>
        <v>3.7160000000000002</v>
      </c>
      <c r="AB2600" s="166">
        <f t="shared" si="501"/>
        <v>4.0031191260930891E-4</v>
      </c>
      <c r="AC2600" s="166">
        <f t="shared" si="502"/>
        <v>0.99989879920932445</v>
      </c>
      <c r="AD2600" s="142">
        <f t="shared" si="503"/>
        <v>4.0031191260930891E-4</v>
      </c>
      <c r="AE2600" s="142" t="str">
        <f t="shared" si="508"/>
        <v/>
      </c>
      <c r="AF2600" s="142" t="str">
        <f t="shared" si="504"/>
        <v/>
      </c>
      <c r="AG2600" s="167">
        <f t="shared" si="505"/>
        <v>0</v>
      </c>
      <c r="AH2600" s="167" t="str">
        <f t="shared" si="506"/>
        <v/>
      </c>
      <c r="AI2600" s="167" t="str">
        <f t="shared" si="507"/>
        <v/>
      </c>
      <c r="AJ2600" s="167"/>
      <c r="AK2600" s="167"/>
      <c r="AL2600" s="167"/>
      <c r="AO2600" s="158">
        <f t="shared" si="496"/>
        <v>12.419032078744006</v>
      </c>
      <c r="AP2600" s="159">
        <f t="shared" si="497"/>
        <v>8.7593852062087973E-2</v>
      </c>
      <c r="AQ2600" s="160">
        <f t="shared" si="498"/>
        <v>1.8565360419198207E-4</v>
      </c>
      <c r="AR2600" s="161" t="str">
        <f t="shared" si="499"/>
        <v/>
      </c>
      <c r="AS2600" s="161" t="str">
        <f t="shared" si="495"/>
        <v/>
      </c>
    </row>
    <row r="2601" spans="26:45" ht="20.100000000000001" customHeight="1" x14ac:dyDescent="0.25">
      <c r="Z2601" s="146">
        <v>1930</v>
      </c>
      <c r="AA2601" s="142">
        <f t="shared" si="500"/>
        <v>3.7199999999999998</v>
      </c>
      <c r="AB2601" s="166">
        <f t="shared" si="501"/>
        <v>3.9440252496915693E-4</v>
      </c>
      <c r="AC2601" s="166">
        <f t="shared" si="502"/>
        <v>0.99990038861102404</v>
      </c>
      <c r="AD2601" s="142">
        <f t="shared" si="503"/>
        <v>3.9440252496915693E-4</v>
      </c>
      <c r="AE2601" s="142" t="str">
        <f t="shared" si="508"/>
        <v/>
      </c>
      <c r="AF2601" s="142" t="str">
        <f t="shared" si="504"/>
        <v/>
      </c>
      <c r="AG2601" s="167">
        <f t="shared" si="505"/>
        <v>0</v>
      </c>
      <c r="AH2601" s="167" t="str">
        <f t="shared" si="506"/>
        <v/>
      </c>
      <c r="AI2601" s="167" t="str">
        <f t="shared" si="507"/>
        <v/>
      </c>
      <c r="AJ2601" s="167"/>
      <c r="AK2601" s="167"/>
      <c r="AL2601" s="167"/>
      <c r="AO2601" s="158">
        <f t="shared" si="496"/>
        <v>12.425427048918436</v>
      </c>
      <c r="AP2601" s="159">
        <f t="shared" si="497"/>
        <v>8.7408198457895991E-2</v>
      </c>
      <c r="AQ2601" s="160">
        <f t="shared" si="498"/>
        <v>1.8529919324701549E-4</v>
      </c>
      <c r="AR2601" s="161" t="str">
        <f t="shared" si="499"/>
        <v/>
      </c>
      <c r="AS2601" s="161" t="str">
        <f t="shared" si="495"/>
        <v/>
      </c>
    </row>
    <row r="2602" spans="26:45" ht="20.100000000000001" customHeight="1" x14ac:dyDescent="0.25">
      <c r="Z2602" s="146">
        <v>1931</v>
      </c>
      <c r="AA2602" s="142">
        <f t="shared" si="500"/>
        <v>3.7240000000000002</v>
      </c>
      <c r="AB2602" s="166">
        <f t="shared" si="501"/>
        <v>3.8857415422493793E-4</v>
      </c>
      <c r="AC2602" s="166">
        <f t="shared" si="502"/>
        <v>0.99990195453754616</v>
      </c>
      <c r="AD2602" s="142">
        <f t="shared" si="503"/>
        <v>3.8857415422493793E-4</v>
      </c>
      <c r="AE2602" s="142" t="str">
        <f t="shared" si="508"/>
        <v/>
      </c>
      <c r="AF2602" s="142" t="str">
        <f t="shared" si="504"/>
        <v/>
      </c>
      <c r="AG2602" s="167">
        <f t="shared" si="505"/>
        <v>0</v>
      </c>
      <c r="AH2602" s="167" t="str">
        <f t="shared" si="506"/>
        <v/>
      </c>
      <c r="AI2602" s="167" t="str">
        <f t="shared" si="507"/>
        <v/>
      </c>
      <c r="AJ2602" s="167"/>
      <c r="AK2602" s="167"/>
      <c r="AL2602" s="167"/>
      <c r="AO2602" s="158">
        <f t="shared" si="496"/>
        <v>12.431822019092866</v>
      </c>
      <c r="AP2602" s="159">
        <f t="shared" si="497"/>
        <v>8.7222899264648976E-2</v>
      </c>
      <c r="AQ2602" s="160">
        <f t="shared" si="498"/>
        <v>1.8494533645986577E-4</v>
      </c>
      <c r="AR2602" s="161" t="str">
        <f t="shared" si="499"/>
        <v/>
      </c>
      <c r="AS2602" s="161" t="str">
        <f t="shared" si="495"/>
        <v/>
      </c>
    </row>
    <row r="2603" spans="26:45" ht="20.100000000000001" customHeight="1" x14ac:dyDescent="0.25">
      <c r="Z2603" s="146">
        <v>1932</v>
      </c>
      <c r="AA2603" s="142">
        <f t="shared" si="500"/>
        <v>3.7279999999999998</v>
      </c>
      <c r="AB2603" s="166">
        <f t="shared" si="501"/>
        <v>3.8282578825981722E-4</v>
      </c>
      <c r="AC2603" s="166">
        <f t="shared" si="502"/>
        <v>0.99990349731093042</v>
      </c>
      <c r="AD2603" s="142">
        <f t="shared" si="503"/>
        <v>3.8282578825981722E-4</v>
      </c>
      <c r="AE2603" s="142" t="str">
        <f t="shared" si="508"/>
        <v/>
      </c>
      <c r="AF2603" s="142" t="str">
        <f t="shared" si="504"/>
        <v/>
      </c>
      <c r="AG2603" s="167">
        <f t="shared" si="505"/>
        <v>0</v>
      </c>
      <c r="AH2603" s="167" t="str">
        <f t="shared" si="506"/>
        <v/>
      </c>
      <c r="AI2603" s="167" t="str">
        <f t="shared" si="507"/>
        <v/>
      </c>
      <c r="AJ2603" s="167"/>
      <c r="AK2603" s="167"/>
      <c r="AL2603" s="167"/>
      <c r="AO2603" s="158">
        <f t="shared" si="496"/>
        <v>12.438216989267296</v>
      </c>
      <c r="AP2603" s="159">
        <f t="shared" si="497"/>
        <v>8.703795392818911E-2</v>
      </c>
      <c r="AQ2603" s="160">
        <f t="shared" si="498"/>
        <v>1.8459203336575192E-4</v>
      </c>
      <c r="AR2603" s="161" t="str">
        <f t="shared" si="499"/>
        <v/>
      </c>
      <c r="AS2603" s="161" t="str">
        <f t="shared" si="495"/>
        <v/>
      </c>
    </row>
    <row r="2604" spans="26:45" ht="20.100000000000001" customHeight="1" x14ac:dyDescent="0.25">
      <c r="Z2604" s="146">
        <v>1933</v>
      </c>
      <c r="AA2604" s="142">
        <f t="shared" si="500"/>
        <v>3.7320000000000002</v>
      </c>
      <c r="AB2604" s="166">
        <f t="shared" si="501"/>
        <v>3.7715642610991967E-4</v>
      </c>
      <c r="AC2604" s="166">
        <f t="shared" si="502"/>
        <v>0.99990501724919023</v>
      </c>
      <c r="AD2604" s="142">
        <f t="shared" si="503"/>
        <v>3.7715642610991967E-4</v>
      </c>
      <c r="AE2604" s="142" t="str">
        <f t="shared" si="508"/>
        <v/>
      </c>
      <c r="AF2604" s="142" t="str">
        <f t="shared" si="504"/>
        <v/>
      </c>
      <c r="AG2604" s="167">
        <f t="shared" si="505"/>
        <v>0</v>
      </c>
      <c r="AH2604" s="167" t="str">
        <f t="shared" si="506"/>
        <v/>
      </c>
      <c r="AI2604" s="167" t="str">
        <f t="shared" si="507"/>
        <v/>
      </c>
      <c r="AJ2604" s="167"/>
      <c r="AK2604" s="167"/>
      <c r="AL2604" s="167"/>
      <c r="AO2604" s="158">
        <f t="shared" si="496"/>
        <v>12.444611959441726</v>
      </c>
      <c r="AP2604" s="159">
        <f t="shared" si="497"/>
        <v>8.6853361894823358E-2</v>
      </c>
      <c r="AQ2604" s="160">
        <f t="shared" si="498"/>
        <v>1.8423928349889374E-4</v>
      </c>
      <c r="AR2604" s="161" t="str">
        <f t="shared" si="499"/>
        <v/>
      </c>
      <c r="AS2604" s="161" t="str">
        <f t="shared" si="495"/>
        <v/>
      </c>
    </row>
    <row r="2605" spans="26:45" ht="20.100000000000001" customHeight="1" x14ac:dyDescent="0.25">
      <c r="Z2605" s="146">
        <v>1934</v>
      </c>
      <c r="AA2605" s="142">
        <f t="shared" si="500"/>
        <v>3.7359999999999998</v>
      </c>
      <c r="AB2605" s="166">
        <f t="shared" si="501"/>
        <v>3.7156507786293677E-4</v>
      </c>
      <c r="AC2605" s="166">
        <f t="shared" si="502"/>
        <v>0.99990651466635738</v>
      </c>
      <c r="AD2605" s="142">
        <f t="shared" si="503"/>
        <v>3.7156507786293677E-4</v>
      </c>
      <c r="AE2605" s="142" t="str">
        <f t="shared" si="508"/>
        <v/>
      </c>
      <c r="AF2605" s="142" t="str">
        <f t="shared" si="504"/>
        <v/>
      </c>
      <c r="AG2605" s="167">
        <f t="shared" si="505"/>
        <v>0</v>
      </c>
      <c r="AH2605" s="167" t="str">
        <f t="shared" si="506"/>
        <v/>
      </c>
      <c r="AI2605" s="167" t="str">
        <f t="shared" si="507"/>
        <v/>
      </c>
      <c r="AJ2605" s="167"/>
      <c r="AK2605" s="167"/>
      <c r="AL2605" s="167"/>
      <c r="AO2605" s="158">
        <f t="shared" si="496"/>
        <v>12.451006929616156</v>
      </c>
      <c r="AP2605" s="159">
        <f t="shared" si="497"/>
        <v>8.6669122611324464E-2</v>
      </c>
      <c r="AQ2605" s="160">
        <f t="shared" si="498"/>
        <v>1.8388708639252571E-4</v>
      </c>
      <c r="AR2605" s="161" t="str">
        <f t="shared" si="499"/>
        <v/>
      </c>
      <c r="AS2605" s="161" t="str">
        <f t="shared" si="495"/>
        <v/>
      </c>
    </row>
    <row r="2606" spans="26:45" ht="20.100000000000001" customHeight="1" x14ac:dyDescent="0.25">
      <c r="Z2606" s="146">
        <v>1935</v>
      </c>
      <c r="AA2606" s="142">
        <f t="shared" si="500"/>
        <v>3.74</v>
      </c>
      <c r="AB2606" s="166">
        <f t="shared" si="501"/>
        <v>3.6605076455733496E-4</v>
      </c>
      <c r="AC2606" s="166">
        <f t="shared" si="502"/>
        <v>0.99990798987252594</v>
      </c>
      <c r="AD2606" s="142">
        <f t="shared" si="503"/>
        <v>3.6605076455733496E-4</v>
      </c>
      <c r="AE2606" s="142" t="str">
        <f t="shared" si="508"/>
        <v/>
      </c>
      <c r="AF2606" s="142" t="str">
        <f t="shared" si="504"/>
        <v/>
      </c>
      <c r="AG2606" s="167">
        <f t="shared" si="505"/>
        <v>0</v>
      </c>
      <c r="AH2606" s="167" t="str">
        <f t="shared" si="506"/>
        <v/>
      </c>
      <c r="AI2606" s="167" t="str">
        <f t="shared" si="507"/>
        <v/>
      </c>
      <c r="AJ2606" s="167"/>
      <c r="AK2606" s="167"/>
      <c r="AL2606" s="167"/>
      <c r="AO2606" s="158">
        <f t="shared" si="496"/>
        <v>12.457401899790586</v>
      </c>
      <c r="AP2606" s="159">
        <f t="shared" si="497"/>
        <v>8.6485235524931939E-2</v>
      </c>
      <c r="AQ2606" s="160">
        <f t="shared" si="498"/>
        <v>1.8353544157866108E-4</v>
      </c>
      <c r="AR2606" s="161" t="str">
        <f t="shared" si="499"/>
        <v/>
      </c>
      <c r="AS2606" s="161" t="str">
        <f t="shared" si="495"/>
        <v/>
      </c>
    </row>
    <row r="2607" spans="26:45" ht="20.100000000000001" customHeight="1" x14ac:dyDescent="0.25">
      <c r="Z2607" s="146">
        <v>1936</v>
      </c>
      <c r="AA2607" s="142">
        <f t="shared" si="500"/>
        <v>3.7439999999999998</v>
      </c>
      <c r="AB2607" s="166">
        <f t="shared" si="501"/>
        <v>3.6061251808220806E-4</v>
      </c>
      <c r="AC2607" s="166">
        <f t="shared" si="502"/>
        <v>0.99990944317389574</v>
      </c>
      <c r="AD2607" s="142">
        <f t="shared" si="503"/>
        <v>3.6061251808220806E-4</v>
      </c>
      <c r="AE2607" s="142" t="str">
        <f t="shared" si="508"/>
        <v/>
      </c>
      <c r="AF2607" s="142" t="str">
        <f t="shared" si="504"/>
        <v/>
      </c>
      <c r="AG2607" s="167">
        <f t="shared" si="505"/>
        <v>0</v>
      </c>
      <c r="AH2607" s="167" t="str">
        <f t="shared" si="506"/>
        <v/>
      </c>
      <c r="AI2607" s="167" t="str">
        <f t="shared" si="507"/>
        <v/>
      </c>
      <c r="AJ2607" s="167"/>
      <c r="AK2607" s="167"/>
      <c r="AL2607" s="167"/>
      <c r="AO2607" s="158">
        <f t="shared" si="496"/>
        <v>12.463796869965016</v>
      </c>
      <c r="AP2607" s="159">
        <f t="shared" si="497"/>
        <v>8.6301700083353278E-2</v>
      </c>
      <c r="AQ2607" s="160">
        <f t="shared" si="498"/>
        <v>1.8318434858791144E-4</v>
      </c>
      <c r="AR2607" s="161" t="str">
        <f t="shared" si="499"/>
        <v/>
      </c>
      <c r="AS2607" s="161" t="str">
        <f t="shared" si="495"/>
        <v/>
      </c>
    </row>
    <row r="2608" spans="26:45" ht="20.100000000000001" customHeight="1" x14ac:dyDescent="0.25">
      <c r="Z2608" s="146">
        <v>1937</v>
      </c>
      <c r="AA2608" s="142">
        <f t="shared" si="500"/>
        <v>3.7480000000000002</v>
      </c>
      <c r="AB2608" s="166">
        <f t="shared" si="501"/>
        <v>3.5524938107773336E-4</v>
      </c>
      <c r="AC2608" s="166">
        <f t="shared" si="502"/>
        <v>0.99991087487281605</v>
      </c>
      <c r="AD2608" s="142">
        <f t="shared" si="503"/>
        <v>3.5524938107773336E-4</v>
      </c>
      <c r="AE2608" s="142" t="str">
        <f t="shared" si="508"/>
        <v/>
      </c>
      <c r="AF2608" s="142" t="str">
        <f t="shared" si="504"/>
        <v/>
      </c>
      <c r="AG2608" s="167">
        <f t="shared" si="505"/>
        <v>0</v>
      </c>
      <c r="AH2608" s="167" t="str">
        <f t="shared" si="506"/>
        <v/>
      </c>
      <c r="AI2608" s="167" t="str">
        <f t="shared" si="507"/>
        <v/>
      </c>
      <c r="AJ2608" s="167"/>
      <c r="AK2608" s="167"/>
      <c r="AL2608" s="167"/>
      <c r="AO2608" s="158">
        <f t="shared" si="496"/>
        <v>12.470191840139446</v>
      </c>
      <c r="AP2608" s="159">
        <f t="shared" si="497"/>
        <v>8.6118515734765366E-2</v>
      </c>
      <c r="AQ2608" s="160">
        <f t="shared" si="498"/>
        <v>1.8283380695041651E-4</v>
      </c>
      <c r="AR2608" s="161" t="str">
        <f t="shared" si="499"/>
        <v/>
      </c>
      <c r="AS2608" s="161" t="str">
        <f t="shared" si="495"/>
        <v/>
      </c>
    </row>
    <row r="2609" spans="26:45" ht="20.100000000000001" customHeight="1" x14ac:dyDescent="0.25">
      <c r="Z2609" s="146">
        <v>1938</v>
      </c>
      <c r="AA2609" s="142">
        <f t="shared" si="500"/>
        <v>3.7519999999999998</v>
      </c>
      <c r="AB2609" s="166">
        <f t="shared" si="501"/>
        <v>3.4996040683627421E-4</v>
      </c>
      <c r="AC2609" s="166">
        <f t="shared" si="502"/>
        <v>0.99991228526782761</v>
      </c>
      <c r="AD2609" s="142">
        <f t="shared" si="503"/>
        <v>3.4996040683627421E-4</v>
      </c>
      <c r="AE2609" s="142" t="str">
        <f t="shared" si="508"/>
        <v/>
      </c>
      <c r="AF2609" s="142" t="str">
        <f t="shared" si="504"/>
        <v/>
      </c>
      <c r="AG2609" s="167">
        <f t="shared" si="505"/>
        <v>0</v>
      </c>
      <c r="AH2609" s="167" t="str">
        <f t="shared" si="506"/>
        <v/>
      </c>
      <c r="AI2609" s="167" t="str">
        <f t="shared" si="507"/>
        <v/>
      </c>
      <c r="AJ2609" s="167"/>
      <c r="AK2609" s="167"/>
      <c r="AL2609" s="167"/>
      <c r="AO2609" s="158">
        <f t="shared" si="496"/>
        <v>12.476586810313876</v>
      </c>
      <c r="AP2609" s="159">
        <f t="shared" si="497"/>
        <v>8.593568192781495E-2</v>
      </c>
      <c r="AQ2609" s="160">
        <f t="shared" si="498"/>
        <v>1.8248381619467846E-4</v>
      </c>
      <c r="AR2609" s="161" t="str">
        <f t="shared" si="499"/>
        <v/>
      </c>
      <c r="AS2609" s="161" t="str">
        <f t="shared" si="495"/>
        <v/>
      </c>
    </row>
    <row r="2610" spans="26:45" ht="20.100000000000001" customHeight="1" x14ac:dyDescent="0.25">
      <c r="Z2610" s="146">
        <v>1939</v>
      </c>
      <c r="AA2610" s="142">
        <f t="shared" si="500"/>
        <v>3.7560000000000002</v>
      </c>
      <c r="AB2610" s="166">
        <f t="shared" si="501"/>
        <v>3.4474465920408354E-4</v>
      </c>
      <c r="AC2610" s="166">
        <f t="shared" si="502"/>
        <v>0.99991367465370573</v>
      </c>
      <c r="AD2610" s="142">
        <f t="shared" si="503"/>
        <v>3.4474465920408354E-4</v>
      </c>
      <c r="AE2610" s="142" t="str">
        <f t="shared" si="508"/>
        <v/>
      </c>
      <c r="AF2610" s="142" t="str">
        <f t="shared" si="504"/>
        <v/>
      </c>
      <c r="AG2610" s="167">
        <f t="shared" si="505"/>
        <v>0</v>
      </c>
      <c r="AH2610" s="167" t="str">
        <f t="shared" si="506"/>
        <v/>
      </c>
      <c r="AI2610" s="167" t="str">
        <f t="shared" si="507"/>
        <v/>
      </c>
      <c r="AJ2610" s="167"/>
      <c r="AK2610" s="167"/>
      <c r="AL2610" s="167"/>
      <c r="AO2610" s="158">
        <f t="shared" si="496"/>
        <v>12.482981780488306</v>
      </c>
      <c r="AP2610" s="159">
        <f t="shared" si="497"/>
        <v>8.5753198111620271E-2</v>
      </c>
      <c r="AQ2610" s="160">
        <f t="shared" si="498"/>
        <v>1.8213437584832515E-4</v>
      </c>
      <c r="AR2610" s="161" t="str">
        <f t="shared" si="499"/>
        <v/>
      </c>
      <c r="AS2610" s="161" t="str">
        <f t="shared" si="495"/>
        <v/>
      </c>
    </row>
    <row r="2611" spans="26:45" ht="20.100000000000001" customHeight="1" x14ac:dyDescent="0.25">
      <c r="Z2611" s="146">
        <v>1940</v>
      </c>
      <c r="AA2611" s="142">
        <f t="shared" si="500"/>
        <v>3.76</v>
      </c>
      <c r="AB2611" s="166">
        <f t="shared" si="501"/>
        <v>3.3960121248365478E-4</v>
      </c>
      <c r="AC2611" s="166">
        <f t="shared" si="502"/>
        <v>0.99991504332150205</v>
      </c>
      <c r="AD2611" s="142">
        <f t="shared" si="503"/>
        <v>3.3960121248365478E-4</v>
      </c>
      <c r="AE2611" s="142" t="str">
        <f t="shared" si="508"/>
        <v/>
      </c>
      <c r="AF2611" s="142" t="str">
        <f t="shared" si="504"/>
        <v/>
      </c>
      <c r="AG2611" s="167">
        <f t="shared" si="505"/>
        <v>0</v>
      </c>
      <c r="AH2611" s="167" t="str">
        <f t="shared" si="506"/>
        <v/>
      </c>
      <c r="AI2611" s="167" t="str">
        <f t="shared" si="507"/>
        <v/>
      </c>
      <c r="AJ2611" s="167"/>
      <c r="AK2611" s="167"/>
      <c r="AL2611" s="167"/>
      <c r="AO2611" s="158">
        <f t="shared" si="496"/>
        <v>12.489376750662736</v>
      </c>
      <c r="AP2611" s="159">
        <f t="shared" si="497"/>
        <v>8.5571063735771946E-2</v>
      </c>
      <c r="AQ2611" s="160">
        <f t="shared" si="498"/>
        <v>1.8178548543817952E-4</v>
      </c>
      <c r="AR2611" s="161" t="str">
        <f t="shared" si="499"/>
        <v/>
      </c>
      <c r="AS2611" s="161" t="str">
        <f t="shared" si="495"/>
        <v/>
      </c>
    </row>
    <row r="2612" spans="26:45" ht="20.100000000000001" customHeight="1" x14ac:dyDescent="0.25">
      <c r="Z2612" s="146">
        <v>1941</v>
      </c>
      <c r="AA2612" s="142">
        <f t="shared" si="500"/>
        <v>3.7640000000000002</v>
      </c>
      <c r="AB2612" s="166">
        <f t="shared" si="501"/>
        <v>3.3452915133667672E-4</v>
      </c>
      <c r="AC2612" s="166">
        <f t="shared" si="502"/>
        <v>0.99991639155858592</v>
      </c>
      <c r="AD2612" s="142">
        <f t="shared" si="503"/>
        <v>3.3452915133667672E-4</v>
      </c>
      <c r="AE2612" s="142" t="str">
        <f t="shared" si="508"/>
        <v/>
      </c>
      <c r="AF2612" s="142" t="str">
        <f t="shared" si="504"/>
        <v/>
      </c>
      <c r="AG2612" s="167">
        <f t="shared" si="505"/>
        <v>0</v>
      </c>
      <c r="AH2612" s="167" t="str">
        <f t="shared" si="506"/>
        <v/>
      </c>
      <c r="AI2612" s="167" t="str">
        <f t="shared" si="507"/>
        <v/>
      </c>
      <c r="AJ2612" s="167"/>
      <c r="AK2612" s="167"/>
      <c r="AL2612" s="167"/>
      <c r="AO2612" s="158">
        <f t="shared" si="496"/>
        <v>12.495771720837165</v>
      </c>
      <c r="AP2612" s="159">
        <f t="shared" si="497"/>
        <v>8.5389278250333767E-2</v>
      </c>
      <c r="AQ2612" s="160">
        <f t="shared" si="498"/>
        <v>1.8143714448942694E-4</v>
      </c>
      <c r="AR2612" s="161" t="str">
        <f t="shared" si="499"/>
        <v/>
      </c>
      <c r="AS2612" s="161" t="str">
        <f t="shared" si="495"/>
        <v/>
      </c>
    </row>
    <row r="2613" spans="26:45" ht="20.100000000000001" customHeight="1" x14ac:dyDescent="0.25">
      <c r="Z2613" s="146">
        <v>1942</v>
      </c>
      <c r="AA2613" s="142">
        <f t="shared" si="500"/>
        <v>3.7679999999999998</v>
      </c>
      <c r="AB2613" s="166">
        <f t="shared" si="501"/>
        <v>3.2952757068762962E-4</v>
      </c>
      <c r="AC2613" s="166">
        <f t="shared" si="502"/>
        <v>0.99991771964868625</v>
      </c>
      <c r="AD2613" s="142">
        <f t="shared" si="503"/>
        <v>3.2952757068762962E-4</v>
      </c>
      <c r="AE2613" s="142" t="str">
        <f t="shared" si="508"/>
        <v/>
      </c>
      <c r="AF2613" s="142" t="str">
        <f t="shared" si="504"/>
        <v/>
      </c>
      <c r="AG2613" s="167">
        <f t="shared" si="505"/>
        <v>0</v>
      </c>
      <c r="AH2613" s="167" t="str">
        <f t="shared" si="506"/>
        <v/>
      </c>
      <c r="AI2613" s="167" t="str">
        <f t="shared" si="507"/>
        <v/>
      </c>
      <c r="AJ2613" s="167"/>
      <c r="AK2613" s="167"/>
      <c r="AL2613" s="167"/>
      <c r="AO2613" s="158">
        <f t="shared" si="496"/>
        <v>12.502166691011595</v>
      </c>
      <c r="AP2613" s="159">
        <f t="shared" si="497"/>
        <v>8.520784110584434E-2</v>
      </c>
      <c r="AQ2613" s="160">
        <f t="shared" si="498"/>
        <v>1.8108935252666991E-4</v>
      </c>
      <c r="AR2613" s="161" t="str">
        <f t="shared" si="499"/>
        <v/>
      </c>
      <c r="AS2613" s="161" t="str">
        <f t="shared" si="495"/>
        <v/>
      </c>
    </row>
    <row r="2614" spans="26:45" ht="20.100000000000001" customHeight="1" x14ac:dyDescent="0.25">
      <c r="Z2614" s="146">
        <v>1943</v>
      </c>
      <c r="AA2614" s="142">
        <f t="shared" si="500"/>
        <v>3.7720000000000002</v>
      </c>
      <c r="AB2614" s="166">
        <f t="shared" si="501"/>
        <v>3.24595575627992E-4</v>
      </c>
      <c r="AC2614" s="166">
        <f t="shared" si="502"/>
        <v>0.99991902787193176</v>
      </c>
      <c r="AD2614" s="142">
        <f t="shared" si="503"/>
        <v>3.24595575627992E-4</v>
      </c>
      <c r="AE2614" s="142" t="str">
        <f t="shared" si="508"/>
        <v/>
      </c>
      <c r="AF2614" s="142" t="str">
        <f t="shared" si="504"/>
        <v/>
      </c>
      <c r="AG2614" s="167">
        <f t="shared" si="505"/>
        <v>0</v>
      </c>
      <c r="AH2614" s="167" t="str">
        <f t="shared" si="506"/>
        <v/>
      </c>
      <c r="AI2614" s="167" t="str">
        <f t="shared" si="507"/>
        <v/>
      </c>
      <c r="AJ2614" s="167"/>
      <c r="AK2614" s="167"/>
      <c r="AL2614" s="167"/>
      <c r="AO2614" s="158">
        <f t="shared" si="496"/>
        <v>12.508561661186025</v>
      </c>
      <c r="AP2614" s="159">
        <f t="shared" si="497"/>
        <v>8.502675175331767E-2</v>
      </c>
      <c r="AQ2614" s="160">
        <f t="shared" si="498"/>
        <v>1.8074210907324806E-4</v>
      </c>
      <c r="AR2614" s="161" t="str">
        <f t="shared" si="499"/>
        <v/>
      </c>
      <c r="AS2614" s="161" t="str">
        <f t="shared" si="495"/>
        <v/>
      </c>
    </row>
    <row r="2615" spans="26:45" ht="20.100000000000001" customHeight="1" x14ac:dyDescent="0.25">
      <c r="Z2615" s="146">
        <v>1944</v>
      </c>
      <c r="AA2615" s="142">
        <f t="shared" si="500"/>
        <v>3.7759999999999998</v>
      </c>
      <c r="AB2615" s="166">
        <f t="shared" si="501"/>
        <v>3.1973228132108387E-4</v>
      </c>
      <c r="AC2615" s="166">
        <f t="shared" si="502"/>
        <v>0.99992031650489177</v>
      </c>
      <c r="AD2615" s="142">
        <f t="shared" si="503"/>
        <v>3.1973228132108387E-4</v>
      </c>
      <c r="AE2615" s="142" t="str">
        <f t="shared" si="508"/>
        <v/>
      </c>
      <c r="AF2615" s="142" t="str">
        <f t="shared" si="504"/>
        <v/>
      </c>
      <c r="AG2615" s="167">
        <f t="shared" si="505"/>
        <v>0</v>
      </c>
      <c r="AH2615" s="167" t="str">
        <f t="shared" si="506"/>
        <v/>
      </c>
      <c r="AI2615" s="167" t="str">
        <f t="shared" si="507"/>
        <v/>
      </c>
      <c r="AJ2615" s="167"/>
      <c r="AK2615" s="167"/>
      <c r="AL2615" s="167"/>
      <c r="AO2615" s="158">
        <f t="shared" si="496"/>
        <v>12.514956631360455</v>
      </c>
      <c r="AP2615" s="159">
        <f t="shared" si="497"/>
        <v>8.4846009644244422E-2</v>
      </c>
      <c r="AQ2615" s="160">
        <f t="shared" si="498"/>
        <v>1.8039541365148792E-4</v>
      </c>
      <c r="AR2615" s="161" t="str">
        <f t="shared" si="499"/>
        <v/>
      </c>
      <c r="AS2615" s="161" t="str">
        <f t="shared" si="495"/>
        <v/>
      </c>
    </row>
    <row r="2616" spans="26:45" ht="20.100000000000001" customHeight="1" x14ac:dyDescent="0.25">
      <c r="Z2616" s="146">
        <v>1945</v>
      </c>
      <c r="AA2616" s="142">
        <f t="shared" si="500"/>
        <v>3.7800000000000002</v>
      </c>
      <c r="AB2616" s="166">
        <f t="shared" si="501"/>
        <v>3.1493681290752155E-4</v>
      </c>
      <c r="AC2616" s="166">
        <f t="shared" si="502"/>
        <v>0.99992158582061641</v>
      </c>
      <c r="AD2616" s="142">
        <f t="shared" si="503"/>
        <v>3.1493681290752155E-4</v>
      </c>
      <c r="AE2616" s="142" t="str">
        <f t="shared" si="508"/>
        <v/>
      </c>
      <c r="AF2616" s="142" t="str">
        <f t="shared" si="504"/>
        <v/>
      </c>
      <c r="AG2616" s="167">
        <f t="shared" si="505"/>
        <v>0</v>
      </c>
      <c r="AH2616" s="167" t="str">
        <f t="shared" si="506"/>
        <v/>
      </c>
      <c r="AI2616" s="167" t="str">
        <f t="shared" si="507"/>
        <v/>
      </c>
      <c r="AJ2616" s="167"/>
      <c r="AK2616" s="167"/>
      <c r="AL2616" s="167"/>
      <c r="AO2616" s="158">
        <f t="shared" si="496"/>
        <v>12.521351601534885</v>
      </c>
      <c r="AP2616" s="159">
        <f t="shared" si="497"/>
        <v>8.4665614230592934E-2</v>
      </c>
      <c r="AQ2616" s="160">
        <f t="shared" si="498"/>
        <v>1.8004926578284175E-4</v>
      </c>
      <c r="AR2616" s="161" t="str">
        <f t="shared" si="499"/>
        <v/>
      </c>
      <c r="AS2616" s="161" t="str">
        <f t="shared" si="495"/>
        <v/>
      </c>
    </row>
    <row r="2617" spans="26:45" ht="20.100000000000001" customHeight="1" x14ac:dyDescent="0.25">
      <c r="Z2617" s="146">
        <v>1946</v>
      </c>
      <c r="AA2617" s="142">
        <f t="shared" si="500"/>
        <v>3.7839999999999998</v>
      </c>
      <c r="AB2617" s="166">
        <f t="shared" si="501"/>
        <v>3.1020830541130824E-4</v>
      </c>
      <c r="AC2617" s="166">
        <f t="shared" si="502"/>
        <v>0.99992283608867583</v>
      </c>
      <c r="AD2617" s="142">
        <f t="shared" si="503"/>
        <v>3.1020830541130824E-4</v>
      </c>
      <c r="AE2617" s="142" t="str">
        <f t="shared" si="508"/>
        <v/>
      </c>
      <c r="AF2617" s="142" t="str">
        <f t="shared" si="504"/>
        <v/>
      </c>
      <c r="AG2617" s="167">
        <f t="shared" si="505"/>
        <v>0</v>
      </c>
      <c r="AH2617" s="167" t="str">
        <f t="shared" si="506"/>
        <v/>
      </c>
      <c r="AI2617" s="167" t="str">
        <f t="shared" si="507"/>
        <v/>
      </c>
      <c r="AJ2617" s="167"/>
      <c r="AK2617" s="167"/>
      <c r="AL2617" s="167"/>
      <c r="AO2617" s="158">
        <f t="shared" si="496"/>
        <v>12.527746571709315</v>
      </c>
      <c r="AP2617" s="159">
        <f t="shared" si="497"/>
        <v>8.4485564964810092E-2</v>
      </c>
      <c r="AQ2617" s="160">
        <f t="shared" si="498"/>
        <v>1.7970366498730461E-4</v>
      </c>
      <c r="AR2617" s="161" t="str">
        <f t="shared" si="499"/>
        <v/>
      </c>
      <c r="AS2617" s="161" t="str">
        <f t="shared" si="495"/>
        <v/>
      </c>
    </row>
    <row r="2618" spans="26:45" ht="20.100000000000001" customHeight="1" x14ac:dyDescent="0.25">
      <c r="Z2618" s="146">
        <v>1947</v>
      </c>
      <c r="AA2618" s="142">
        <f t="shared" si="500"/>
        <v>3.7880000000000003</v>
      </c>
      <c r="AB2618" s="166">
        <f t="shared" si="501"/>
        <v>3.0554590364653564E-4</v>
      </c>
      <c r="AC2618" s="166">
        <f t="shared" si="502"/>
        <v>0.99992406757520025</v>
      </c>
      <c r="AD2618" s="142">
        <f t="shared" si="503"/>
        <v>3.0554590364653564E-4</v>
      </c>
      <c r="AE2618" s="142" t="str">
        <f t="shared" si="508"/>
        <v/>
      </c>
      <c r="AF2618" s="142" t="str">
        <f t="shared" si="504"/>
        <v/>
      </c>
      <c r="AG2618" s="167">
        <f t="shared" si="505"/>
        <v>0</v>
      </c>
      <c r="AH2618" s="167" t="str">
        <f t="shared" si="506"/>
        <v/>
      </c>
      <c r="AI2618" s="167" t="str">
        <f t="shared" si="507"/>
        <v/>
      </c>
      <c r="AJ2618" s="167"/>
      <c r="AK2618" s="167"/>
      <c r="AL2618" s="167"/>
      <c r="AO2618" s="158">
        <f t="shared" si="496"/>
        <v>12.534141541883745</v>
      </c>
      <c r="AP2618" s="159">
        <f t="shared" si="497"/>
        <v>8.4305861299822787E-2</v>
      </c>
      <c r="AQ2618" s="160">
        <f t="shared" si="498"/>
        <v>1.7935861078446913E-4</v>
      </c>
      <c r="AR2618" s="161" t="str">
        <f t="shared" si="499"/>
        <v/>
      </c>
      <c r="AS2618" s="161" t="str">
        <f t="shared" si="495"/>
        <v/>
      </c>
    </row>
    <row r="2619" spans="26:45" ht="20.100000000000001" customHeight="1" x14ac:dyDescent="0.25">
      <c r="Z2619" s="146">
        <v>1948</v>
      </c>
      <c r="AA2619" s="142">
        <f t="shared" si="500"/>
        <v>3.7919999999999998</v>
      </c>
      <c r="AB2619" s="166">
        <f t="shared" si="501"/>
        <v>3.0094876212471999E-4</v>
      </c>
      <c r="AC2619" s="166">
        <f t="shared" si="502"/>
        <v>0.99992528054291829</v>
      </c>
      <c r="AD2619" s="142">
        <f t="shared" si="503"/>
        <v>3.0094876212471999E-4</v>
      </c>
      <c r="AE2619" s="142" t="str">
        <f t="shared" si="508"/>
        <v/>
      </c>
      <c r="AF2619" s="142" t="str">
        <f t="shared" si="504"/>
        <v/>
      </c>
      <c r="AG2619" s="167">
        <f t="shared" si="505"/>
        <v>0</v>
      </c>
      <c r="AH2619" s="167" t="str">
        <f t="shared" si="506"/>
        <v/>
      </c>
      <c r="AI2619" s="167" t="str">
        <f t="shared" si="507"/>
        <v/>
      </c>
      <c r="AJ2619" s="167"/>
      <c r="AK2619" s="167"/>
      <c r="AL2619" s="167"/>
      <c r="AO2619" s="158">
        <f t="shared" si="496"/>
        <v>12.540536512058175</v>
      </c>
      <c r="AP2619" s="159">
        <f t="shared" si="497"/>
        <v>8.4126502689038318E-2</v>
      </c>
      <c r="AQ2619" s="160">
        <f t="shared" si="498"/>
        <v>1.7901410269240137E-4</v>
      </c>
      <c r="AR2619" s="161" t="str">
        <f t="shared" si="499"/>
        <v/>
      </c>
      <c r="AS2619" s="161" t="str">
        <f t="shared" si="495"/>
        <v/>
      </c>
    </row>
    <row r="2620" spans="26:45" ht="20.100000000000001" customHeight="1" x14ac:dyDescent="0.25">
      <c r="Z2620" s="146">
        <v>1949</v>
      </c>
      <c r="AA2620" s="142">
        <f t="shared" si="500"/>
        <v>3.7960000000000003</v>
      </c>
      <c r="AB2620" s="166">
        <f t="shared" si="501"/>
        <v>2.9641604496274878E-4</v>
      </c>
      <c r="AC2620" s="166">
        <f t="shared" si="502"/>
        <v>0.99992647525119593</v>
      </c>
      <c r="AD2620" s="142">
        <f t="shared" si="503"/>
        <v>2.9641604496274878E-4</v>
      </c>
      <c r="AE2620" s="142" t="str">
        <f t="shared" si="508"/>
        <v/>
      </c>
      <c r="AF2620" s="142" t="str">
        <f t="shared" si="504"/>
        <v/>
      </c>
      <c r="AG2620" s="167">
        <f t="shared" si="505"/>
        <v>0</v>
      </c>
      <c r="AH2620" s="167" t="str">
        <f t="shared" si="506"/>
        <v/>
      </c>
      <c r="AI2620" s="167" t="str">
        <f t="shared" si="507"/>
        <v/>
      </c>
      <c r="AJ2620" s="167"/>
      <c r="AK2620" s="167"/>
      <c r="AL2620" s="167"/>
      <c r="AO2620" s="158">
        <f t="shared" si="496"/>
        <v>12.546931482232605</v>
      </c>
      <c r="AP2620" s="159">
        <f t="shared" si="497"/>
        <v>8.3947488586345917E-2</v>
      </c>
      <c r="AQ2620" s="160">
        <f t="shared" si="498"/>
        <v>1.7867014022827921E-4</v>
      </c>
      <c r="AR2620" s="161" t="str">
        <f t="shared" si="499"/>
        <v/>
      </c>
      <c r="AS2620" s="161" t="str">
        <f t="shared" si="495"/>
        <v/>
      </c>
    </row>
    <row r="2621" spans="26:45" ht="20.100000000000001" customHeight="1" x14ac:dyDescent="0.25">
      <c r="Z2621" s="146">
        <v>1950</v>
      </c>
      <c r="AA2621" s="142">
        <f t="shared" si="500"/>
        <v>3.8</v>
      </c>
      <c r="AB2621" s="166">
        <f t="shared" si="501"/>
        <v>2.9194692579146027E-4</v>
      </c>
      <c r="AC2621" s="166">
        <f t="shared" si="502"/>
        <v>0.99992765195607491</v>
      </c>
      <c r="AD2621" s="142">
        <f t="shared" si="503"/>
        <v>2.9194692579146027E-4</v>
      </c>
      <c r="AE2621" s="142" t="str">
        <f t="shared" si="508"/>
        <v/>
      </c>
      <c r="AF2621" s="142" t="str">
        <f t="shared" si="504"/>
        <v/>
      </c>
      <c r="AG2621" s="167">
        <f t="shared" si="505"/>
        <v>0</v>
      </c>
      <c r="AH2621" s="167" t="str">
        <f t="shared" si="506"/>
        <v/>
      </c>
      <c r="AI2621" s="167" t="str">
        <f t="shared" si="507"/>
        <v/>
      </c>
      <c r="AJ2621" s="167"/>
      <c r="AK2621" s="167"/>
      <c r="AL2621" s="167"/>
      <c r="AO2621" s="158">
        <f t="shared" si="496"/>
        <v>12.553326452407035</v>
      </c>
      <c r="AP2621" s="159">
        <f t="shared" si="497"/>
        <v>8.3768818446117638E-2</v>
      </c>
      <c r="AQ2621" s="160">
        <f t="shared" si="498"/>
        <v>1.7832672290853113E-4</v>
      </c>
      <c r="AR2621" s="161" t="str">
        <f t="shared" si="499"/>
        <v/>
      </c>
      <c r="AS2621" s="161" t="str">
        <f t="shared" si="495"/>
        <v/>
      </c>
    </row>
    <row r="2622" spans="26:45" ht="20.100000000000001" customHeight="1" x14ac:dyDescent="0.25">
      <c r="Z2622" s="146">
        <v>1951</v>
      </c>
      <c r="AA2622" s="142">
        <f t="shared" si="500"/>
        <v>3.8040000000000003</v>
      </c>
      <c r="AB2622" s="166">
        <f t="shared" si="501"/>
        <v>2.8754058766483295E-4</v>
      </c>
      <c r="AC2622" s="166">
        <f t="shared" si="502"/>
        <v>0.99992881091030994</v>
      </c>
      <c r="AD2622" s="142">
        <f t="shared" si="503"/>
        <v>2.8754058766483295E-4</v>
      </c>
      <c r="AE2622" s="142" t="str">
        <f t="shared" si="508"/>
        <v/>
      </c>
      <c r="AF2622" s="142" t="str">
        <f t="shared" si="504"/>
        <v/>
      </c>
      <c r="AG2622" s="167">
        <f t="shared" si="505"/>
        <v>0</v>
      </c>
      <c r="AH2622" s="167" t="str">
        <f t="shared" si="506"/>
        <v/>
      </c>
      <c r="AI2622" s="167" t="str">
        <f t="shared" si="507"/>
        <v/>
      </c>
      <c r="AJ2622" s="167"/>
      <c r="AK2622" s="167"/>
      <c r="AL2622" s="167"/>
      <c r="AO2622" s="158">
        <f t="shared" si="496"/>
        <v>12.559721422581465</v>
      </c>
      <c r="AP2622" s="159">
        <f t="shared" si="497"/>
        <v>8.3590491723209107E-2</v>
      </c>
      <c r="AQ2622" s="160">
        <f t="shared" si="498"/>
        <v>1.7798385024822561E-4</v>
      </c>
      <c r="AR2622" s="161" t="str">
        <f t="shared" si="499"/>
        <v/>
      </c>
      <c r="AS2622" s="161" t="str">
        <f t="shared" si="495"/>
        <v/>
      </c>
    </row>
    <row r="2623" spans="26:45" ht="20.100000000000001" customHeight="1" x14ac:dyDescent="0.25">
      <c r="Z2623" s="146">
        <v>1952</v>
      </c>
      <c r="AA2623" s="142">
        <f t="shared" si="500"/>
        <v>3.8079999999999998</v>
      </c>
      <c r="AB2623" s="166">
        <f t="shared" si="501"/>
        <v>2.8319622296980597E-4</v>
      </c>
      <c r="AC2623" s="166">
        <f t="shared" si="502"/>
        <v>0.99992995236340698</v>
      </c>
      <c r="AD2623" s="142">
        <f t="shared" si="503"/>
        <v>2.8319622296980597E-4</v>
      </c>
      <c r="AE2623" s="142" t="str">
        <f t="shared" si="508"/>
        <v/>
      </c>
      <c r="AF2623" s="142" t="str">
        <f t="shared" si="504"/>
        <v/>
      </c>
      <c r="AG2623" s="167">
        <f t="shared" si="505"/>
        <v>0</v>
      </c>
      <c r="AH2623" s="167" t="str">
        <f t="shared" si="506"/>
        <v/>
      </c>
      <c r="AI2623" s="167" t="str">
        <f t="shared" si="507"/>
        <v/>
      </c>
      <c r="AJ2623" s="167"/>
      <c r="AK2623" s="167"/>
      <c r="AL2623" s="167"/>
      <c r="AO2623" s="158">
        <f t="shared" si="496"/>
        <v>12.566116392755895</v>
      </c>
      <c r="AP2623" s="159">
        <f t="shared" si="497"/>
        <v>8.3412507872960881E-2</v>
      </c>
      <c r="AQ2623" s="160">
        <f t="shared" si="498"/>
        <v>1.776415217617372E-4</v>
      </c>
      <c r="AR2623" s="161" t="str">
        <f t="shared" si="499"/>
        <v/>
      </c>
      <c r="AS2623" s="161" t="str">
        <f t="shared" si="495"/>
        <v/>
      </c>
    </row>
    <row r="2624" spans="26:45" ht="20.100000000000001" customHeight="1" x14ac:dyDescent="0.25">
      <c r="Z2624" s="146">
        <v>1953</v>
      </c>
      <c r="AA2624" s="142">
        <f t="shared" si="500"/>
        <v>3.8120000000000003</v>
      </c>
      <c r="AB2624" s="166">
        <f t="shared" si="501"/>
        <v>2.7891303333670752E-4</v>
      </c>
      <c r="AC2624" s="166">
        <f t="shared" si="502"/>
        <v>0.99993107656166003</v>
      </c>
      <c r="AD2624" s="142">
        <f t="shared" si="503"/>
        <v>2.7891303333670752E-4</v>
      </c>
      <c r="AE2624" s="142" t="str">
        <f t="shared" si="508"/>
        <v/>
      </c>
      <c r="AF2624" s="142" t="str">
        <f t="shared" si="504"/>
        <v/>
      </c>
      <c r="AG2624" s="167">
        <f t="shared" si="505"/>
        <v>0</v>
      </c>
      <c r="AH2624" s="167" t="str">
        <f t="shared" si="506"/>
        <v/>
      </c>
      <c r="AI2624" s="167" t="str">
        <f t="shared" si="507"/>
        <v/>
      </c>
      <c r="AJ2624" s="167"/>
      <c r="AK2624" s="167"/>
      <c r="AL2624" s="167"/>
      <c r="AO2624" s="158">
        <f t="shared" si="496"/>
        <v>12.572511362930324</v>
      </c>
      <c r="AP2624" s="159">
        <f t="shared" si="497"/>
        <v>8.3234866351199144E-2</v>
      </c>
      <c r="AQ2624" s="160">
        <f t="shared" si="498"/>
        <v>1.7729973696231638E-4</v>
      </c>
      <c r="AR2624" s="161" t="str">
        <f t="shared" si="499"/>
        <v/>
      </c>
      <c r="AS2624" s="161" t="str">
        <f t="shared" si="495"/>
        <v/>
      </c>
    </row>
    <row r="2625" spans="26:45" ht="20.100000000000001" customHeight="1" x14ac:dyDescent="0.25">
      <c r="Z2625" s="146">
        <v>1954</v>
      </c>
      <c r="AA2625" s="142">
        <f t="shared" si="500"/>
        <v>3.8159999999999998</v>
      </c>
      <c r="AB2625" s="166">
        <f t="shared" si="501"/>
        <v>2.7469022955031567E-4</v>
      </c>
      <c r="AC2625" s="166">
        <f t="shared" si="502"/>
        <v>0.99993218374818782</v>
      </c>
      <c r="AD2625" s="142">
        <f t="shared" si="503"/>
        <v>2.7469022955031567E-4</v>
      </c>
      <c r="AE2625" s="142" t="str">
        <f t="shared" si="508"/>
        <v/>
      </c>
      <c r="AF2625" s="142" t="str">
        <f t="shared" si="504"/>
        <v/>
      </c>
      <c r="AG2625" s="167">
        <f t="shared" si="505"/>
        <v>0</v>
      </c>
      <c r="AH2625" s="167" t="str">
        <f t="shared" si="506"/>
        <v/>
      </c>
      <c r="AI2625" s="167" t="str">
        <f t="shared" si="507"/>
        <v/>
      </c>
      <c r="AJ2625" s="167"/>
      <c r="AK2625" s="167"/>
      <c r="AL2625" s="167"/>
      <c r="AO2625" s="158">
        <f t="shared" si="496"/>
        <v>12.578906333104754</v>
      </c>
      <c r="AP2625" s="159">
        <f t="shared" si="497"/>
        <v>8.3057566614236827E-2</v>
      </c>
      <c r="AQ2625" s="160">
        <f t="shared" si="498"/>
        <v>1.7695849536221442E-4</v>
      </c>
      <c r="AR2625" s="161" t="str">
        <f t="shared" si="499"/>
        <v/>
      </c>
      <c r="AS2625" s="161" t="str">
        <f t="shared" si="495"/>
        <v/>
      </c>
    </row>
    <row r="2626" spans="26:45" ht="20.100000000000001" customHeight="1" x14ac:dyDescent="0.25">
      <c r="Z2626" s="146">
        <v>1955</v>
      </c>
      <c r="AA2626" s="142">
        <f t="shared" si="500"/>
        <v>3.8200000000000003</v>
      </c>
      <c r="AB2626" s="166">
        <f t="shared" si="501"/>
        <v>2.7052703146152073E-4</v>
      </c>
      <c r="AC2626" s="166">
        <f t="shared" si="502"/>
        <v>0.99993327416297029</v>
      </c>
      <c r="AD2626" s="142">
        <f t="shared" si="503"/>
        <v>2.7052703146152073E-4</v>
      </c>
      <c r="AE2626" s="142" t="str">
        <f t="shared" si="508"/>
        <v/>
      </c>
      <c r="AF2626" s="142" t="str">
        <f t="shared" si="504"/>
        <v/>
      </c>
      <c r="AG2626" s="167">
        <f t="shared" si="505"/>
        <v>0</v>
      </c>
      <c r="AH2626" s="167" t="str">
        <f t="shared" si="506"/>
        <v/>
      </c>
      <c r="AI2626" s="167" t="str">
        <f t="shared" si="507"/>
        <v/>
      </c>
      <c r="AJ2626" s="167"/>
      <c r="AK2626" s="167"/>
      <c r="AL2626" s="167"/>
      <c r="AO2626" s="158">
        <f t="shared" si="496"/>
        <v>12.585301303279184</v>
      </c>
      <c r="AP2626" s="159">
        <f t="shared" si="497"/>
        <v>8.2880608118874613E-2</v>
      </c>
      <c r="AQ2626" s="160">
        <f t="shared" si="498"/>
        <v>1.7661779647296094E-4</v>
      </c>
      <c r="AR2626" s="161" t="str">
        <f t="shared" si="499"/>
        <v/>
      </c>
      <c r="AS2626" s="161" t="str">
        <f t="shared" si="495"/>
        <v/>
      </c>
    </row>
    <row r="2627" spans="26:45" ht="20.100000000000001" customHeight="1" x14ac:dyDescent="0.25">
      <c r="Z2627" s="146">
        <v>1956</v>
      </c>
      <c r="AA2627" s="142">
        <f t="shared" si="500"/>
        <v>3.8239999999999998</v>
      </c>
      <c r="AB2627" s="166">
        <f t="shared" si="501"/>
        <v>2.6642266789962096E-4</v>
      </c>
      <c r="AC2627" s="166">
        <f t="shared" si="502"/>
        <v>0.99993434804288517</v>
      </c>
      <c r="AD2627" s="142">
        <f t="shared" si="503"/>
        <v>2.6642266789962096E-4</v>
      </c>
      <c r="AE2627" s="142" t="str">
        <f t="shared" si="508"/>
        <v/>
      </c>
      <c r="AF2627" s="142" t="str">
        <f t="shared" si="504"/>
        <v/>
      </c>
      <c r="AG2627" s="167">
        <f t="shared" si="505"/>
        <v>0</v>
      </c>
      <c r="AH2627" s="167" t="str">
        <f t="shared" si="506"/>
        <v/>
      </c>
      <c r="AI2627" s="167" t="str">
        <f t="shared" si="507"/>
        <v/>
      </c>
      <c r="AJ2627" s="167"/>
      <c r="AK2627" s="167"/>
      <c r="AL2627" s="167"/>
      <c r="AO2627" s="158">
        <f t="shared" si="496"/>
        <v>12.591696273453614</v>
      </c>
      <c r="AP2627" s="159">
        <f t="shared" si="497"/>
        <v>8.2703990322401652E-2</v>
      </c>
      <c r="AQ2627" s="160">
        <f t="shared" si="498"/>
        <v>1.7627763980469779E-4</v>
      </c>
      <c r="AR2627" s="161" t="str">
        <f t="shared" si="499"/>
        <v/>
      </c>
      <c r="AS2627" s="161" t="str">
        <f t="shared" si="495"/>
        <v/>
      </c>
    </row>
    <row r="2628" spans="26:45" ht="20.100000000000001" customHeight="1" x14ac:dyDescent="0.25">
      <c r="Z2628" s="146">
        <v>1957</v>
      </c>
      <c r="AA2628" s="142">
        <f t="shared" si="500"/>
        <v>3.8280000000000003</v>
      </c>
      <c r="AB2628" s="166">
        <f t="shared" si="501"/>
        <v>2.6237637658521975E-4</v>
      </c>
      <c r="AC2628" s="166">
        <f t="shared" si="502"/>
        <v>0.99993540562174277</v>
      </c>
      <c r="AD2628" s="142">
        <f t="shared" si="503"/>
        <v>2.6237637658521975E-4</v>
      </c>
      <c r="AE2628" s="142" t="str">
        <f t="shared" si="508"/>
        <v/>
      </c>
      <c r="AF2628" s="142" t="str">
        <f t="shared" si="504"/>
        <v/>
      </c>
      <c r="AG2628" s="167">
        <f t="shared" si="505"/>
        <v>0</v>
      </c>
      <c r="AH2628" s="167" t="str">
        <f t="shared" si="506"/>
        <v/>
      </c>
      <c r="AI2628" s="167" t="str">
        <f t="shared" si="507"/>
        <v/>
      </c>
      <c r="AJ2628" s="167"/>
      <c r="AK2628" s="167"/>
      <c r="AL2628" s="167"/>
      <c r="AO2628" s="158">
        <f t="shared" si="496"/>
        <v>12.598091243628044</v>
      </c>
      <c r="AP2628" s="159">
        <f t="shared" si="497"/>
        <v>8.2527712682596954E-2</v>
      </c>
      <c r="AQ2628" s="160">
        <f t="shared" si="498"/>
        <v>1.7593802486699783E-4</v>
      </c>
      <c r="AR2628" s="161" t="str">
        <f t="shared" si="499"/>
        <v/>
      </c>
      <c r="AS2628" s="161" t="str">
        <f t="shared" si="495"/>
        <v/>
      </c>
    </row>
    <row r="2629" spans="26:45" ht="20.100000000000001" customHeight="1" x14ac:dyDescent="0.25">
      <c r="Z2629" s="146">
        <v>1958</v>
      </c>
      <c r="AA2629" s="142">
        <f t="shared" si="500"/>
        <v>3.8319999999999999</v>
      </c>
      <c r="AB2629" s="166">
        <f t="shared" si="501"/>
        <v>2.5838740404374953E-4</v>
      </c>
      <c r="AC2629" s="166">
        <f t="shared" si="502"/>
        <v>0.99993644713032248</v>
      </c>
      <c r="AD2629" s="142">
        <f t="shared" si="503"/>
        <v>2.5838740404374953E-4</v>
      </c>
      <c r="AE2629" s="142" t="str">
        <f t="shared" si="508"/>
        <v/>
      </c>
      <c r="AF2629" s="142" t="str">
        <f t="shared" si="504"/>
        <v/>
      </c>
      <c r="AG2629" s="167">
        <f t="shared" si="505"/>
        <v>0</v>
      </c>
      <c r="AH2629" s="167" t="str">
        <f t="shared" si="506"/>
        <v/>
      </c>
      <c r="AI2629" s="167" t="str">
        <f t="shared" si="507"/>
        <v/>
      </c>
      <c r="AJ2629" s="167"/>
      <c r="AK2629" s="167"/>
      <c r="AL2629" s="167"/>
      <c r="AO2629" s="158">
        <f t="shared" si="496"/>
        <v>12.604486213802474</v>
      </c>
      <c r="AP2629" s="159">
        <f t="shared" si="497"/>
        <v>8.2351774657729956E-2</v>
      </c>
      <c r="AQ2629" s="160">
        <f t="shared" si="498"/>
        <v>1.755989511683792E-4</v>
      </c>
      <c r="AR2629" s="161" t="str">
        <f t="shared" si="499"/>
        <v/>
      </c>
      <c r="AS2629" s="161" t="str">
        <f t="shared" si="495"/>
        <v/>
      </c>
    </row>
    <row r="2630" spans="26:45" ht="20.100000000000001" customHeight="1" x14ac:dyDescent="0.25">
      <c r="Z2630" s="146">
        <v>1959</v>
      </c>
      <c r="AA2630" s="142">
        <f t="shared" si="500"/>
        <v>3.8360000000000003</v>
      </c>
      <c r="AB2630" s="166">
        <f t="shared" si="501"/>
        <v>2.5445500551959818E-4</v>
      </c>
      <c r="AC2630" s="166">
        <f t="shared" si="502"/>
        <v>0.99993747279640677</v>
      </c>
      <c r="AD2630" s="142">
        <f t="shared" si="503"/>
        <v>2.5445500551959818E-4</v>
      </c>
      <c r="AE2630" s="142" t="str">
        <f t="shared" si="508"/>
        <v/>
      </c>
      <c r="AF2630" s="142" t="str">
        <f t="shared" si="504"/>
        <v/>
      </c>
      <c r="AG2630" s="167">
        <f t="shared" si="505"/>
        <v>0</v>
      </c>
      <c r="AH2630" s="167" t="str">
        <f t="shared" si="506"/>
        <v/>
      </c>
      <c r="AI2630" s="167" t="str">
        <f t="shared" si="507"/>
        <v/>
      </c>
      <c r="AJ2630" s="167"/>
      <c r="AK2630" s="167"/>
      <c r="AL2630" s="167"/>
      <c r="AO2630" s="158">
        <f t="shared" si="496"/>
        <v>12.610881183976904</v>
      </c>
      <c r="AP2630" s="159">
        <f t="shared" si="497"/>
        <v>8.2176175706561577E-2</v>
      </c>
      <c r="AQ2630" s="160">
        <f t="shared" si="498"/>
        <v>1.752604182162637E-4</v>
      </c>
      <c r="AR2630" s="161" t="str">
        <f t="shared" si="499"/>
        <v/>
      </c>
      <c r="AS2630" s="161" t="str">
        <f t="shared" si="495"/>
        <v/>
      </c>
    </row>
    <row r="2631" spans="26:45" ht="20.100000000000001" customHeight="1" x14ac:dyDescent="0.25">
      <c r="Z2631" s="146">
        <v>1960</v>
      </c>
      <c r="AA2631" s="142">
        <f t="shared" si="500"/>
        <v>3.84</v>
      </c>
      <c r="AB2631" s="166">
        <f t="shared" si="501"/>
        <v>2.5057844489086075E-4</v>
      </c>
      <c r="AC2631" s="166">
        <f t="shared" si="502"/>
        <v>0.99993848284481679</v>
      </c>
      <c r="AD2631" s="142">
        <f t="shared" si="503"/>
        <v>2.5057844489086075E-4</v>
      </c>
      <c r="AE2631" s="142" t="str">
        <f t="shared" si="508"/>
        <v/>
      </c>
      <c r="AF2631" s="142" t="str">
        <f t="shared" si="504"/>
        <v/>
      </c>
      <c r="AG2631" s="167">
        <f t="shared" si="505"/>
        <v>0</v>
      </c>
      <c r="AH2631" s="167" t="str">
        <f t="shared" si="506"/>
        <v/>
      </c>
      <c r="AI2631" s="167" t="str">
        <f t="shared" si="507"/>
        <v/>
      </c>
      <c r="AJ2631" s="167"/>
      <c r="AK2631" s="167"/>
      <c r="AL2631" s="167"/>
      <c r="AO2631" s="158">
        <f t="shared" si="496"/>
        <v>12.617276154151334</v>
      </c>
      <c r="AP2631" s="159">
        <f t="shared" si="497"/>
        <v>8.2000915288345314E-2</v>
      </c>
      <c r="AQ2631" s="160">
        <f t="shared" si="498"/>
        <v>1.749224255175319E-4</v>
      </c>
      <c r="AR2631" s="161" t="str">
        <f t="shared" si="499"/>
        <v/>
      </c>
      <c r="AS2631" s="161" t="str">
        <f t="shared" si="495"/>
        <v/>
      </c>
    </row>
    <row r="2632" spans="26:45" ht="20.100000000000001" customHeight="1" x14ac:dyDescent="0.25">
      <c r="Z2632" s="146">
        <v>1961</v>
      </c>
      <c r="AA2632" s="142">
        <f t="shared" si="500"/>
        <v>3.8440000000000003</v>
      </c>
      <c r="AB2632" s="166">
        <f t="shared" si="501"/>
        <v>2.4675699458468815E-4</v>
      </c>
      <c r="AC2632" s="166">
        <f t="shared" si="502"/>
        <v>0.99993947749744594</v>
      </c>
      <c r="AD2632" s="142">
        <f t="shared" si="503"/>
        <v>2.4675699458468815E-4</v>
      </c>
      <c r="AE2632" s="142" t="str">
        <f t="shared" si="508"/>
        <v/>
      </c>
      <c r="AF2632" s="142" t="str">
        <f t="shared" si="504"/>
        <v/>
      </c>
      <c r="AG2632" s="167">
        <f t="shared" si="505"/>
        <v>0</v>
      </c>
      <c r="AH2632" s="167" t="str">
        <f t="shared" si="506"/>
        <v/>
      </c>
      <c r="AI2632" s="167" t="str">
        <f t="shared" si="507"/>
        <v/>
      </c>
      <c r="AJ2632" s="167"/>
      <c r="AK2632" s="167"/>
      <c r="AL2632" s="167"/>
      <c r="AO2632" s="158">
        <f t="shared" si="496"/>
        <v>12.623671124325764</v>
      </c>
      <c r="AP2632" s="159">
        <f t="shared" si="497"/>
        <v>8.1825992862827782E-2</v>
      </c>
      <c r="AQ2632" s="160">
        <f t="shared" si="498"/>
        <v>1.7458497257756556E-4</v>
      </c>
      <c r="AR2632" s="161" t="str">
        <f t="shared" si="499"/>
        <v/>
      </c>
      <c r="AS2632" s="161" t="str">
        <f t="shared" si="495"/>
        <v/>
      </c>
    </row>
    <row r="2633" spans="26:45" ht="20.100000000000001" customHeight="1" x14ac:dyDescent="0.25">
      <c r="Z2633" s="146">
        <v>1962</v>
      </c>
      <c r="AA2633" s="142">
        <f t="shared" si="500"/>
        <v>3.8479999999999999</v>
      </c>
      <c r="AB2633" s="166">
        <f t="shared" si="501"/>
        <v>2.4298993549326024E-4</v>
      </c>
      <c r="AC2633" s="166">
        <f t="shared" si="502"/>
        <v>0.9999404569732947</v>
      </c>
      <c r="AD2633" s="142">
        <f t="shared" si="503"/>
        <v>2.4298993549326024E-4</v>
      </c>
      <c r="AE2633" s="142" t="str">
        <f t="shared" si="508"/>
        <v/>
      </c>
      <c r="AF2633" s="142" t="str">
        <f t="shared" si="504"/>
        <v/>
      </c>
      <c r="AG2633" s="167">
        <f t="shared" si="505"/>
        <v>0</v>
      </c>
      <c r="AH2633" s="167" t="str">
        <f t="shared" si="506"/>
        <v/>
      </c>
      <c r="AI2633" s="167" t="str">
        <f t="shared" si="507"/>
        <v/>
      </c>
      <c r="AJ2633" s="167"/>
      <c r="AK2633" s="167"/>
      <c r="AL2633" s="167"/>
      <c r="AO2633" s="158">
        <f t="shared" si="496"/>
        <v>12.630066094500194</v>
      </c>
      <c r="AP2633" s="159">
        <f t="shared" si="497"/>
        <v>8.1651407890250216E-2</v>
      </c>
      <c r="AQ2633" s="160">
        <f t="shared" si="498"/>
        <v>1.7424805890141337E-4</v>
      </c>
      <c r="AR2633" s="161" t="str">
        <f t="shared" si="499"/>
        <v/>
      </c>
      <c r="AS2633" s="161" t="str">
        <f t="shared" si="495"/>
        <v/>
      </c>
    </row>
    <row r="2634" spans="26:45" ht="20.100000000000001" customHeight="1" x14ac:dyDescent="0.25">
      <c r="Z2634" s="146">
        <v>1963</v>
      </c>
      <c r="AA2634" s="142">
        <f t="shared" si="500"/>
        <v>3.8520000000000003</v>
      </c>
      <c r="AB2634" s="166">
        <f t="shared" si="501"/>
        <v>2.3927655689035511E-4</v>
      </c>
      <c r="AC2634" s="166">
        <f t="shared" si="502"/>
        <v>0.99994142148850351</v>
      </c>
      <c r="AD2634" s="142">
        <f t="shared" si="503"/>
        <v>2.3927655689035511E-4</v>
      </c>
      <c r="AE2634" s="142" t="str">
        <f t="shared" si="508"/>
        <v/>
      </c>
      <c r="AF2634" s="142" t="str">
        <f t="shared" si="504"/>
        <v/>
      </c>
      <c r="AG2634" s="167">
        <f t="shared" si="505"/>
        <v>0</v>
      </c>
      <c r="AH2634" s="167" t="str">
        <f t="shared" si="506"/>
        <v/>
      </c>
      <c r="AI2634" s="167" t="str">
        <f t="shared" si="507"/>
        <v/>
      </c>
      <c r="AJ2634" s="167"/>
      <c r="AK2634" s="167"/>
      <c r="AL2634" s="167"/>
      <c r="AO2634" s="158">
        <f t="shared" si="496"/>
        <v>12.636461064674624</v>
      </c>
      <c r="AP2634" s="159">
        <f t="shared" si="497"/>
        <v>8.1477159831348803E-2</v>
      </c>
      <c r="AQ2634" s="160">
        <f t="shared" si="498"/>
        <v>1.7391168399283341E-4</v>
      </c>
      <c r="AR2634" s="161" t="str">
        <f t="shared" si="499"/>
        <v/>
      </c>
      <c r="AS2634" s="161" t="str">
        <f t="shared" si="495"/>
        <v/>
      </c>
    </row>
    <row r="2635" spans="26:45" ht="20.100000000000001" customHeight="1" x14ac:dyDescent="0.25">
      <c r="Z2635" s="146">
        <v>1964</v>
      </c>
      <c r="AA2635" s="142">
        <f t="shared" si="500"/>
        <v>3.8559999999999999</v>
      </c>
      <c r="AB2635" s="166">
        <f t="shared" si="501"/>
        <v>2.3561615634853757E-4</v>
      </c>
      <c r="AC2635" s="166">
        <f t="shared" si="502"/>
        <v>0.99994237125638685</v>
      </c>
      <c r="AD2635" s="142">
        <f t="shared" si="503"/>
        <v>2.3561615634853757E-4</v>
      </c>
      <c r="AE2635" s="142" t="str">
        <f t="shared" si="508"/>
        <v/>
      </c>
      <c r="AF2635" s="142" t="str">
        <f t="shared" si="504"/>
        <v/>
      </c>
      <c r="AG2635" s="167">
        <f t="shared" si="505"/>
        <v>0</v>
      </c>
      <c r="AH2635" s="167" t="str">
        <f t="shared" si="506"/>
        <v/>
      </c>
      <c r="AI2635" s="167" t="str">
        <f t="shared" si="507"/>
        <v/>
      </c>
      <c r="AJ2635" s="167"/>
      <c r="AK2635" s="167"/>
      <c r="AL2635" s="167"/>
      <c r="AO2635" s="158">
        <f t="shared" si="496"/>
        <v>12.642856034849054</v>
      </c>
      <c r="AP2635" s="159">
        <f t="shared" si="497"/>
        <v>8.1303248147355969E-2</v>
      </c>
      <c r="AQ2635" s="160">
        <f t="shared" si="498"/>
        <v>1.735758473547927E-4</v>
      </c>
      <c r="AR2635" s="161" t="str">
        <f t="shared" si="499"/>
        <v/>
      </c>
      <c r="AS2635" s="161" t="str">
        <f t="shared" si="495"/>
        <v/>
      </c>
    </row>
    <row r="2636" spans="26:45" ht="20.100000000000001" customHeight="1" x14ac:dyDescent="0.25">
      <c r="Z2636" s="146">
        <v>1965</v>
      </c>
      <c r="AA2636" s="142">
        <f t="shared" si="500"/>
        <v>3.8600000000000003</v>
      </c>
      <c r="AB2636" s="166">
        <f t="shared" si="501"/>
        <v>2.3200803965694195E-4</v>
      </c>
      <c r="AC2636" s="166">
        <f t="shared" si="502"/>
        <v>0.99994330648746577</v>
      </c>
      <c r="AD2636" s="142">
        <f t="shared" si="503"/>
        <v>2.3200803965694195E-4</v>
      </c>
      <c r="AE2636" s="142" t="str">
        <f t="shared" si="508"/>
        <v/>
      </c>
      <c r="AF2636" s="142" t="str">
        <f t="shared" si="504"/>
        <v/>
      </c>
      <c r="AG2636" s="167">
        <f t="shared" si="505"/>
        <v>0</v>
      </c>
      <c r="AH2636" s="167" t="str">
        <f t="shared" si="506"/>
        <v/>
      </c>
      <c r="AI2636" s="167" t="str">
        <f t="shared" si="507"/>
        <v/>
      </c>
      <c r="AJ2636" s="167"/>
      <c r="AK2636" s="167"/>
      <c r="AL2636" s="167"/>
      <c r="AO2636" s="158">
        <f t="shared" si="496"/>
        <v>12.649251005023483</v>
      </c>
      <c r="AP2636" s="159">
        <f t="shared" si="497"/>
        <v>8.1129672300001177E-2</v>
      </c>
      <c r="AQ2636" s="160">
        <f t="shared" si="498"/>
        <v>1.7324054848943948E-4</v>
      </c>
      <c r="AR2636" s="161" t="str">
        <f t="shared" si="499"/>
        <v/>
      </c>
      <c r="AS2636" s="161" t="str">
        <f t="shared" si="495"/>
        <v/>
      </c>
    </row>
    <row r="2637" spans="26:45" ht="20.100000000000001" customHeight="1" x14ac:dyDescent="0.25">
      <c r="Z2637" s="146">
        <v>1966</v>
      </c>
      <c r="AA2637" s="142">
        <f t="shared" si="500"/>
        <v>3.8639999999999999</v>
      </c>
      <c r="AB2637" s="166">
        <f t="shared" si="501"/>
        <v>2.2845152073967242E-4</v>
      </c>
      <c r="AC2637" s="166">
        <f t="shared" si="502"/>
        <v>0.99994422738950073</v>
      </c>
      <c r="AD2637" s="142">
        <f t="shared" si="503"/>
        <v>2.2845152073967242E-4</v>
      </c>
      <c r="AE2637" s="142" t="str">
        <f t="shared" si="508"/>
        <v/>
      </c>
      <c r="AF2637" s="142" t="str">
        <f t="shared" si="504"/>
        <v/>
      </c>
      <c r="AG2637" s="167">
        <f t="shared" si="505"/>
        <v>0</v>
      </c>
      <c r="AH2637" s="167" t="str">
        <f t="shared" si="506"/>
        <v/>
      </c>
      <c r="AI2637" s="167" t="str">
        <f t="shared" si="507"/>
        <v/>
      </c>
      <c r="AJ2637" s="167"/>
      <c r="AK2637" s="167"/>
      <c r="AL2637" s="167"/>
      <c r="AO2637" s="158">
        <f t="shared" si="496"/>
        <v>12.655645975197913</v>
      </c>
      <c r="AP2637" s="159">
        <f t="shared" si="497"/>
        <v>8.0956431751511737E-2</v>
      </c>
      <c r="AQ2637" s="160">
        <f t="shared" si="498"/>
        <v>1.7290578689795055E-4</v>
      </c>
      <c r="AR2637" s="161" t="str">
        <f t="shared" si="499"/>
        <v/>
      </c>
      <c r="AS2637" s="161" t="str">
        <f t="shared" si="495"/>
        <v/>
      </c>
    </row>
    <row r="2638" spans="26:45" ht="20.100000000000001" customHeight="1" x14ac:dyDescent="0.25">
      <c r="Z2638" s="146">
        <v>1967</v>
      </c>
      <c r="AA2638" s="142">
        <f t="shared" si="500"/>
        <v>3.8680000000000003</v>
      </c>
      <c r="AB2638" s="166">
        <f t="shared" si="501"/>
        <v>2.2494592157479274E-4</v>
      </c>
      <c r="AC2638" s="166">
        <f t="shared" si="502"/>
        <v>0.99994513416752429</v>
      </c>
      <c r="AD2638" s="142">
        <f t="shared" si="503"/>
        <v>2.2494592157479274E-4</v>
      </c>
      <c r="AE2638" s="142" t="str">
        <f t="shared" si="508"/>
        <v/>
      </c>
      <c r="AF2638" s="142" t="str">
        <f t="shared" si="504"/>
        <v/>
      </c>
      <c r="AG2638" s="167">
        <f t="shared" si="505"/>
        <v>0</v>
      </c>
      <c r="AH2638" s="167" t="str">
        <f t="shared" si="506"/>
        <v/>
      </c>
      <c r="AI2638" s="167" t="str">
        <f t="shared" si="507"/>
        <v/>
      </c>
      <c r="AJ2638" s="167"/>
      <c r="AK2638" s="167"/>
      <c r="AL2638" s="167"/>
      <c r="AO2638" s="158">
        <f t="shared" si="496"/>
        <v>12.662040945372343</v>
      </c>
      <c r="AP2638" s="159">
        <f t="shared" si="497"/>
        <v>8.0783525964613787E-2</v>
      </c>
      <c r="AQ2638" s="160">
        <f t="shared" si="498"/>
        <v>1.725715620805035E-4</v>
      </c>
      <c r="AR2638" s="161" t="str">
        <f t="shared" si="499"/>
        <v/>
      </c>
      <c r="AS2638" s="161" t="str">
        <f t="shared" si="495"/>
        <v/>
      </c>
    </row>
    <row r="2639" spans="26:45" ht="20.100000000000001" customHeight="1" x14ac:dyDescent="0.25">
      <c r="Z2639" s="146">
        <v>1968</v>
      </c>
      <c r="AA2639" s="142">
        <f t="shared" si="500"/>
        <v>3.8719999999999999</v>
      </c>
      <c r="AB2639" s="166">
        <f t="shared" si="501"/>
        <v>2.2149057211393126E-4</v>
      </c>
      <c r="AC2639" s="166">
        <f t="shared" si="502"/>
        <v>0.99994602702387259</v>
      </c>
      <c r="AD2639" s="142">
        <f t="shared" si="503"/>
        <v>2.2149057211393126E-4</v>
      </c>
      <c r="AE2639" s="142" t="str">
        <f t="shared" si="508"/>
        <v/>
      </c>
      <c r="AF2639" s="142" t="str">
        <f t="shared" si="504"/>
        <v/>
      </c>
      <c r="AG2639" s="167">
        <f t="shared" si="505"/>
        <v>0</v>
      </c>
      <c r="AH2639" s="167" t="str">
        <f t="shared" si="506"/>
        <v/>
      </c>
      <c r="AI2639" s="167" t="str">
        <f t="shared" si="507"/>
        <v/>
      </c>
      <c r="AJ2639" s="167"/>
      <c r="AK2639" s="167"/>
      <c r="AL2639" s="167"/>
      <c r="AO2639" s="158">
        <f t="shared" si="496"/>
        <v>12.668435915546773</v>
      </c>
      <c r="AP2639" s="159">
        <f t="shared" si="497"/>
        <v>8.0610954402533283E-2</v>
      </c>
      <c r="AQ2639" s="160">
        <f t="shared" si="498"/>
        <v>1.7223787353674858E-4</v>
      </c>
      <c r="AR2639" s="161" t="str">
        <f t="shared" si="499"/>
        <v/>
      </c>
      <c r="AS2639" s="161" t="str">
        <f t="shared" si="495"/>
        <v/>
      </c>
    </row>
    <row r="2640" spans="26:45" ht="20.100000000000001" customHeight="1" x14ac:dyDescent="0.25">
      <c r="Z2640" s="146">
        <v>1969</v>
      </c>
      <c r="AA2640" s="142">
        <f t="shared" si="500"/>
        <v>3.8760000000000003</v>
      </c>
      <c r="AB2640" s="166">
        <f t="shared" si="501"/>
        <v>2.1808481020247391E-4</v>
      </c>
      <c r="AC2640" s="166">
        <f t="shared" si="502"/>
        <v>0.99994690615821757</v>
      </c>
      <c r="AD2640" s="142">
        <f t="shared" si="503"/>
        <v>2.1808481020247391E-4</v>
      </c>
      <c r="AE2640" s="142" t="str">
        <f t="shared" si="508"/>
        <v/>
      </c>
      <c r="AF2640" s="142" t="str">
        <f t="shared" si="504"/>
        <v/>
      </c>
      <c r="AG2640" s="167">
        <f t="shared" si="505"/>
        <v>0</v>
      </c>
      <c r="AH2640" s="167" t="str">
        <f t="shared" si="506"/>
        <v/>
      </c>
      <c r="AI2640" s="167" t="str">
        <f t="shared" si="507"/>
        <v/>
      </c>
      <c r="AJ2640" s="167"/>
      <c r="AK2640" s="167"/>
      <c r="AL2640" s="167"/>
      <c r="AO2640" s="158">
        <f t="shared" si="496"/>
        <v>12.674830885721203</v>
      </c>
      <c r="AP2640" s="159">
        <f t="shared" si="497"/>
        <v>8.0438716528996534E-2</v>
      </c>
      <c r="AQ2640" s="160">
        <f t="shared" si="498"/>
        <v>1.7190472076504537E-4</v>
      </c>
      <c r="AR2640" s="161" t="str">
        <f t="shared" si="499"/>
        <v/>
      </c>
      <c r="AS2640" s="161" t="str">
        <f t="shared" si="495"/>
        <v/>
      </c>
    </row>
    <row r="2641" spans="26:45" ht="20.100000000000001" customHeight="1" x14ac:dyDescent="0.25">
      <c r="Z2641" s="146">
        <v>1970</v>
      </c>
      <c r="AA2641" s="142">
        <f t="shared" si="500"/>
        <v>3.88</v>
      </c>
      <c r="AB2641" s="166">
        <f t="shared" si="501"/>
        <v>2.1472798150036704E-4</v>
      </c>
      <c r="AC2641" s="166">
        <f t="shared" si="502"/>
        <v>0.99994777176759819</v>
      </c>
      <c r="AD2641" s="142">
        <f t="shared" si="503"/>
        <v>2.1472798150036704E-4</v>
      </c>
      <c r="AE2641" s="142" t="str">
        <f t="shared" si="508"/>
        <v/>
      </c>
      <c r="AF2641" s="142" t="str">
        <f t="shared" si="504"/>
        <v/>
      </c>
      <c r="AG2641" s="167">
        <f t="shared" si="505"/>
        <v>0</v>
      </c>
      <c r="AH2641" s="167" t="str">
        <f t="shared" si="506"/>
        <v/>
      </c>
      <c r="AI2641" s="167" t="str">
        <f t="shared" si="507"/>
        <v/>
      </c>
      <c r="AJ2641" s="167"/>
      <c r="AK2641" s="167"/>
      <c r="AL2641" s="167"/>
      <c r="AO2641" s="158">
        <f t="shared" si="496"/>
        <v>12.681225855895633</v>
      </c>
      <c r="AP2641" s="159">
        <f t="shared" si="497"/>
        <v>8.0266811808231489E-2</v>
      </c>
      <c r="AQ2641" s="160">
        <f t="shared" si="498"/>
        <v>1.7157210326325389E-4</v>
      </c>
      <c r="AR2641" s="161" t="str">
        <f t="shared" si="499"/>
        <v/>
      </c>
      <c r="AS2641" s="161" t="str">
        <f t="shared" si="495"/>
        <v/>
      </c>
    </row>
    <row r="2642" spans="26:45" ht="20.100000000000001" customHeight="1" x14ac:dyDescent="0.25">
      <c r="Z2642" s="146">
        <v>1971</v>
      </c>
      <c r="AA2642" s="142">
        <f t="shared" si="500"/>
        <v>3.8840000000000003</v>
      </c>
      <c r="AB2642" s="166">
        <f t="shared" si="501"/>
        <v>2.1141943940350584E-4</v>
      </c>
      <c r="AC2642" s="166">
        <f t="shared" si="502"/>
        <v>0.99994862404645146</v>
      </c>
      <c r="AD2642" s="142">
        <f t="shared" si="503"/>
        <v>2.1141943940350584E-4</v>
      </c>
      <c r="AE2642" s="142" t="str">
        <f t="shared" si="508"/>
        <v/>
      </c>
      <c r="AF2642" s="142" t="str">
        <f t="shared" si="504"/>
        <v/>
      </c>
      <c r="AG2642" s="167">
        <f t="shared" si="505"/>
        <v>0</v>
      </c>
      <c r="AH2642" s="167" t="str">
        <f t="shared" si="506"/>
        <v/>
      </c>
      <c r="AI2642" s="167" t="str">
        <f t="shared" si="507"/>
        <v/>
      </c>
      <c r="AJ2642" s="167"/>
      <c r="AK2642" s="167"/>
      <c r="AL2642" s="167"/>
      <c r="AO2642" s="158">
        <f t="shared" si="496"/>
        <v>12.687620826070063</v>
      </c>
      <c r="AP2642" s="159">
        <f t="shared" si="497"/>
        <v>8.0095239704968235E-2</v>
      </c>
      <c r="AQ2642" s="160">
        <f t="shared" si="498"/>
        <v>1.712400205281378E-4</v>
      </c>
      <c r="AR2642" s="161" t="str">
        <f t="shared" si="499"/>
        <v/>
      </c>
      <c r="AS2642" s="161" t="str">
        <f t="shared" ref="AS2642:AS2705" si="509">IF($AP2642&lt;(1-$AN$670),$AQ2642,"")</f>
        <v/>
      </c>
    </row>
    <row r="2643" spans="26:45" ht="20.100000000000001" customHeight="1" x14ac:dyDescent="0.25">
      <c r="Z2643" s="146">
        <v>1972</v>
      </c>
      <c r="AA2643" s="142">
        <f t="shared" si="500"/>
        <v>3.8879999999999999</v>
      </c>
      <c r="AB2643" s="166">
        <f t="shared" si="501"/>
        <v>2.0815854496572918E-4</v>
      </c>
      <c r="AC2643" s="166">
        <f t="shared" si="502"/>
        <v>0.99994946318664324</v>
      </c>
      <c r="AD2643" s="142">
        <f t="shared" si="503"/>
        <v>2.0815854496572918E-4</v>
      </c>
      <c r="AE2643" s="142" t="str">
        <f t="shared" si="508"/>
        <v/>
      </c>
      <c r="AF2643" s="142" t="str">
        <f t="shared" si="504"/>
        <v/>
      </c>
      <c r="AG2643" s="167">
        <f t="shared" si="505"/>
        <v>0</v>
      </c>
      <c r="AH2643" s="167" t="str">
        <f t="shared" si="506"/>
        <v/>
      </c>
      <c r="AI2643" s="167" t="str">
        <f t="shared" si="507"/>
        <v/>
      </c>
      <c r="AJ2643" s="167"/>
      <c r="AK2643" s="167"/>
      <c r="AL2643" s="167"/>
      <c r="AO2643" s="158">
        <f t="shared" ref="AO2643:AO2706" si="510">AO2642+$AR$655</f>
        <v>12.694015796244493</v>
      </c>
      <c r="AP2643" s="159">
        <f t="shared" ref="AP2643:AP2706" si="511">_xlfn.CHISQ.DIST.RT(AO2643,7)</f>
        <v>7.9923999684440097E-2</v>
      </c>
      <c r="AQ2643" s="160">
        <f t="shared" ref="AQ2643:AQ2706" si="512">AP2643-AP2644</f>
        <v>1.7090847205572524E-4</v>
      </c>
      <c r="AR2643" s="161" t="str">
        <f t="shared" ref="AR2643:AR2706" si="513">IF(AP2643&lt;(1-$AN$662),AQ2643,"")</f>
        <v/>
      </c>
      <c r="AS2643" s="161" t="str">
        <f t="shared" si="509"/>
        <v/>
      </c>
    </row>
    <row r="2644" spans="26:45" ht="20.100000000000001" customHeight="1" x14ac:dyDescent="0.25">
      <c r="Z2644" s="146">
        <v>1973</v>
      </c>
      <c r="AA2644" s="142">
        <f t="shared" si="500"/>
        <v>3.8920000000000003</v>
      </c>
      <c r="AB2644" s="166">
        <f t="shared" si="501"/>
        <v>2.0494466682139734E-4</v>
      </c>
      <c r="AC2644" s="166">
        <f t="shared" si="502"/>
        <v>0.99995028937749919</v>
      </c>
      <c r="AD2644" s="142">
        <f t="shared" si="503"/>
        <v>2.0494466682139734E-4</v>
      </c>
      <c r="AE2644" s="142" t="str">
        <f t="shared" si="508"/>
        <v/>
      </c>
      <c r="AF2644" s="142" t="str">
        <f t="shared" si="504"/>
        <v/>
      </c>
      <c r="AG2644" s="167">
        <f t="shared" si="505"/>
        <v>0</v>
      </c>
      <c r="AH2644" s="167" t="str">
        <f t="shared" si="506"/>
        <v/>
      </c>
      <c r="AI2644" s="167" t="str">
        <f t="shared" si="507"/>
        <v/>
      </c>
      <c r="AJ2644" s="167"/>
      <c r="AK2644" s="167"/>
      <c r="AL2644" s="167"/>
      <c r="AO2644" s="158">
        <f t="shared" si="510"/>
        <v>12.700410766418923</v>
      </c>
      <c r="AP2644" s="159">
        <f t="shared" si="511"/>
        <v>7.9753091212384372E-2</v>
      </c>
      <c r="AQ2644" s="160">
        <f t="shared" si="512"/>
        <v>1.7057745734110064E-4</v>
      </c>
      <c r="AR2644" s="161" t="str">
        <f t="shared" si="513"/>
        <v/>
      </c>
      <c r="AS2644" s="161" t="str">
        <f t="shared" si="509"/>
        <v/>
      </c>
    </row>
    <row r="2645" spans="26:45" ht="20.100000000000001" customHeight="1" x14ac:dyDescent="0.25">
      <c r="Z2645" s="146">
        <v>1974</v>
      </c>
      <c r="AA2645" s="142">
        <f t="shared" si="500"/>
        <v>3.8959999999999999</v>
      </c>
      <c r="AB2645" s="166">
        <f t="shared" si="501"/>
        <v>2.0177718110857127E-4</v>
      </c>
      <c r="AC2645" s="166">
        <f t="shared" si="502"/>
        <v>0.9999511028058341</v>
      </c>
      <c r="AD2645" s="142">
        <f t="shared" si="503"/>
        <v>2.0177718110857127E-4</v>
      </c>
      <c r="AE2645" s="142" t="str">
        <f t="shared" si="508"/>
        <v/>
      </c>
      <c r="AF2645" s="142" t="str">
        <f t="shared" si="504"/>
        <v/>
      </c>
      <c r="AG2645" s="167">
        <f t="shared" si="505"/>
        <v>0</v>
      </c>
      <c r="AH2645" s="167" t="str">
        <f t="shared" si="506"/>
        <v/>
      </c>
      <c r="AI2645" s="167" t="str">
        <f t="shared" si="507"/>
        <v/>
      </c>
      <c r="AJ2645" s="167"/>
      <c r="AK2645" s="167"/>
      <c r="AL2645" s="167"/>
      <c r="AN2645" s="146"/>
      <c r="AO2645" s="158">
        <f t="shared" si="510"/>
        <v>12.706805736593353</v>
      </c>
      <c r="AP2645" s="159">
        <f t="shared" si="511"/>
        <v>7.9582513755043272E-2</v>
      </c>
      <c r="AQ2645" s="160">
        <f t="shared" si="512"/>
        <v>1.7024697587872395E-4</v>
      </c>
      <c r="AR2645" s="161" t="str">
        <f t="shared" si="513"/>
        <v/>
      </c>
      <c r="AS2645" s="161" t="str">
        <f t="shared" si="509"/>
        <v/>
      </c>
    </row>
    <row r="2646" spans="26:45" ht="20.100000000000001" customHeight="1" x14ac:dyDescent="0.25">
      <c r="Z2646" s="146">
        <v>1975</v>
      </c>
      <c r="AA2646" s="142">
        <f t="shared" si="500"/>
        <v>3.9000000000000004</v>
      </c>
      <c r="AB2646" s="166">
        <f t="shared" si="501"/>
        <v>1.9865547139277237E-4</v>
      </c>
      <c r="AC2646" s="166">
        <f t="shared" si="502"/>
        <v>0.99995190365598241</v>
      </c>
      <c r="AD2646" s="142">
        <f t="shared" si="503"/>
        <v>1.9865547139277237E-4</v>
      </c>
      <c r="AE2646" s="142" t="str">
        <f t="shared" si="508"/>
        <v/>
      </c>
      <c r="AF2646" s="142" t="str">
        <f t="shared" si="504"/>
        <v/>
      </c>
      <c r="AG2646" s="167">
        <f t="shared" si="505"/>
        <v>0</v>
      </c>
      <c r="AH2646" s="167" t="str">
        <f t="shared" si="506"/>
        <v/>
      </c>
      <c r="AI2646" s="167" t="str">
        <f t="shared" si="507"/>
        <v/>
      </c>
      <c r="AJ2646" s="167"/>
      <c r="AK2646" s="167"/>
      <c r="AL2646" s="167"/>
      <c r="AN2646" s="146"/>
      <c r="AO2646" s="158">
        <f t="shared" si="510"/>
        <v>12.713200706767783</v>
      </c>
      <c r="AP2646" s="159">
        <f t="shared" si="511"/>
        <v>7.9412266779164548E-2</v>
      </c>
      <c r="AQ2646" s="160">
        <f t="shared" si="512"/>
        <v>1.6991702716193102E-4</v>
      </c>
      <c r="AR2646" s="161" t="str">
        <f t="shared" si="513"/>
        <v/>
      </c>
      <c r="AS2646" s="161" t="str">
        <f t="shared" si="509"/>
        <v/>
      </c>
    </row>
    <row r="2647" spans="26:45" ht="20.100000000000001" customHeight="1" x14ac:dyDescent="0.25">
      <c r="Z2647" s="146">
        <v>1976</v>
      </c>
      <c r="AA2647" s="142">
        <f t="shared" si="500"/>
        <v>3.9039999999999999</v>
      </c>
      <c r="AB2647" s="166">
        <f t="shared" si="501"/>
        <v>1.9557892859133955E-4</v>
      </c>
      <c r="AC2647" s="166">
        <f t="shared" si="502"/>
        <v>0.99995269210982751</v>
      </c>
      <c r="AD2647" s="142">
        <f t="shared" si="503"/>
        <v>1.9557892859133955E-4</v>
      </c>
      <c r="AE2647" s="142" t="str">
        <f t="shared" si="508"/>
        <v/>
      </c>
      <c r="AF2647" s="142" t="str">
        <f t="shared" si="504"/>
        <v/>
      </c>
      <c r="AG2647" s="167">
        <f t="shared" si="505"/>
        <v>0</v>
      </c>
      <c r="AH2647" s="167" t="str">
        <f t="shared" si="506"/>
        <v/>
      </c>
      <c r="AI2647" s="167" t="str">
        <f t="shared" si="507"/>
        <v/>
      </c>
      <c r="AJ2647" s="167"/>
      <c r="AK2647" s="167"/>
      <c r="AL2647" s="167"/>
      <c r="AN2647" s="146"/>
      <c r="AO2647" s="158">
        <f t="shared" si="510"/>
        <v>12.719595676942212</v>
      </c>
      <c r="AP2647" s="159">
        <f t="shared" si="511"/>
        <v>7.9242349752002617E-2</v>
      </c>
      <c r="AQ2647" s="160">
        <f t="shared" si="512"/>
        <v>1.6958761068348871E-4</v>
      </c>
      <c r="AR2647" s="161" t="str">
        <f t="shared" si="513"/>
        <v/>
      </c>
      <c r="AS2647" s="161" t="str">
        <f t="shared" si="509"/>
        <v/>
      </c>
    </row>
    <row r="2648" spans="26:45" ht="20.100000000000001" customHeight="1" x14ac:dyDescent="0.25">
      <c r="Z2648" s="146">
        <v>1977</v>
      </c>
      <c r="AA2648" s="142">
        <f t="shared" si="500"/>
        <v>3.9080000000000004</v>
      </c>
      <c r="AB2648" s="166">
        <f t="shared" si="501"/>
        <v>1.9254695089836331E-4</v>
      </c>
      <c r="AC2648" s="166">
        <f t="shared" si="502"/>
        <v>0.99995346834683096</v>
      </c>
      <c r="AD2648" s="142">
        <f t="shared" si="503"/>
        <v>1.9254695089836331E-4</v>
      </c>
      <c r="AE2648" s="142" t="str">
        <f t="shared" si="508"/>
        <v/>
      </c>
      <c r="AF2648" s="142" t="str">
        <f t="shared" si="504"/>
        <v/>
      </c>
      <c r="AG2648" s="167">
        <f t="shared" si="505"/>
        <v>0</v>
      </c>
      <c r="AH2648" s="167" t="str">
        <f t="shared" si="506"/>
        <v/>
      </c>
      <c r="AI2648" s="167" t="str">
        <f t="shared" si="507"/>
        <v/>
      </c>
      <c r="AJ2648" s="167"/>
      <c r="AK2648" s="167"/>
      <c r="AL2648" s="167"/>
      <c r="AN2648" s="146"/>
      <c r="AO2648" s="158">
        <f t="shared" si="510"/>
        <v>12.725990647116642</v>
      </c>
      <c r="AP2648" s="159">
        <f t="shared" si="511"/>
        <v>7.9072762141319128E-2</v>
      </c>
      <c r="AQ2648" s="160">
        <f t="shared" si="512"/>
        <v>1.6925872593519242E-4</v>
      </c>
      <c r="AR2648" s="161" t="str">
        <f t="shared" si="513"/>
        <v/>
      </c>
      <c r="AS2648" s="161" t="str">
        <f t="shared" si="509"/>
        <v/>
      </c>
    </row>
    <row r="2649" spans="26:45" ht="20.100000000000001" customHeight="1" x14ac:dyDescent="0.25">
      <c r="Z2649" s="146">
        <v>1978</v>
      </c>
      <c r="AA2649" s="142">
        <f t="shared" si="500"/>
        <v>3.9119999999999999</v>
      </c>
      <c r="AB2649" s="166">
        <f t="shared" si="501"/>
        <v>1.8955894371021315E-4</v>
      </c>
      <c r="AC2649" s="166">
        <f t="shared" si="502"/>
        <v>0.99995423254406168</v>
      </c>
      <c r="AD2649" s="142">
        <f t="shared" si="503"/>
        <v>1.8955894371021315E-4</v>
      </c>
      <c r="AE2649" s="142" t="str">
        <f t="shared" si="508"/>
        <v/>
      </c>
      <c r="AF2649" s="142" t="str">
        <f t="shared" si="504"/>
        <v/>
      </c>
      <c r="AG2649" s="167">
        <f t="shared" si="505"/>
        <v>0</v>
      </c>
      <c r="AH2649" s="167" t="str">
        <f t="shared" si="506"/>
        <v/>
      </c>
      <c r="AI2649" s="167" t="str">
        <f t="shared" si="507"/>
        <v/>
      </c>
      <c r="AJ2649" s="167"/>
      <c r="AK2649" s="167"/>
      <c r="AL2649" s="167"/>
      <c r="AN2649" s="146"/>
      <c r="AO2649" s="158">
        <f t="shared" si="510"/>
        <v>12.732385617291072</v>
      </c>
      <c r="AP2649" s="159">
        <f t="shared" si="511"/>
        <v>7.8903503415383935E-2</v>
      </c>
      <c r="AQ2649" s="160">
        <f t="shared" si="512"/>
        <v>1.6893037240804654E-4</v>
      </c>
      <c r="AR2649" s="161" t="str">
        <f t="shared" si="513"/>
        <v/>
      </c>
      <c r="AS2649" s="161" t="str">
        <f t="shared" si="509"/>
        <v/>
      </c>
    </row>
    <row r="2650" spans="26:45" ht="20.100000000000001" customHeight="1" x14ac:dyDescent="0.25">
      <c r="Z2650" s="146">
        <v>1979</v>
      </c>
      <c r="AA2650" s="142">
        <f t="shared" si="500"/>
        <v>3.9160000000000004</v>
      </c>
      <c r="AB2650" s="166">
        <f t="shared" si="501"/>
        <v>1.8661431955163809E-4</v>
      </c>
      <c r="AC2650" s="166">
        <f t="shared" si="502"/>
        <v>0.99995498487622436</v>
      </c>
      <c r="AD2650" s="142">
        <f t="shared" si="503"/>
        <v>1.8661431955163809E-4</v>
      </c>
      <c r="AE2650" s="142" t="str">
        <f t="shared" si="508"/>
        <v/>
      </c>
      <c r="AF2650" s="142" t="str">
        <f t="shared" si="504"/>
        <v/>
      </c>
      <c r="AG2650" s="167">
        <f t="shared" si="505"/>
        <v>0</v>
      </c>
      <c r="AH2650" s="167" t="str">
        <f t="shared" si="506"/>
        <v/>
      </c>
      <c r="AI2650" s="167" t="str">
        <f t="shared" si="507"/>
        <v/>
      </c>
      <c r="AJ2650" s="167"/>
      <c r="AK2650" s="167"/>
      <c r="AL2650" s="167"/>
      <c r="AN2650" s="146"/>
      <c r="AO2650" s="158">
        <f t="shared" si="510"/>
        <v>12.738780587465502</v>
      </c>
      <c r="AP2650" s="159">
        <f t="shared" si="511"/>
        <v>7.8734573042975889E-2</v>
      </c>
      <c r="AQ2650" s="160">
        <f t="shared" si="512"/>
        <v>1.6860254959243093E-4</v>
      </c>
      <c r="AR2650" s="161" t="str">
        <f t="shared" si="513"/>
        <v/>
      </c>
      <c r="AS2650" s="161" t="str">
        <f t="shared" si="509"/>
        <v/>
      </c>
    </row>
    <row r="2651" spans="26:45" ht="20.100000000000001" customHeight="1" x14ac:dyDescent="0.25">
      <c r="Z2651" s="146">
        <v>1980</v>
      </c>
      <c r="AA2651" s="142">
        <f t="shared" si="500"/>
        <v>3.92</v>
      </c>
      <c r="AB2651" s="166">
        <f t="shared" si="501"/>
        <v>1.8371249800245711E-4</v>
      </c>
      <c r="AC2651" s="166">
        <f t="shared" si="502"/>
        <v>0.9999557255156879</v>
      </c>
      <c r="AD2651" s="142">
        <f t="shared" si="503"/>
        <v>1.8371249800245711E-4</v>
      </c>
      <c r="AE2651" s="142" t="str">
        <f t="shared" si="508"/>
        <v/>
      </c>
      <c r="AF2651" s="142" t="str">
        <f t="shared" si="504"/>
        <v/>
      </c>
      <c r="AG2651" s="167">
        <f t="shared" si="505"/>
        <v>0</v>
      </c>
      <c r="AH2651" s="167" t="str">
        <f t="shared" si="506"/>
        <v/>
      </c>
      <c r="AI2651" s="167" t="str">
        <f t="shared" si="507"/>
        <v/>
      </c>
      <c r="AJ2651" s="167"/>
      <c r="AK2651" s="167"/>
      <c r="AL2651" s="167"/>
      <c r="AN2651" s="146"/>
      <c r="AO2651" s="158">
        <f t="shared" si="510"/>
        <v>12.745175557639932</v>
      </c>
      <c r="AP2651" s="159">
        <f t="shared" si="511"/>
        <v>7.8565970493383458E-2</v>
      </c>
      <c r="AQ2651" s="160">
        <f t="shared" si="512"/>
        <v>1.6827525697768464E-4</v>
      </c>
      <c r="AR2651" s="161" t="str">
        <f t="shared" si="513"/>
        <v/>
      </c>
      <c r="AS2651" s="161" t="str">
        <f t="shared" si="509"/>
        <v/>
      </c>
    </row>
    <row r="2652" spans="26:45" ht="20.100000000000001" customHeight="1" x14ac:dyDescent="0.25">
      <c r="Z2652" s="146">
        <v>1981</v>
      </c>
      <c r="AA2652" s="142">
        <f t="shared" si="500"/>
        <v>3.9240000000000004</v>
      </c>
      <c r="AB2652" s="166">
        <f t="shared" si="501"/>
        <v>1.8085290562481744E-4</v>
      </c>
      <c r="AC2652" s="166">
        <f t="shared" si="502"/>
        <v>0.99995645463251359</v>
      </c>
      <c r="AD2652" s="142">
        <f t="shared" si="503"/>
        <v>1.8085290562481744E-4</v>
      </c>
      <c r="AE2652" s="142" t="str">
        <f t="shared" si="508"/>
        <v/>
      </c>
      <c r="AF2652" s="142" t="str">
        <f t="shared" si="504"/>
        <v/>
      </c>
      <c r="AG2652" s="167">
        <f t="shared" si="505"/>
        <v>0</v>
      </c>
      <c r="AH2652" s="167" t="str">
        <f t="shared" si="506"/>
        <v/>
      </c>
      <c r="AI2652" s="167" t="str">
        <f t="shared" si="507"/>
        <v/>
      </c>
      <c r="AJ2652" s="167"/>
      <c r="AK2652" s="167"/>
      <c r="AL2652" s="167"/>
      <c r="AN2652" s="146"/>
      <c r="AO2652" s="158">
        <f t="shared" si="510"/>
        <v>12.751570527814362</v>
      </c>
      <c r="AP2652" s="159">
        <f t="shared" si="511"/>
        <v>7.8397695236405773E-2</v>
      </c>
      <c r="AQ2652" s="160">
        <f t="shared" si="512"/>
        <v>1.6794849405248058E-4</v>
      </c>
      <c r="AR2652" s="161" t="str">
        <f t="shared" si="513"/>
        <v/>
      </c>
      <c r="AS2652" s="161" t="str">
        <f t="shared" si="509"/>
        <v/>
      </c>
    </row>
    <row r="2653" spans="26:45" ht="20.100000000000001" customHeight="1" x14ac:dyDescent="0.25">
      <c r="Z2653" s="146">
        <v>1982</v>
      </c>
      <c r="AA2653" s="142">
        <f t="shared" si="500"/>
        <v>3.9279999999999999</v>
      </c>
      <c r="AB2653" s="166">
        <f t="shared" si="501"/>
        <v>1.7803497589104022E-4</v>
      </c>
      <c r="AC2653" s="166">
        <f t="shared" si="502"/>
        <v>0.99995717239448279</v>
      </c>
      <c r="AD2653" s="142">
        <f t="shared" si="503"/>
        <v>1.7803497589104022E-4</v>
      </c>
      <c r="AE2653" s="142" t="str">
        <f t="shared" si="508"/>
        <v/>
      </c>
      <c r="AF2653" s="142" t="str">
        <f t="shared" si="504"/>
        <v/>
      </c>
      <c r="AG2653" s="167">
        <f t="shared" si="505"/>
        <v>0</v>
      </c>
      <c r="AH2653" s="167" t="str">
        <f t="shared" si="506"/>
        <v/>
      </c>
      <c r="AI2653" s="167" t="str">
        <f t="shared" si="507"/>
        <v/>
      </c>
      <c r="AJ2653" s="167"/>
      <c r="AK2653" s="167"/>
      <c r="AL2653" s="167"/>
      <c r="AN2653" s="146"/>
      <c r="AO2653" s="158">
        <f t="shared" si="510"/>
        <v>12.757965497988792</v>
      </c>
      <c r="AP2653" s="159">
        <f t="shared" si="511"/>
        <v>7.8229746742353293E-2</v>
      </c>
      <c r="AQ2653" s="160">
        <f t="shared" si="512"/>
        <v>1.6762226030465899E-4</v>
      </c>
      <c r="AR2653" s="161" t="str">
        <f t="shared" si="513"/>
        <v/>
      </c>
      <c r="AS2653" s="161" t="str">
        <f t="shared" si="509"/>
        <v/>
      </c>
    </row>
    <row r="2654" spans="26:45" ht="20.100000000000001" customHeight="1" x14ac:dyDescent="0.25">
      <c r="Z2654" s="146">
        <v>1983</v>
      </c>
      <c r="AA2654" s="142">
        <f t="shared" si="500"/>
        <v>3.9320000000000004</v>
      </c>
      <c r="AB2654" s="166">
        <f t="shared" si="501"/>
        <v>1.7525814911202952E-4</v>
      </c>
      <c r="AC2654" s="166">
        <f t="shared" si="502"/>
        <v>0.9999578789671244</v>
      </c>
      <c r="AD2654" s="142">
        <f t="shared" si="503"/>
        <v>1.7525814911202952E-4</v>
      </c>
      <c r="AE2654" s="142" t="str">
        <f t="shared" si="508"/>
        <v/>
      </c>
      <c r="AF2654" s="142" t="str">
        <f t="shared" si="504"/>
        <v/>
      </c>
      <c r="AG2654" s="167">
        <f t="shared" si="505"/>
        <v>0</v>
      </c>
      <c r="AH2654" s="167" t="str">
        <f t="shared" si="506"/>
        <v/>
      </c>
      <c r="AI2654" s="167" t="str">
        <f t="shared" si="507"/>
        <v/>
      </c>
      <c r="AJ2654" s="167"/>
      <c r="AK2654" s="167"/>
      <c r="AL2654" s="167"/>
      <c r="AN2654" s="146"/>
      <c r="AO2654" s="158">
        <f t="shared" si="510"/>
        <v>12.764360468163222</v>
      </c>
      <c r="AP2654" s="159">
        <f t="shared" si="511"/>
        <v>7.8062124482048634E-2</v>
      </c>
      <c r="AQ2654" s="160">
        <f t="shared" si="512"/>
        <v>1.6729655522125519E-4</v>
      </c>
      <c r="AR2654" s="161" t="str">
        <f t="shared" si="513"/>
        <v/>
      </c>
      <c r="AS2654" s="161" t="str">
        <f t="shared" si="509"/>
        <v/>
      </c>
    </row>
    <row r="2655" spans="26:45" ht="20.100000000000001" customHeight="1" x14ac:dyDescent="0.25">
      <c r="Z2655" s="146">
        <v>1984</v>
      </c>
      <c r="AA2655" s="142">
        <f t="shared" ref="AA2655:AA2671" si="514">AA$665+(Z2655*AA$668)</f>
        <v>3.9359999999999999</v>
      </c>
      <c r="AB2655" s="166">
        <f t="shared" ref="AB2655:AB2671" si="515">_xlfn.NORM.DIST(AA2655,AA$662,AA$663,0)</f>
        <v>1.7252187236626288E-4</v>
      </c>
      <c r="AC2655" s="166">
        <f t="shared" ref="AC2655:AC2671" si="516">_xlfn.NORM.DIST(AA2655,AA$662,AA$663,1)</f>
        <v>0.99995857451374215</v>
      </c>
      <c r="AD2655" s="142">
        <f t="shared" ref="AD2655:AD2671" si="517">IF(OR(AC2655&lt;CN$43,AC2655&gt;CN$44),AB2655,"")</f>
        <v>1.7252187236626288E-4</v>
      </c>
      <c r="AE2655" s="142" t="str">
        <f t="shared" si="508"/>
        <v/>
      </c>
      <c r="AF2655" s="142" t="str">
        <f t="shared" ref="AF2655:AF2671" si="518">IF(AB2655=MAX(AB$671:AB$2671),AB2655,"")</f>
        <v/>
      </c>
      <c r="AG2655" s="167">
        <f t="shared" ref="AG2655:AG2671" si="519">_xlfn.NORM.DIST(Z2655,AE$663,AE$664,0)</f>
        <v>0</v>
      </c>
      <c r="AH2655" s="167" t="str">
        <f t="shared" ref="AH2655:AH2671" si="520">IF(AG2655=MAX(AG$671:AG$2671),AB2655,"")</f>
        <v/>
      </c>
      <c r="AI2655" s="167" t="str">
        <f t="shared" ref="AI2655:AI2671" si="521">IF(AH2655=MIN(AH$671:AH$2671),AH2655,"")</f>
        <v/>
      </c>
      <c r="AJ2655" s="167"/>
      <c r="AK2655" s="167"/>
      <c r="AL2655" s="167"/>
      <c r="AN2655" s="146"/>
      <c r="AO2655" s="158">
        <f t="shared" si="510"/>
        <v>12.770755438337652</v>
      </c>
      <c r="AP2655" s="159">
        <f t="shared" si="511"/>
        <v>7.7894827926827379E-2</v>
      </c>
      <c r="AQ2655" s="160">
        <f t="shared" si="512"/>
        <v>1.6697137828872166E-4</v>
      </c>
      <c r="AR2655" s="161" t="str">
        <f t="shared" si="513"/>
        <v/>
      </c>
      <c r="AS2655" s="161" t="str">
        <f t="shared" si="509"/>
        <v/>
      </c>
    </row>
    <row r="2656" spans="26:45" ht="20.100000000000001" customHeight="1" x14ac:dyDescent="0.25">
      <c r="Z2656" s="146">
        <v>1985</v>
      </c>
      <c r="AA2656" s="142">
        <f t="shared" si="514"/>
        <v>3.9400000000000004</v>
      </c>
      <c r="AB2656" s="166">
        <f t="shared" si="515"/>
        <v>1.6982559942934329E-4</v>
      </c>
      <c r="AC2656" s="166">
        <f t="shared" si="516"/>
        <v>0.99995925919544149</v>
      </c>
      <c r="AD2656" s="142">
        <f t="shared" si="517"/>
        <v>1.6982559942934329E-4</v>
      </c>
      <c r="AE2656" s="142" t="str">
        <f t="shared" ref="AE2656:AE2671" si="522">IF(AND(AC2656&gt;$AE$667,AC2656&lt;$AE$668),AB2656,"")</f>
        <v/>
      </c>
      <c r="AF2656" s="142" t="str">
        <f t="shared" si="518"/>
        <v/>
      </c>
      <c r="AG2656" s="167">
        <f t="shared" si="519"/>
        <v>0</v>
      </c>
      <c r="AH2656" s="167" t="str">
        <f t="shared" si="520"/>
        <v/>
      </c>
      <c r="AI2656" s="167" t="str">
        <f t="shared" si="521"/>
        <v/>
      </c>
      <c r="AJ2656" s="167"/>
      <c r="AK2656" s="167"/>
      <c r="AL2656" s="167"/>
      <c r="AN2656" s="146"/>
      <c r="AO2656" s="158">
        <f t="shared" si="510"/>
        <v>12.777150408512082</v>
      </c>
      <c r="AP2656" s="159">
        <f t="shared" si="511"/>
        <v>7.7727856548538657E-2</v>
      </c>
      <c r="AQ2656" s="160">
        <f t="shared" si="512"/>
        <v>1.6664672899241451E-4</v>
      </c>
      <c r="AR2656" s="161" t="str">
        <f t="shared" si="513"/>
        <v/>
      </c>
      <c r="AS2656" s="161" t="str">
        <f t="shared" si="509"/>
        <v/>
      </c>
    </row>
    <row r="2657" spans="26:45" ht="20.100000000000001" customHeight="1" x14ac:dyDescent="0.25">
      <c r="Z2657" s="146">
        <v>1986</v>
      </c>
      <c r="AA2657" s="142">
        <f t="shared" si="514"/>
        <v>3.944</v>
      </c>
      <c r="AB2657" s="166">
        <f t="shared" si="515"/>
        <v>1.671687907041271E-4</v>
      </c>
      <c r="AC2657" s="166">
        <f t="shared" si="516"/>
        <v>0.99995993317115617</v>
      </c>
      <c r="AD2657" s="142">
        <f t="shared" si="517"/>
        <v>1.671687907041271E-4</v>
      </c>
      <c r="AE2657" s="142" t="str">
        <f t="shared" si="522"/>
        <v/>
      </c>
      <c r="AF2657" s="142" t="str">
        <f t="shared" si="518"/>
        <v/>
      </c>
      <c r="AG2657" s="167">
        <f t="shared" si="519"/>
        <v>0</v>
      </c>
      <c r="AH2657" s="167" t="str">
        <f t="shared" si="520"/>
        <v/>
      </c>
      <c r="AI2657" s="167" t="str">
        <f t="shared" si="521"/>
        <v/>
      </c>
      <c r="AJ2657" s="167"/>
      <c r="AK2657" s="167"/>
      <c r="AL2657" s="167"/>
      <c r="AN2657" s="146"/>
      <c r="AO2657" s="158">
        <f t="shared" si="510"/>
        <v>12.783545378686512</v>
      </c>
      <c r="AP2657" s="159">
        <f t="shared" si="511"/>
        <v>7.7561209819546242E-2</v>
      </c>
      <c r="AQ2657" s="160">
        <f t="shared" si="512"/>
        <v>1.6632260681744004E-4</v>
      </c>
      <c r="AR2657" s="161" t="str">
        <f t="shared" si="513"/>
        <v/>
      </c>
      <c r="AS2657" s="161" t="str">
        <f t="shared" si="509"/>
        <v/>
      </c>
    </row>
    <row r="2658" spans="26:45" ht="20.100000000000001" customHeight="1" x14ac:dyDescent="0.25">
      <c r="Z2658" s="146">
        <v>1987</v>
      </c>
      <c r="AA2658" s="142">
        <f t="shared" si="514"/>
        <v>3.9480000000000004</v>
      </c>
      <c r="AB2658" s="166">
        <f t="shared" si="515"/>
        <v>1.6455091315140853E-4</v>
      </c>
      <c r="AC2658" s="166">
        <f t="shared" si="516"/>
        <v>0.999960596597675</v>
      </c>
      <c r="AD2658" s="142">
        <f t="shared" si="517"/>
        <v>1.6455091315140853E-4</v>
      </c>
      <c r="AE2658" s="142" t="str">
        <f t="shared" si="522"/>
        <v/>
      </c>
      <c r="AF2658" s="142" t="str">
        <f t="shared" si="518"/>
        <v/>
      </c>
      <c r="AG2658" s="167">
        <f t="shared" si="519"/>
        <v>0</v>
      </c>
      <c r="AH2658" s="167" t="str">
        <f t="shared" si="520"/>
        <v/>
      </c>
      <c r="AI2658" s="167" t="str">
        <f t="shared" si="521"/>
        <v/>
      </c>
      <c r="AJ2658" s="167"/>
      <c r="AK2658" s="167"/>
      <c r="AL2658" s="167"/>
      <c r="AN2658" s="146"/>
      <c r="AO2658" s="158">
        <f t="shared" si="510"/>
        <v>12.789940348860942</v>
      </c>
      <c r="AP2658" s="159">
        <f t="shared" si="511"/>
        <v>7.7394887212728802E-2</v>
      </c>
      <c r="AQ2658" s="160">
        <f t="shared" si="512"/>
        <v>1.6599901124755845E-4</v>
      </c>
      <c r="AR2658" s="161" t="str">
        <f t="shared" si="513"/>
        <v/>
      </c>
      <c r="AS2658" s="161" t="str">
        <f t="shared" si="509"/>
        <v/>
      </c>
    </row>
    <row r="2659" spans="26:45" ht="20.100000000000001" customHeight="1" x14ac:dyDescent="0.25">
      <c r="Z2659" s="146">
        <v>1988</v>
      </c>
      <c r="AA2659" s="142">
        <f t="shared" si="514"/>
        <v>3.952</v>
      </c>
      <c r="AB2659" s="166">
        <f t="shared" si="515"/>
        <v>1.6197144022117723E-4</v>
      </c>
      <c r="AC2659" s="166">
        <f t="shared" si="516"/>
        <v>0.99996124962966726</v>
      </c>
      <c r="AD2659" s="142">
        <f t="shared" si="517"/>
        <v>1.6197144022117723E-4</v>
      </c>
      <c r="AE2659" s="142" t="str">
        <f t="shared" si="522"/>
        <v/>
      </c>
      <c r="AF2659" s="142" t="str">
        <f t="shared" si="518"/>
        <v/>
      </c>
      <c r="AG2659" s="167">
        <f t="shared" si="519"/>
        <v>0</v>
      </c>
      <c r="AH2659" s="167" t="str">
        <f t="shared" si="520"/>
        <v/>
      </c>
      <c r="AI2659" s="167" t="str">
        <f t="shared" si="521"/>
        <v/>
      </c>
      <c r="AJ2659" s="167"/>
      <c r="AK2659" s="167"/>
      <c r="AL2659" s="167"/>
      <c r="AN2659" s="146"/>
      <c r="AO2659" s="158">
        <f t="shared" si="510"/>
        <v>12.796335319035371</v>
      </c>
      <c r="AP2659" s="159">
        <f t="shared" si="511"/>
        <v>7.7228888201481244E-2</v>
      </c>
      <c r="AQ2659" s="160">
        <f t="shared" si="512"/>
        <v>1.6567594176614131E-4</v>
      </c>
      <c r="AR2659" s="161" t="str">
        <f t="shared" si="513"/>
        <v/>
      </c>
      <c r="AS2659" s="161" t="str">
        <f t="shared" si="509"/>
        <v/>
      </c>
    </row>
    <row r="2660" spans="26:45" ht="20.100000000000001" customHeight="1" x14ac:dyDescent="0.25">
      <c r="Z2660" s="146">
        <v>1989</v>
      </c>
      <c r="AA2660" s="142">
        <f t="shared" si="514"/>
        <v>3.9560000000000004</v>
      </c>
      <c r="AB2660" s="166">
        <f t="shared" si="515"/>
        <v>1.59429851784427E-4</v>
      </c>
      <c r="AC2660" s="166">
        <f t="shared" si="516"/>
        <v>0.99996189241970912</v>
      </c>
      <c r="AD2660" s="142">
        <f t="shared" si="517"/>
        <v>1.59429851784427E-4</v>
      </c>
      <c r="AE2660" s="142" t="str">
        <f t="shared" si="522"/>
        <v/>
      </c>
      <c r="AF2660" s="142" t="str">
        <f t="shared" si="518"/>
        <v/>
      </c>
      <c r="AG2660" s="167">
        <f t="shared" si="519"/>
        <v>0</v>
      </c>
      <c r="AH2660" s="167" t="str">
        <f t="shared" si="520"/>
        <v/>
      </c>
      <c r="AI2660" s="167" t="str">
        <f t="shared" si="521"/>
        <v/>
      </c>
      <c r="AJ2660" s="167"/>
      <c r="AK2660" s="167"/>
      <c r="AL2660" s="167"/>
      <c r="AN2660" s="146"/>
      <c r="AO2660" s="158">
        <f t="shared" si="510"/>
        <v>12.802730289209801</v>
      </c>
      <c r="AP2660" s="159">
        <f t="shared" si="511"/>
        <v>7.7063212259715103E-2</v>
      </c>
      <c r="AQ2660" s="160">
        <f t="shared" si="512"/>
        <v>1.6535339785575531E-4</v>
      </c>
      <c r="AR2660" s="161" t="str">
        <f t="shared" si="513"/>
        <v/>
      </c>
      <c r="AS2660" s="161" t="str">
        <f t="shared" si="509"/>
        <v/>
      </c>
    </row>
    <row r="2661" spans="26:45" ht="20.100000000000001" customHeight="1" x14ac:dyDescent="0.25">
      <c r="Z2661" s="146">
        <v>1990</v>
      </c>
      <c r="AA2661" s="142">
        <f t="shared" si="514"/>
        <v>3.96</v>
      </c>
      <c r="AB2661" s="166">
        <f t="shared" si="515"/>
        <v>1.5692563406553226E-4</v>
      </c>
      <c r="AC2661" s="166">
        <f t="shared" si="516"/>
        <v>0.99996252511830896</v>
      </c>
      <c r="AD2661" s="142">
        <f t="shared" si="517"/>
        <v>1.5692563406553226E-4</v>
      </c>
      <c r="AE2661" s="142" t="str">
        <f t="shared" si="522"/>
        <v/>
      </c>
      <c r="AF2661" s="142" t="str">
        <f t="shared" si="518"/>
        <v/>
      </c>
      <c r="AG2661" s="167">
        <f t="shared" si="519"/>
        <v>0</v>
      </c>
      <c r="AH2661" s="167" t="str">
        <f t="shared" si="520"/>
        <v/>
      </c>
      <c r="AI2661" s="167" t="str">
        <f t="shared" si="521"/>
        <v/>
      </c>
      <c r="AJ2661" s="167"/>
      <c r="AK2661" s="167"/>
      <c r="AL2661" s="167"/>
      <c r="AN2661" s="146"/>
      <c r="AO2661" s="158">
        <f t="shared" si="510"/>
        <v>12.809125259384231</v>
      </c>
      <c r="AP2661" s="159">
        <f t="shared" si="511"/>
        <v>7.6897858861859347E-2</v>
      </c>
      <c r="AQ2661" s="160">
        <f t="shared" si="512"/>
        <v>1.6503137899820386E-4</v>
      </c>
      <c r="AR2661" s="161" t="str">
        <f t="shared" si="513"/>
        <v/>
      </c>
      <c r="AS2661" s="161" t="str">
        <f t="shared" si="509"/>
        <v/>
      </c>
    </row>
    <row r="2662" spans="26:45" ht="20.100000000000001" customHeight="1" x14ac:dyDescent="0.25">
      <c r="Z2662" s="146">
        <v>1991</v>
      </c>
      <c r="AA2662" s="142">
        <f t="shared" si="514"/>
        <v>3.9640000000000004</v>
      </c>
      <c r="AB2662" s="166">
        <f t="shared" si="515"/>
        <v>1.5445827957517213E-4</v>
      </c>
      <c r="AC2662" s="166">
        <f t="shared" si="516"/>
        <v>0.99996314787393237</v>
      </c>
      <c r="AD2662" s="142">
        <f t="shared" si="517"/>
        <v>1.5445827957517213E-4</v>
      </c>
      <c r="AE2662" s="142" t="str">
        <f t="shared" si="522"/>
        <v/>
      </c>
      <c r="AF2662" s="142" t="str">
        <f t="shared" si="518"/>
        <v/>
      </c>
      <c r="AG2662" s="167">
        <f t="shared" si="519"/>
        <v>0</v>
      </c>
      <c r="AH2662" s="167" t="str">
        <f t="shared" si="520"/>
        <v/>
      </c>
      <c r="AI2662" s="167" t="str">
        <f t="shared" si="521"/>
        <v/>
      </c>
      <c r="AJ2662" s="167"/>
      <c r="AK2662" s="167"/>
      <c r="AL2662" s="167"/>
      <c r="AN2662" s="146"/>
      <c r="AO2662" s="158">
        <f t="shared" si="510"/>
        <v>12.815520229558661</v>
      </c>
      <c r="AP2662" s="159">
        <f t="shared" si="511"/>
        <v>7.6732827482861143E-2</v>
      </c>
      <c r="AQ2662" s="160">
        <f t="shared" si="512"/>
        <v>1.6470988467452707E-4</v>
      </c>
      <c r="AR2662" s="161" t="str">
        <f t="shared" si="513"/>
        <v/>
      </c>
      <c r="AS2662" s="161" t="str">
        <f t="shared" si="509"/>
        <v/>
      </c>
    </row>
    <row r="2663" spans="26:45" ht="20.100000000000001" customHeight="1" x14ac:dyDescent="0.25">
      <c r="Z2663" s="146">
        <v>1992</v>
      </c>
      <c r="AA2663" s="142">
        <f t="shared" si="514"/>
        <v>3.968</v>
      </c>
      <c r="AB2663" s="166">
        <f t="shared" si="515"/>
        <v>1.5202728704381778E-4</v>
      </c>
      <c r="AC2663" s="166">
        <f t="shared" si="516"/>
        <v>0.99996376083302785</v>
      </c>
      <c r="AD2663" s="142">
        <f t="shared" si="517"/>
        <v>1.5202728704381778E-4</v>
      </c>
      <c r="AE2663" s="142" t="str">
        <f t="shared" si="522"/>
        <v/>
      </c>
      <c r="AF2663" s="142" t="str">
        <f t="shared" si="518"/>
        <v/>
      </c>
      <c r="AG2663" s="167">
        <f t="shared" si="519"/>
        <v>0</v>
      </c>
      <c r="AH2663" s="167" t="str">
        <f t="shared" si="520"/>
        <v/>
      </c>
      <c r="AI2663" s="167" t="str">
        <f t="shared" si="521"/>
        <v/>
      </c>
      <c r="AJ2663" s="167"/>
      <c r="AK2663" s="167"/>
      <c r="AL2663" s="167"/>
      <c r="AN2663" s="146"/>
      <c r="AO2663" s="158">
        <f t="shared" si="510"/>
        <v>12.821915199733091</v>
      </c>
      <c r="AP2663" s="159">
        <f t="shared" si="511"/>
        <v>7.6568117598186616E-2</v>
      </c>
      <c r="AQ2663" s="160">
        <f t="shared" si="512"/>
        <v>1.6438891436533487E-4</v>
      </c>
      <c r="AR2663" s="161" t="str">
        <f t="shared" si="513"/>
        <v/>
      </c>
      <c r="AS2663" s="161" t="str">
        <f t="shared" si="509"/>
        <v/>
      </c>
    </row>
    <row r="2664" spans="26:45" ht="20.100000000000001" customHeight="1" x14ac:dyDescent="0.25">
      <c r="Z2664" s="146">
        <v>1993</v>
      </c>
      <c r="AA2664" s="142">
        <f t="shared" si="514"/>
        <v>3.9720000000000004</v>
      </c>
      <c r="AB2664" s="166">
        <f t="shared" si="515"/>
        <v>1.4963216135576192E-4</v>
      </c>
      <c r="AC2664" s="166">
        <f t="shared" si="516"/>
        <v>0.99996436414005097</v>
      </c>
      <c r="AD2664" s="142">
        <f t="shared" si="517"/>
        <v>1.4963216135576192E-4</v>
      </c>
      <c r="AE2664" s="142" t="str">
        <f t="shared" si="522"/>
        <v/>
      </c>
      <c r="AF2664" s="142" t="str">
        <f t="shared" si="518"/>
        <v/>
      </c>
      <c r="AG2664" s="167">
        <f t="shared" si="519"/>
        <v>0</v>
      </c>
      <c r="AH2664" s="167" t="str">
        <f t="shared" si="520"/>
        <v/>
      </c>
      <c r="AI2664" s="167" t="str">
        <f t="shared" si="521"/>
        <v/>
      </c>
      <c r="AJ2664" s="167"/>
      <c r="AK2664" s="167"/>
      <c r="AL2664" s="167"/>
      <c r="AN2664" s="146"/>
      <c r="AO2664" s="158">
        <f t="shared" si="510"/>
        <v>12.828310169907521</v>
      </c>
      <c r="AP2664" s="159">
        <f t="shared" si="511"/>
        <v>7.6403728683821281E-2</v>
      </c>
      <c r="AQ2664" s="160">
        <f t="shared" si="512"/>
        <v>1.6406846754996041E-4</v>
      </c>
      <c r="AR2664" s="161" t="str">
        <f t="shared" si="513"/>
        <v/>
      </c>
      <c r="AS2664" s="161" t="str">
        <f t="shared" si="509"/>
        <v/>
      </c>
    </row>
    <row r="2665" spans="26:45" ht="20.100000000000001" customHeight="1" x14ac:dyDescent="0.25">
      <c r="Z2665" s="146">
        <v>1994</v>
      </c>
      <c r="AA2665" s="142">
        <f t="shared" si="514"/>
        <v>3.976</v>
      </c>
      <c r="AB2665" s="166">
        <f t="shared" si="515"/>
        <v>1.4727241348370685E-4</v>
      </c>
      <c r="AC2665" s="166">
        <f t="shared" si="516"/>
        <v>0.99996495793748885</v>
      </c>
      <c r="AD2665" s="142">
        <f t="shared" si="517"/>
        <v>1.4727241348370685E-4</v>
      </c>
      <c r="AE2665" s="142" t="str">
        <f t="shared" si="522"/>
        <v/>
      </c>
      <c r="AF2665" s="142" t="str">
        <f t="shared" si="518"/>
        <v/>
      </c>
      <c r="AG2665" s="167">
        <f t="shared" si="519"/>
        <v>0</v>
      </c>
      <c r="AH2665" s="167" t="str">
        <f t="shared" si="520"/>
        <v/>
      </c>
      <c r="AI2665" s="167" t="str">
        <f t="shared" si="521"/>
        <v/>
      </c>
      <c r="AJ2665" s="167"/>
      <c r="AK2665" s="167"/>
      <c r="AL2665" s="167"/>
      <c r="AN2665" s="146"/>
      <c r="AO2665" s="158">
        <f t="shared" si="510"/>
        <v>12.834705140081951</v>
      </c>
      <c r="AP2665" s="159">
        <f t="shared" si="511"/>
        <v>7.6239660216271321E-2</v>
      </c>
      <c r="AQ2665" s="160">
        <f t="shared" si="512"/>
        <v>1.6374854370747316E-4</v>
      </c>
      <c r="AR2665" s="161" t="str">
        <f t="shared" si="513"/>
        <v/>
      </c>
      <c r="AS2665" s="161" t="str">
        <f t="shared" si="509"/>
        <v/>
      </c>
    </row>
    <row r="2666" spans="26:45" ht="20.100000000000001" customHeight="1" x14ac:dyDescent="0.25">
      <c r="Z2666" s="146">
        <v>1995</v>
      </c>
      <c r="AA2666" s="142">
        <f t="shared" si="514"/>
        <v>3.9800000000000004</v>
      </c>
      <c r="AB2666" s="166">
        <f t="shared" si="515"/>
        <v>1.4494756042389079E-4</v>
      </c>
      <c r="AC2666" s="166">
        <f t="shared" si="516"/>
        <v>0.99996554236588497</v>
      </c>
      <c r="AD2666" s="142">
        <f t="shared" si="517"/>
        <v>1.4494756042389079E-4</v>
      </c>
      <c r="AE2666" s="142" t="str">
        <f t="shared" si="522"/>
        <v/>
      </c>
      <c r="AF2666" s="142" t="str">
        <f t="shared" si="518"/>
        <v/>
      </c>
      <c r="AG2666" s="167">
        <f t="shared" si="519"/>
        <v>0</v>
      </c>
      <c r="AH2666" s="167" t="str">
        <f t="shared" si="520"/>
        <v/>
      </c>
      <c r="AI2666" s="167" t="str">
        <f t="shared" si="521"/>
        <v/>
      </c>
      <c r="AJ2666" s="167"/>
      <c r="AK2666" s="167"/>
      <c r="AL2666" s="167"/>
      <c r="AN2666" s="146"/>
      <c r="AO2666" s="158">
        <f t="shared" si="510"/>
        <v>12.841100110256381</v>
      </c>
      <c r="AP2666" s="159">
        <f t="shared" si="511"/>
        <v>7.6075911672563848E-2</v>
      </c>
      <c r="AQ2666" s="160">
        <f t="shared" si="512"/>
        <v>1.6342914231620709E-4</v>
      </c>
      <c r="AR2666" s="161" t="str">
        <f t="shared" si="513"/>
        <v/>
      </c>
      <c r="AS2666" s="161" t="str">
        <f t="shared" si="509"/>
        <v/>
      </c>
    </row>
    <row r="2667" spans="26:45" ht="20.100000000000001" customHeight="1" x14ac:dyDescent="0.25">
      <c r="Z2667" s="146">
        <v>1996</v>
      </c>
      <c r="AA2667" s="142">
        <f t="shared" si="514"/>
        <v>3.984</v>
      </c>
      <c r="AB2667" s="166">
        <f t="shared" si="515"/>
        <v>1.4265712513176652E-4</v>
      </c>
      <c r="AC2667" s="166">
        <f t="shared" si="516"/>
        <v>0.99996611756386233</v>
      </c>
      <c r="AD2667" s="142">
        <f t="shared" si="517"/>
        <v>1.4265712513176652E-4</v>
      </c>
      <c r="AE2667" s="142" t="str">
        <f t="shared" si="522"/>
        <v/>
      </c>
      <c r="AF2667" s="142" t="str">
        <f t="shared" si="518"/>
        <v/>
      </c>
      <c r="AG2667" s="167">
        <f t="shared" si="519"/>
        <v>0</v>
      </c>
      <c r="AH2667" s="167" t="str">
        <f t="shared" si="520"/>
        <v/>
      </c>
      <c r="AI2667" s="167" t="str">
        <f t="shared" si="521"/>
        <v/>
      </c>
      <c r="AJ2667" s="167"/>
      <c r="AK2667" s="167"/>
      <c r="AL2667" s="167"/>
      <c r="AN2667" s="146"/>
      <c r="AO2667" s="158">
        <f t="shared" si="510"/>
        <v>12.847495080430811</v>
      </c>
      <c r="AP2667" s="159">
        <f t="shared" si="511"/>
        <v>7.5912482530247641E-2</v>
      </c>
      <c r="AQ2667" s="160">
        <f t="shared" si="512"/>
        <v>1.6311026285363572E-4</v>
      </c>
      <c r="AR2667" s="161" t="str">
        <f t="shared" si="513"/>
        <v/>
      </c>
      <c r="AS2667" s="161" t="str">
        <f t="shared" si="509"/>
        <v/>
      </c>
    </row>
    <row r="2668" spans="26:45" ht="20.100000000000001" customHeight="1" x14ac:dyDescent="0.25">
      <c r="Z2668" s="146">
        <v>1997</v>
      </c>
      <c r="AA2668" s="142">
        <f t="shared" si="514"/>
        <v>3.9880000000000004</v>
      </c>
      <c r="AB2668" s="166">
        <f t="shared" si="515"/>
        <v>1.4040063645821415E-4</v>
      </c>
      <c r="AC2668" s="166">
        <f t="shared" si="516"/>
        <v>0.99996668366814789</v>
      </c>
      <c r="AD2668" s="142">
        <f t="shared" si="517"/>
        <v>1.4040063645821415E-4</v>
      </c>
      <c r="AE2668" s="142" t="str">
        <f t="shared" si="522"/>
        <v/>
      </c>
      <c r="AF2668" s="142" t="str">
        <f t="shared" si="518"/>
        <v/>
      </c>
      <c r="AG2668" s="167">
        <f t="shared" si="519"/>
        <v>0</v>
      </c>
      <c r="AH2668" s="167" t="str">
        <f t="shared" si="520"/>
        <v/>
      </c>
      <c r="AI2668" s="167" t="str">
        <f t="shared" si="521"/>
        <v/>
      </c>
      <c r="AJ2668" s="167"/>
      <c r="AK2668" s="167"/>
      <c r="AL2668" s="167"/>
      <c r="AN2668" s="146"/>
      <c r="AO2668" s="158">
        <f t="shared" si="510"/>
        <v>12.853890050605241</v>
      </c>
      <c r="AP2668" s="159">
        <f t="shared" si="511"/>
        <v>7.5749372267394005E-2</v>
      </c>
      <c r="AQ2668" s="160">
        <f t="shared" si="512"/>
        <v>1.6279190479659422E-4</v>
      </c>
      <c r="AR2668" s="161" t="str">
        <f t="shared" si="513"/>
        <v/>
      </c>
      <c r="AS2668" s="161" t="str">
        <f t="shared" si="509"/>
        <v/>
      </c>
    </row>
    <row r="2669" spans="26:45" ht="20.100000000000001" customHeight="1" x14ac:dyDescent="0.25">
      <c r="Z2669" s="146">
        <v>1998</v>
      </c>
      <c r="AA2669" s="142">
        <f t="shared" si="514"/>
        <v>3.992</v>
      </c>
      <c r="AB2669" s="166">
        <f t="shared" si="515"/>
        <v>1.3817762908630173E-4</v>
      </c>
      <c r="AC2669" s="166">
        <f t="shared" si="516"/>
        <v>0.99996724081359545</v>
      </c>
      <c r="AD2669" s="142">
        <f t="shared" si="517"/>
        <v>1.3817762908630173E-4</v>
      </c>
      <c r="AE2669" s="142" t="str">
        <f t="shared" si="522"/>
        <v/>
      </c>
      <c r="AF2669" s="142" t="str">
        <f t="shared" si="518"/>
        <v/>
      </c>
      <c r="AG2669" s="167">
        <f t="shared" si="519"/>
        <v>0</v>
      </c>
      <c r="AH2669" s="167" t="str">
        <f t="shared" si="520"/>
        <v/>
      </c>
      <c r="AI2669" s="167" t="str">
        <f t="shared" si="521"/>
        <v/>
      </c>
      <c r="AJ2669" s="167"/>
      <c r="AK2669" s="167"/>
      <c r="AL2669" s="167"/>
      <c r="AN2669" s="146"/>
      <c r="AO2669" s="158">
        <f t="shared" si="510"/>
        <v>12.860285020779671</v>
      </c>
      <c r="AP2669" s="159">
        <f t="shared" si="511"/>
        <v>7.5586580362597411E-2</v>
      </c>
      <c r="AQ2669" s="160">
        <f t="shared" si="512"/>
        <v>1.6247406762129324E-4</v>
      </c>
      <c r="AR2669" s="161" t="str">
        <f t="shared" si="513"/>
        <v/>
      </c>
      <c r="AS2669" s="161" t="str">
        <f t="shared" si="509"/>
        <v/>
      </c>
    </row>
    <row r="2670" spans="26:45" ht="20.100000000000001" customHeight="1" x14ac:dyDescent="0.25">
      <c r="Z2670" s="146">
        <v>1999</v>
      </c>
      <c r="AA2670" s="142">
        <f t="shared" si="514"/>
        <v>3.9960000000000004</v>
      </c>
      <c r="AB2670" s="166">
        <f t="shared" si="515"/>
        <v>1.3598764346857423E-4</v>
      </c>
      <c r="AC2670" s="166">
        <f t="shared" si="516"/>
        <v>0.99996778913320938</v>
      </c>
      <c r="AD2670" s="142">
        <f t="shared" si="517"/>
        <v>1.3598764346857423E-4</v>
      </c>
      <c r="AE2670" s="142" t="str">
        <f t="shared" si="522"/>
        <v/>
      </c>
      <c r="AF2670" s="142" t="str">
        <f t="shared" si="518"/>
        <v/>
      </c>
      <c r="AG2670" s="167">
        <f t="shared" si="519"/>
        <v>0</v>
      </c>
      <c r="AH2670" s="167" t="str">
        <f t="shared" si="520"/>
        <v/>
      </c>
      <c r="AI2670" s="167" t="str">
        <f t="shared" si="521"/>
        <v/>
      </c>
      <c r="AJ2670" s="167"/>
      <c r="AK2670" s="167"/>
      <c r="AL2670" s="167"/>
      <c r="AN2670" s="146"/>
      <c r="AO2670" s="158">
        <f t="shared" si="510"/>
        <v>12.866679990954101</v>
      </c>
      <c r="AP2670" s="159">
        <f t="shared" si="511"/>
        <v>7.5424106294976118E-2</v>
      </c>
      <c r="AQ2670" s="160">
        <f t="shared" si="512"/>
        <v>1.6215675080319403E-4</v>
      </c>
      <c r="AR2670" s="161" t="str">
        <f t="shared" si="513"/>
        <v/>
      </c>
      <c r="AS2670" s="161" t="str">
        <f t="shared" si="509"/>
        <v/>
      </c>
    </row>
    <row r="2671" spans="26:45" ht="20.100000000000001" customHeight="1" x14ac:dyDescent="0.25">
      <c r="Z2671" s="146">
        <v>2000</v>
      </c>
      <c r="AA2671" s="142">
        <f t="shared" si="514"/>
        <v>4</v>
      </c>
      <c r="AB2671" s="166">
        <f t="shared" si="515"/>
        <v>1.3383022576488537E-4</v>
      </c>
      <c r="AC2671" s="166">
        <f t="shared" si="516"/>
        <v>0.99996832875816688</v>
      </c>
      <c r="AD2671" s="142">
        <f t="shared" si="517"/>
        <v>1.3383022576488537E-4</v>
      </c>
      <c r="AE2671" s="142" t="str">
        <f t="shared" si="522"/>
        <v/>
      </c>
      <c r="AF2671" s="142" t="str">
        <f t="shared" si="518"/>
        <v/>
      </c>
      <c r="AG2671" s="167">
        <f t="shared" si="519"/>
        <v>0</v>
      </c>
      <c r="AH2671" s="167" t="str">
        <f t="shared" si="520"/>
        <v/>
      </c>
      <c r="AI2671" s="167" t="str">
        <f t="shared" si="521"/>
        <v/>
      </c>
      <c r="AJ2671" s="167"/>
      <c r="AK2671" s="167"/>
      <c r="AL2671" s="167"/>
      <c r="AN2671" s="146"/>
      <c r="AO2671" s="158">
        <f t="shared" si="510"/>
        <v>12.87307496112853</v>
      </c>
      <c r="AP2671" s="159">
        <f t="shared" si="511"/>
        <v>7.5261949544172924E-2</v>
      </c>
      <c r="AQ2671" s="160">
        <f t="shared" si="512"/>
        <v>1.6183995381707783E-4</v>
      </c>
      <c r="AR2671" s="161" t="str">
        <f t="shared" si="513"/>
        <v/>
      </c>
      <c r="AS2671" s="161" t="str">
        <f t="shared" si="509"/>
        <v/>
      </c>
    </row>
    <row r="2672" spans="26:45" ht="20.100000000000001" customHeight="1" x14ac:dyDescent="0.25">
      <c r="Z2672" s="146"/>
      <c r="AB2672" s="166"/>
      <c r="AC2672" s="166"/>
      <c r="AG2672" s="167"/>
      <c r="AH2672" s="167"/>
      <c r="AI2672" s="167"/>
      <c r="AJ2672" s="167"/>
      <c r="AK2672" s="167"/>
      <c r="AL2672" s="167"/>
      <c r="AN2672" s="146"/>
      <c r="AO2672" s="158">
        <f t="shared" si="510"/>
        <v>12.87946993130296</v>
      </c>
      <c r="AP2672" s="159">
        <f t="shared" si="511"/>
        <v>7.5100109590355846E-2</v>
      </c>
      <c r="AQ2672" s="160">
        <f t="shared" si="512"/>
        <v>1.6152367613714302E-4</v>
      </c>
      <c r="AR2672" s="161" t="str">
        <f t="shared" si="513"/>
        <v/>
      </c>
      <c r="AS2672" s="161" t="str">
        <f t="shared" si="509"/>
        <v/>
      </c>
    </row>
    <row r="2673" spans="26:45" ht="20.100000000000001" customHeight="1" x14ac:dyDescent="0.25">
      <c r="Z2673" s="146"/>
      <c r="AB2673" s="166"/>
      <c r="AC2673" s="166"/>
      <c r="AG2673" s="167"/>
      <c r="AH2673" s="167"/>
      <c r="AI2673" s="167"/>
      <c r="AJ2673" s="167"/>
      <c r="AK2673" s="167"/>
      <c r="AL2673" s="167"/>
      <c r="AN2673" s="146"/>
      <c r="AO2673" s="158">
        <f t="shared" si="510"/>
        <v>12.88586490147739</v>
      </c>
      <c r="AP2673" s="159">
        <f t="shared" si="511"/>
        <v>7.4938585914218703E-2</v>
      </c>
      <c r="AQ2673" s="160">
        <f t="shared" si="512"/>
        <v>1.612079172369496E-4</v>
      </c>
      <c r="AR2673" s="161" t="str">
        <f t="shared" si="513"/>
        <v/>
      </c>
      <c r="AS2673" s="161" t="str">
        <f t="shared" si="509"/>
        <v/>
      </c>
    </row>
    <row r="2674" spans="26:45" ht="20.100000000000001" customHeight="1" x14ac:dyDescent="0.25">
      <c r="Z2674" s="146"/>
      <c r="AB2674" s="166"/>
      <c r="AC2674" s="166"/>
      <c r="AG2674" s="167"/>
      <c r="AH2674" s="167"/>
      <c r="AI2674" s="167"/>
      <c r="AJ2674" s="167"/>
      <c r="AK2674" s="167"/>
      <c r="AL2674" s="167"/>
      <c r="AN2674" s="146"/>
      <c r="AO2674" s="158">
        <f t="shared" si="510"/>
        <v>12.89225987165182</v>
      </c>
      <c r="AP2674" s="159">
        <f t="shared" si="511"/>
        <v>7.4777377996981753E-2</v>
      </c>
      <c r="AQ2674" s="160">
        <f t="shared" si="512"/>
        <v>1.6089267658916939E-4</v>
      </c>
      <c r="AR2674" s="161" t="str">
        <f t="shared" si="513"/>
        <v/>
      </c>
      <c r="AS2674" s="161" t="str">
        <f t="shared" si="509"/>
        <v/>
      </c>
    </row>
    <row r="2675" spans="26:45" ht="20.100000000000001" customHeight="1" x14ac:dyDescent="0.25">
      <c r="Z2675" s="146"/>
      <c r="AB2675" s="166"/>
      <c r="AC2675" s="166"/>
      <c r="AG2675" s="167"/>
      <c r="AH2675" s="167"/>
      <c r="AI2675" s="167"/>
      <c r="AJ2675" s="167"/>
      <c r="AK2675" s="167"/>
      <c r="AL2675" s="167"/>
      <c r="AN2675" s="146"/>
      <c r="AO2675" s="158">
        <f t="shared" si="510"/>
        <v>12.89865484182625</v>
      </c>
      <c r="AP2675" s="159">
        <f t="shared" si="511"/>
        <v>7.4616485320392584E-2</v>
      </c>
      <c r="AQ2675" s="160">
        <f t="shared" si="512"/>
        <v>1.605779536662244E-4</v>
      </c>
      <c r="AR2675" s="161" t="str">
        <f t="shared" si="513"/>
        <v/>
      </c>
      <c r="AS2675" s="161" t="str">
        <f t="shared" si="509"/>
        <v/>
      </c>
    </row>
    <row r="2676" spans="26:45" ht="20.100000000000001" customHeight="1" x14ac:dyDescent="0.25">
      <c r="Z2676" s="146"/>
      <c r="AB2676" s="166"/>
      <c r="AC2676" s="166"/>
      <c r="AG2676" s="167"/>
      <c r="AH2676" s="167"/>
      <c r="AI2676" s="167"/>
      <c r="AJ2676" s="167"/>
      <c r="AK2676" s="167"/>
      <c r="AL2676" s="167"/>
      <c r="AN2676" s="146"/>
      <c r="AO2676" s="158">
        <f t="shared" si="510"/>
        <v>12.90504981200068</v>
      </c>
      <c r="AP2676" s="159">
        <f t="shared" si="511"/>
        <v>7.4455907366726359E-2</v>
      </c>
      <c r="AQ2676" s="160">
        <f t="shared" si="512"/>
        <v>1.602637479393848E-4</v>
      </c>
      <c r="AR2676" s="161" t="str">
        <f t="shared" si="513"/>
        <v/>
      </c>
      <c r="AS2676" s="161" t="str">
        <f t="shared" si="509"/>
        <v/>
      </c>
    </row>
    <row r="2677" spans="26:45" ht="20.100000000000001" customHeight="1" x14ac:dyDescent="0.25">
      <c r="Z2677" s="146"/>
      <c r="AB2677" s="166"/>
      <c r="AC2677" s="166"/>
      <c r="AG2677" s="167"/>
      <c r="AH2677" s="167"/>
      <c r="AI2677" s="167"/>
      <c r="AJ2677" s="167"/>
      <c r="AK2677" s="167"/>
      <c r="AL2677" s="167"/>
      <c r="AN2677" s="146"/>
      <c r="AO2677" s="158">
        <f t="shared" si="510"/>
        <v>12.91144478217511</v>
      </c>
      <c r="AP2677" s="159">
        <f t="shared" si="511"/>
        <v>7.4295643618786975E-2</v>
      </c>
      <c r="AQ2677" s="160">
        <f t="shared" si="512"/>
        <v>1.5995005887967095E-4</v>
      </c>
      <c r="AR2677" s="161" t="str">
        <f t="shared" si="513"/>
        <v/>
      </c>
      <c r="AS2677" s="161" t="str">
        <f t="shared" si="509"/>
        <v/>
      </c>
    </row>
    <row r="2678" spans="26:45" ht="20.100000000000001" customHeight="1" x14ac:dyDescent="0.25">
      <c r="Z2678" s="146"/>
      <c r="AB2678" s="166"/>
      <c r="AC2678" s="166"/>
      <c r="AG2678" s="167"/>
      <c r="AH2678" s="167"/>
      <c r="AI2678" s="167"/>
      <c r="AJ2678" s="167"/>
      <c r="AK2678" s="167"/>
      <c r="AL2678" s="167"/>
      <c r="AN2678" s="146"/>
      <c r="AO2678" s="158">
        <f t="shared" si="510"/>
        <v>12.91783975234954</v>
      </c>
      <c r="AP2678" s="159">
        <f t="shared" si="511"/>
        <v>7.4135693559907304E-2</v>
      </c>
      <c r="AQ2678" s="160">
        <f t="shared" si="512"/>
        <v>1.5963688595745096E-4</v>
      </c>
      <c r="AR2678" s="161" t="str">
        <f t="shared" si="513"/>
        <v/>
      </c>
      <c r="AS2678" s="161" t="str">
        <f t="shared" si="509"/>
        <v/>
      </c>
    </row>
    <row r="2679" spans="26:45" ht="20.100000000000001" customHeight="1" x14ac:dyDescent="0.25">
      <c r="Z2679" s="146"/>
      <c r="AB2679" s="166"/>
      <c r="AC2679" s="166"/>
      <c r="AG2679" s="167"/>
      <c r="AH2679" s="167"/>
      <c r="AI2679" s="167"/>
      <c r="AJ2679" s="167"/>
      <c r="AK2679" s="167"/>
      <c r="AL2679" s="167"/>
      <c r="AN2679" s="146"/>
      <c r="AO2679" s="158">
        <f t="shared" si="510"/>
        <v>12.92423472252397</v>
      </c>
      <c r="AP2679" s="159">
        <f t="shared" si="511"/>
        <v>7.3976056673949853E-2</v>
      </c>
      <c r="AQ2679" s="160">
        <f t="shared" si="512"/>
        <v>1.5932422864230189E-4</v>
      </c>
      <c r="AR2679" s="161" t="str">
        <f t="shared" si="513"/>
        <v/>
      </c>
      <c r="AS2679" s="161" t="str">
        <f t="shared" si="509"/>
        <v/>
      </c>
    </row>
    <row r="2680" spans="26:45" ht="20.100000000000001" customHeight="1" x14ac:dyDescent="0.25">
      <c r="Z2680" s="146"/>
      <c r="AB2680" s="166"/>
      <c r="AC2680" s="166"/>
      <c r="AG2680" s="167"/>
      <c r="AH2680" s="167"/>
      <c r="AI2680" s="167"/>
      <c r="AJ2680" s="167"/>
      <c r="AK2680" s="167"/>
      <c r="AL2680" s="167"/>
      <c r="AN2680" s="146"/>
      <c r="AO2680" s="158">
        <f t="shared" si="510"/>
        <v>12.9306296926984</v>
      </c>
      <c r="AP2680" s="159">
        <f t="shared" si="511"/>
        <v>7.3816732445307551E-2</v>
      </c>
      <c r="AQ2680" s="160">
        <f t="shared" si="512"/>
        <v>1.5901208640317632E-4</v>
      </c>
      <c r="AR2680" s="161" t="str">
        <f t="shared" si="513"/>
        <v/>
      </c>
      <c r="AS2680" s="161" t="str">
        <f t="shared" si="509"/>
        <v/>
      </c>
    </row>
    <row r="2681" spans="26:45" ht="20.100000000000001" customHeight="1" x14ac:dyDescent="0.25">
      <c r="Z2681" s="146"/>
      <c r="AB2681" s="166"/>
      <c r="AC2681" s="166"/>
      <c r="AG2681" s="167"/>
      <c r="AH2681" s="167"/>
      <c r="AI2681" s="167"/>
      <c r="AJ2681" s="167"/>
      <c r="AK2681" s="167"/>
      <c r="AL2681" s="167"/>
      <c r="AN2681" s="146"/>
      <c r="AO2681" s="158">
        <f t="shared" si="510"/>
        <v>12.93702466287283</v>
      </c>
      <c r="AP2681" s="159">
        <f t="shared" si="511"/>
        <v>7.3657720358904374E-2</v>
      </c>
      <c r="AQ2681" s="160">
        <f t="shared" si="512"/>
        <v>1.5870045870865213E-4</v>
      </c>
      <c r="AR2681" s="161" t="str">
        <f t="shared" si="513"/>
        <v/>
      </c>
      <c r="AS2681" s="161" t="str">
        <f t="shared" si="509"/>
        <v/>
      </c>
    </row>
    <row r="2682" spans="26:45" ht="20.100000000000001" customHeight="1" x14ac:dyDescent="0.25">
      <c r="Z2682" s="146"/>
      <c r="AB2682" s="166"/>
      <c r="AC2682" s="166"/>
      <c r="AG2682" s="167"/>
      <c r="AH2682" s="167"/>
      <c r="AI2682" s="167"/>
      <c r="AJ2682" s="167"/>
      <c r="AK2682" s="167"/>
      <c r="AL2682" s="167"/>
      <c r="AN2682" s="146"/>
      <c r="AO2682" s="158">
        <f t="shared" si="510"/>
        <v>12.94341963304726</v>
      </c>
      <c r="AP2682" s="159">
        <f t="shared" si="511"/>
        <v>7.3499019900195722E-2</v>
      </c>
      <c r="AQ2682" s="160">
        <f t="shared" si="512"/>
        <v>1.5838934502639124E-4</v>
      </c>
      <c r="AR2682" s="161" t="str">
        <f t="shared" si="513"/>
        <v/>
      </c>
      <c r="AS2682" s="161" t="str">
        <f t="shared" si="509"/>
        <v/>
      </c>
    </row>
    <row r="2683" spans="26:45" ht="20.100000000000001" customHeight="1" x14ac:dyDescent="0.25">
      <c r="Z2683" s="146"/>
      <c r="AB2683" s="166"/>
      <c r="AC2683" s="166"/>
      <c r="AG2683" s="167"/>
      <c r="AH2683" s="167"/>
      <c r="AI2683" s="167"/>
      <c r="AJ2683" s="167"/>
      <c r="AK2683" s="167"/>
      <c r="AL2683" s="167"/>
      <c r="AN2683" s="146"/>
      <c r="AO2683" s="158">
        <f t="shared" si="510"/>
        <v>12.949814603221689</v>
      </c>
      <c r="AP2683" s="159">
        <f t="shared" si="511"/>
        <v>7.3340630555169331E-2</v>
      </c>
      <c r="AQ2683" s="160">
        <f t="shared" si="512"/>
        <v>1.5807874482361151E-4</v>
      </c>
      <c r="AR2683" s="161" t="str">
        <f t="shared" si="513"/>
        <v/>
      </c>
      <c r="AS2683" s="161" t="str">
        <f t="shared" si="509"/>
        <v/>
      </c>
    </row>
    <row r="2684" spans="26:45" ht="20.100000000000001" customHeight="1" x14ac:dyDescent="0.25">
      <c r="AN2684" s="146"/>
      <c r="AO2684" s="158">
        <f t="shared" si="510"/>
        <v>12.956209573396119</v>
      </c>
      <c r="AP2684" s="159">
        <f t="shared" si="511"/>
        <v>7.318255181034572E-2</v>
      </c>
      <c r="AQ2684" s="160">
        <f t="shared" si="512"/>
        <v>1.577686575670173E-4</v>
      </c>
      <c r="AR2684" s="161" t="str">
        <f t="shared" si="513"/>
        <v/>
      </c>
      <c r="AS2684" s="161" t="str">
        <f t="shared" si="509"/>
        <v/>
      </c>
    </row>
    <row r="2685" spans="26:45" ht="20.100000000000001" customHeight="1" x14ac:dyDescent="0.25">
      <c r="AN2685" s="146"/>
      <c r="AO2685" s="158">
        <f t="shared" si="510"/>
        <v>12.962604543570549</v>
      </c>
      <c r="AP2685" s="159">
        <f t="shared" si="511"/>
        <v>7.3024783152778702E-2</v>
      </c>
      <c r="AQ2685" s="160">
        <f t="shared" si="512"/>
        <v>1.5745908272253584E-4</v>
      </c>
      <c r="AR2685" s="161" t="str">
        <f t="shared" si="513"/>
        <v/>
      </c>
      <c r="AS2685" s="161" t="str">
        <f t="shared" si="509"/>
        <v/>
      </c>
    </row>
    <row r="2686" spans="26:45" ht="20.100000000000001" customHeight="1" x14ac:dyDescent="0.25">
      <c r="AN2686" s="146"/>
      <c r="AO2686" s="158">
        <f t="shared" si="510"/>
        <v>12.968999513744979</v>
      </c>
      <c r="AP2686" s="159">
        <f t="shared" si="511"/>
        <v>7.2867324070056166E-2</v>
      </c>
      <c r="AQ2686" s="160">
        <f t="shared" si="512"/>
        <v>1.5715001975569187E-4</v>
      </c>
      <c r="AR2686" s="161" t="str">
        <f t="shared" si="513"/>
        <v/>
      </c>
      <c r="AS2686" s="161" t="str">
        <f t="shared" si="509"/>
        <v/>
      </c>
    </row>
    <row r="2687" spans="26:45" ht="20.100000000000001" customHeight="1" x14ac:dyDescent="0.25">
      <c r="AN2687" s="146"/>
      <c r="AO2687" s="158">
        <f t="shared" si="510"/>
        <v>12.975394483919409</v>
      </c>
      <c r="AP2687" s="159">
        <f t="shared" si="511"/>
        <v>7.2710174050300475E-2</v>
      </c>
      <c r="AQ2687" s="160">
        <f t="shared" si="512"/>
        <v>1.5684146813112199E-4</v>
      </c>
      <c r="AR2687" s="161" t="str">
        <f t="shared" si="513"/>
        <v/>
      </c>
      <c r="AS2687" s="161" t="str">
        <f t="shared" si="509"/>
        <v/>
      </c>
    </row>
    <row r="2688" spans="26:45" ht="20.100000000000001" customHeight="1" x14ac:dyDescent="0.25">
      <c r="AN2688" s="146"/>
      <c r="AO2688" s="158">
        <f t="shared" si="510"/>
        <v>12.981789454093839</v>
      </c>
      <c r="AP2688" s="159">
        <f t="shared" si="511"/>
        <v>7.2553332582169353E-2</v>
      </c>
      <c r="AQ2688" s="160">
        <f t="shared" si="512"/>
        <v>1.5653342731344888E-4</v>
      </c>
      <c r="AR2688" s="161" t="str">
        <f t="shared" si="513"/>
        <v/>
      </c>
      <c r="AS2688" s="161" t="str">
        <f t="shared" si="509"/>
        <v/>
      </c>
    </row>
    <row r="2689" spans="40:45" ht="20.100000000000001" customHeight="1" x14ac:dyDescent="0.25">
      <c r="AN2689" s="146"/>
      <c r="AO2689" s="158">
        <f t="shared" si="510"/>
        <v>12.988184424268269</v>
      </c>
      <c r="AP2689" s="159">
        <f t="shared" si="511"/>
        <v>7.2396799154855904E-2</v>
      </c>
      <c r="AQ2689" s="160">
        <f t="shared" si="512"/>
        <v>1.5622589676608789E-4</v>
      </c>
      <c r="AR2689" s="161" t="str">
        <f t="shared" si="513"/>
        <v/>
      </c>
      <c r="AS2689" s="161" t="str">
        <f t="shared" si="509"/>
        <v/>
      </c>
    </row>
    <row r="2690" spans="40:45" ht="20.100000000000001" customHeight="1" x14ac:dyDescent="0.25">
      <c r="AN2690" s="146"/>
      <c r="AO2690" s="158">
        <f t="shared" si="510"/>
        <v>12.994579394442699</v>
      </c>
      <c r="AP2690" s="159">
        <f t="shared" si="511"/>
        <v>7.2240573258089816E-2</v>
      </c>
      <c r="AQ2690" s="160">
        <f t="shared" si="512"/>
        <v>1.5591887595230169E-4</v>
      </c>
      <c r="AR2690" s="161" t="str">
        <f t="shared" si="513"/>
        <v/>
      </c>
      <c r="AS2690" s="161" t="str">
        <f t="shared" si="509"/>
        <v/>
      </c>
    </row>
    <row r="2691" spans="40:45" ht="20.100000000000001" customHeight="1" x14ac:dyDescent="0.25">
      <c r="AN2691" s="146"/>
      <c r="AO2691" s="158">
        <f t="shared" si="510"/>
        <v>13.000974364617129</v>
      </c>
      <c r="AP2691" s="159">
        <f t="shared" si="511"/>
        <v>7.2084654382137514E-2</v>
      </c>
      <c r="AQ2691" s="160">
        <f t="shared" si="512"/>
        <v>1.5561236433470071E-4</v>
      </c>
      <c r="AR2691" s="161" t="str">
        <f t="shared" si="513"/>
        <v/>
      </c>
      <c r="AS2691" s="161" t="str">
        <f t="shared" si="509"/>
        <v/>
      </c>
    </row>
    <row r="2692" spans="40:45" ht="20.100000000000001" customHeight="1" x14ac:dyDescent="0.25">
      <c r="AN2692" s="146"/>
      <c r="AO2692" s="158">
        <f t="shared" si="510"/>
        <v>13.007369334791559</v>
      </c>
      <c r="AP2692" s="159">
        <f t="shared" si="511"/>
        <v>7.1929042017802813E-2</v>
      </c>
      <c r="AQ2692" s="160">
        <f t="shared" si="512"/>
        <v>1.5530636137524312E-4</v>
      </c>
      <c r="AR2692" s="161" t="str">
        <f t="shared" si="513"/>
        <v/>
      </c>
      <c r="AS2692" s="161" t="str">
        <f t="shared" si="509"/>
        <v/>
      </c>
    </row>
    <row r="2693" spans="40:45" ht="20.100000000000001" customHeight="1" x14ac:dyDescent="0.25">
      <c r="AN2693" s="146"/>
      <c r="AO2693" s="158">
        <f t="shared" si="510"/>
        <v>13.013764304965989</v>
      </c>
      <c r="AP2693" s="159">
        <f t="shared" si="511"/>
        <v>7.177373565642757E-2</v>
      </c>
      <c r="AQ2693" s="160">
        <f t="shared" si="512"/>
        <v>1.5500086653544298E-4</v>
      </c>
      <c r="AR2693" s="161" t="str">
        <f t="shared" si="513"/>
        <v/>
      </c>
      <c r="AS2693" s="161" t="str">
        <f t="shared" si="509"/>
        <v/>
      </c>
    </row>
    <row r="2694" spans="40:45" ht="20.100000000000001" customHeight="1" x14ac:dyDescent="0.25">
      <c r="AN2694" s="146"/>
      <c r="AO2694" s="158">
        <f t="shared" si="510"/>
        <v>13.020159275140418</v>
      </c>
      <c r="AP2694" s="159">
        <f t="shared" si="511"/>
        <v>7.1618734789892127E-2</v>
      </c>
      <c r="AQ2694" s="160">
        <f t="shared" si="512"/>
        <v>1.5469587927634254E-4</v>
      </c>
      <c r="AR2694" s="161" t="str">
        <f t="shared" si="513"/>
        <v/>
      </c>
      <c r="AS2694" s="161" t="str">
        <f t="shared" si="509"/>
        <v/>
      </c>
    </row>
    <row r="2695" spans="40:45" ht="20.100000000000001" customHeight="1" x14ac:dyDescent="0.25">
      <c r="AN2695" s="146"/>
      <c r="AO2695" s="158">
        <f t="shared" si="510"/>
        <v>13.026554245314848</v>
      </c>
      <c r="AP2695" s="159">
        <f t="shared" si="511"/>
        <v>7.1464038910615785E-2</v>
      </c>
      <c r="AQ2695" s="160">
        <f t="shared" si="512"/>
        <v>1.5439139905831789E-4</v>
      </c>
      <c r="AR2695" s="161" t="str">
        <f t="shared" si="513"/>
        <v/>
      </c>
      <c r="AS2695" s="161" t="str">
        <f t="shared" si="509"/>
        <v/>
      </c>
    </row>
    <row r="2696" spans="40:45" ht="20.100000000000001" customHeight="1" x14ac:dyDescent="0.25">
      <c r="AN2696" s="146"/>
      <c r="AO2696" s="158">
        <f t="shared" si="510"/>
        <v>13.032949215489278</v>
      </c>
      <c r="AP2696" s="159">
        <f t="shared" si="511"/>
        <v>7.1309647511557467E-2</v>
      </c>
      <c r="AQ2696" s="160">
        <f t="shared" si="512"/>
        <v>1.5408742534112063E-4</v>
      </c>
      <c r="AR2696" s="161" t="str">
        <f t="shared" si="513"/>
        <v/>
      </c>
      <c r="AS2696" s="161" t="str">
        <f t="shared" si="509"/>
        <v/>
      </c>
    </row>
    <row r="2697" spans="40:45" ht="20.100000000000001" customHeight="1" x14ac:dyDescent="0.25">
      <c r="AN2697" s="146"/>
      <c r="AO2697" s="158">
        <f t="shared" si="510"/>
        <v>13.039344185663708</v>
      </c>
      <c r="AP2697" s="159">
        <f t="shared" si="511"/>
        <v>7.1155560086216346E-2</v>
      </c>
      <c r="AQ2697" s="160">
        <f t="shared" si="512"/>
        <v>1.5378395758419705E-4</v>
      </c>
      <c r="AR2697" s="161" t="str">
        <f t="shared" si="513"/>
        <v/>
      </c>
      <c r="AS2697" s="161" t="str">
        <f t="shared" si="509"/>
        <v/>
      </c>
    </row>
    <row r="2698" spans="40:45" ht="20.100000000000001" customHeight="1" x14ac:dyDescent="0.25">
      <c r="AN2698" s="146"/>
      <c r="AO2698" s="158">
        <f t="shared" si="510"/>
        <v>13.045739155838138</v>
      </c>
      <c r="AP2698" s="159">
        <f t="shared" si="511"/>
        <v>7.1001776128632149E-2</v>
      </c>
      <c r="AQ2698" s="160">
        <f t="shared" si="512"/>
        <v>1.534809952465771E-4</v>
      </c>
      <c r="AR2698" s="161" t="str">
        <f t="shared" si="513"/>
        <v/>
      </c>
      <c r="AS2698" s="161" t="str">
        <f t="shared" si="509"/>
        <v/>
      </c>
    </row>
    <row r="2699" spans="40:45" ht="20.100000000000001" customHeight="1" x14ac:dyDescent="0.25">
      <c r="AN2699" s="146"/>
      <c r="AO2699" s="158">
        <f t="shared" si="510"/>
        <v>13.052134126012568</v>
      </c>
      <c r="AP2699" s="159">
        <f t="shared" si="511"/>
        <v>7.0848295133385572E-2</v>
      </c>
      <c r="AQ2699" s="160">
        <f t="shared" si="512"/>
        <v>1.5317853778626378E-4</v>
      </c>
      <c r="AR2699" s="161" t="str">
        <f t="shared" si="513"/>
        <v/>
      </c>
      <c r="AS2699" s="161" t="str">
        <f t="shared" si="509"/>
        <v/>
      </c>
    </row>
    <row r="2700" spans="40:45" ht="20.100000000000001" customHeight="1" x14ac:dyDescent="0.25">
      <c r="AN2700" s="146"/>
      <c r="AO2700" s="158">
        <f t="shared" si="510"/>
        <v>13.058529096186998</v>
      </c>
      <c r="AP2700" s="159">
        <f t="shared" si="511"/>
        <v>7.0695116595599308E-2</v>
      </c>
      <c r="AQ2700" s="160">
        <f t="shared" si="512"/>
        <v>1.5287658466128784E-4</v>
      </c>
      <c r="AR2700" s="161" t="str">
        <f t="shared" si="513"/>
        <v/>
      </c>
      <c r="AS2700" s="161" t="str">
        <f t="shared" si="509"/>
        <v/>
      </c>
    </row>
    <row r="2701" spans="40:45" ht="20.100000000000001" customHeight="1" x14ac:dyDescent="0.25">
      <c r="AN2701" s="146"/>
      <c r="AO2701" s="158">
        <f t="shared" si="510"/>
        <v>13.064924066361428</v>
      </c>
      <c r="AP2701" s="159">
        <f t="shared" si="511"/>
        <v>7.054224001093802E-2</v>
      </c>
      <c r="AQ2701" s="160">
        <f t="shared" si="512"/>
        <v>1.5257513532900002E-4</v>
      </c>
      <c r="AR2701" s="161" t="str">
        <f t="shared" si="513"/>
        <v/>
      </c>
      <c r="AS2701" s="161" t="str">
        <f t="shared" si="509"/>
        <v/>
      </c>
    </row>
    <row r="2702" spans="40:45" ht="20.100000000000001" customHeight="1" x14ac:dyDescent="0.25">
      <c r="AN2702" s="146"/>
      <c r="AO2702" s="158">
        <f t="shared" si="510"/>
        <v>13.071319036535858</v>
      </c>
      <c r="AP2702" s="159">
        <f t="shared" si="511"/>
        <v>7.038966487560902E-2</v>
      </c>
      <c r="AQ2702" s="160">
        <f t="shared" si="512"/>
        <v>1.5227418924607106E-4</v>
      </c>
      <c r="AR2702" s="161" t="str">
        <f t="shared" si="513"/>
        <v/>
      </c>
      <c r="AS2702" s="161" t="str">
        <f t="shared" si="509"/>
        <v/>
      </c>
    </row>
    <row r="2703" spans="40:45" ht="20.100000000000001" customHeight="1" x14ac:dyDescent="0.25">
      <c r="AN2703" s="146"/>
      <c r="AO2703" s="158">
        <f t="shared" si="510"/>
        <v>13.077714006710288</v>
      </c>
      <c r="AP2703" s="159">
        <f t="shared" si="511"/>
        <v>7.0237390686362949E-2</v>
      </c>
      <c r="AQ2703" s="160">
        <f t="shared" si="512"/>
        <v>1.5197374586893575E-4</v>
      </c>
      <c r="AR2703" s="161" t="str">
        <f t="shared" si="513"/>
        <v/>
      </c>
      <c r="AS2703" s="161" t="str">
        <f t="shared" si="509"/>
        <v/>
      </c>
    </row>
    <row r="2704" spans="40:45" ht="20.100000000000001" customHeight="1" x14ac:dyDescent="0.25">
      <c r="AN2704" s="146"/>
      <c r="AO2704" s="158">
        <f t="shared" si="510"/>
        <v>13.084108976884718</v>
      </c>
      <c r="AP2704" s="159">
        <f t="shared" si="511"/>
        <v>7.0085416940494014E-2</v>
      </c>
      <c r="AQ2704" s="160">
        <f t="shared" si="512"/>
        <v>1.516738046533489E-4</v>
      </c>
      <c r="AR2704" s="161" t="str">
        <f t="shared" si="513"/>
        <v/>
      </c>
      <c r="AS2704" s="161" t="str">
        <f t="shared" si="509"/>
        <v/>
      </c>
    </row>
    <row r="2705" spans="40:45" ht="20.100000000000001" customHeight="1" x14ac:dyDescent="0.25">
      <c r="AN2705" s="146"/>
      <c r="AO2705" s="158">
        <f t="shared" si="510"/>
        <v>13.090503947059148</v>
      </c>
      <c r="AP2705" s="159">
        <f t="shared" si="511"/>
        <v>6.9933743135840665E-2</v>
      </c>
      <c r="AQ2705" s="160">
        <f t="shared" si="512"/>
        <v>1.5137436505477386E-4</v>
      </c>
      <c r="AR2705" s="161" t="str">
        <f t="shared" si="513"/>
        <v/>
      </c>
      <c r="AS2705" s="161" t="str">
        <f t="shared" si="509"/>
        <v/>
      </c>
    </row>
    <row r="2706" spans="40:45" ht="20.100000000000001" customHeight="1" x14ac:dyDescent="0.25">
      <c r="AN2706" s="146"/>
      <c r="AO2706" s="158">
        <f t="shared" si="510"/>
        <v>13.096898917233577</v>
      </c>
      <c r="AP2706" s="159">
        <f t="shared" si="511"/>
        <v>6.9782368770785891E-2</v>
      </c>
      <c r="AQ2706" s="160">
        <f t="shared" si="512"/>
        <v>1.5107542652811889E-4</v>
      </c>
      <c r="AR2706" s="161" t="str">
        <f t="shared" si="513"/>
        <v/>
      </c>
      <c r="AS2706" s="161" t="str">
        <f t="shared" ref="AS2706:AS2769" si="523">IF($AP2706&lt;(1-$AN$670),$AQ2706,"")</f>
        <v/>
      </c>
    </row>
    <row r="2707" spans="40:45" ht="20.100000000000001" customHeight="1" x14ac:dyDescent="0.25">
      <c r="AN2707" s="146"/>
      <c r="AO2707" s="158">
        <f t="shared" ref="AO2707:AO2770" si="524">AO2706+$AR$655</f>
        <v>13.103293887408007</v>
      </c>
      <c r="AP2707" s="159">
        <f t="shared" ref="AP2707:AP2770" si="525">_xlfn.CHISQ.DIST.RT(AO2707,7)</f>
        <v>6.9631293344257772E-2</v>
      </c>
      <c r="AQ2707" s="160">
        <f t="shared" ref="AQ2707:AQ2770" si="526">AP2707-AP2708</f>
        <v>1.5077698852765387E-4</v>
      </c>
      <c r="AR2707" s="161" t="str">
        <f t="shared" ref="AR2707:AR2770" si="527">IF(AP2707&lt;(1-$AN$662),AQ2707,"")</f>
        <v/>
      </c>
      <c r="AS2707" s="161" t="str">
        <f t="shared" si="523"/>
        <v/>
      </c>
    </row>
    <row r="2708" spans="40:45" ht="20.100000000000001" customHeight="1" x14ac:dyDescent="0.25">
      <c r="AN2708" s="146"/>
      <c r="AO2708" s="158">
        <f t="shared" si="524"/>
        <v>13.109688857582437</v>
      </c>
      <c r="AP2708" s="159">
        <f t="shared" si="525"/>
        <v>6.9480516355730118E-2</v>
      </c>
      <c r="AQ2708" s="160">
        <f t="shared" si="526"/>
        <v>1.5047905050746824E-4</v>
      </c>
      <c r="AR2708" s="161" t="str">
        <f t="shared" si="527"/>
        <v/>
      </c>
      <c r="AS2708" s="161" t="str">
        <f t="shared" si="523"/>
        <v/>
      </c>
    </row>
    <row r="2709" spans="40:45" ht="20.100000000000001" customHeight="1" x14ac:dyDescent="0.25">
      <c r="AN2709" s="146"/>
      <c r="AO2709" s="158">
        <f t="shared" si="524"/>
        <v>13.116083827756867</v>
      </c>
      <c r="AP2709" s="159">
        <f t="shared" si="525"/>
        <v>6.933003730522265E-2</v>
      </c>
      <c r="AQ2709" s="160">
        <f t="shared" si="526"/>
        <v>1.5018161192101309E-4</v>
      </c>
      <c r="AR2709" s="161" t="str">
        <f t="shared" si="527"/>
        <v/>
      </c>
      <c r="AS2709" s="161" t="str">
        <f t="shared" si="523"/>
        <v/>
      </c>
    </row>
    <row r="2710" spans="40:45" ht="20.100000000000001" customHeight="1" x14ac:dyDescent="0.25">
      <c r="AN2710" s="146"/>
      <c r="AO2710" s="158">
        <f t="shared" si="524"/>
        <v>13.122478797931297</v>
      </c>
      <c r="AP2710" s="159">
        <f t="shared" si="525"/>
        <v>6.9179855693301637E-2</v>
      </c>
      <c r="AQ2710" s="160">
        <f t="shared" si="526"/>
        <v>1.4988467222122603E-4</v>
      </c>
      <c r="AR2710" s="161" t="str">
        <f t="shared" si="527"/>
        <v/>
      </c>
      <c r="AS2710" s="161" t="str">
        <f t="shared" si="523"/>
        <v/>
      </c>
    </row>
    <row r="2711" spans="40:45" ht="20.100000000000001" customHeight="1" x14ac:dyDescent="0.25">
      <c r="AN2711" s="146"/>
      <c r="AO2711" s="158">
        <f t="shared" si="524"/>
        <v>13.128873768105727</v>
      </c>
      <c r="AP2711" s="159">
        <f t="shared" si="525"/>
        <v>6.9029971021080411E-2</v>
      </c>
      <c r="AQ2711" s="160">
        <f t="shared" si="526"/>
        <v>1.4958823086090589E-4</v>
      </c>
      <c r="AR2711" s="161" t="str">
        <f t="shared" si="527"/>
        <v/>
      </c>
      <c r="AS2711" s="161" t="str">
        <f t="shared" si="523"/>
        <v/>
      </c>
    </row>
    <row r="2712" spans="40:45" ht="20.100000000000001" customHeight="1" x14ac:dyDescent="0.25">
      <c r="AN2712" s="146"/>
      <c r="AO2712" s="158">
        <f t="shared" si="524"/>
        <v>13.135268738280157</v>
      </c>
      <c r="AP2712" s="159">
        <f t="shared" si="525"/>
        <v>6.8880382790219505E-2</v>
      </c>
      <c r="AQ2712" s="160">
        <f t="shared" si="526"/>
        <v>1.4929228729194943E-4</v>
      </c>
      <c r="AR2712" s="161" t="str">
        <f t="shared" si="527"/>
        <v/>
      </c>
      <c r="AS2712" s="161" t="str">
        <f t="shared" si="523"/>
        <v/>
      </c>
    </row>
    <row r="2713" spans="40:45" ht="20.100000000000001" customHeight="1" x14ac:dyDescent="0.25">
      <c r="AN2713" s="146"/>
      <c r="AO2713" s="158">
        <f t="shared" si="524"/>
        <v>13.141663708454587</v>
      </c>
      <c r="AP2713" s="159">
        <f t="shared" si="525"/>
        <v>6.8731090502927555E-2</v>
      </c>
      <c r="AQ2713" s="160">
        <f t="shared" si="526"/>
        <v>1.4899684096622567E-4</v>
      </c>
      <c r="AR2713" s="161" t="str">
        <f t="shared" si="527"/>
        <v/>
      </c>
      <c r="AS2713" s="161" t="str">
        <f t="shared" si="523"/>
        <v/>
      </c>
    </row>
    <row r="2714" spans="40:45" ht="20.100000000000001" customHeight="1" x14ac:dyDescent="0.25">
      <c r="AN2714" s="146"/>
      <c r="AO2714" s="158">
        <f t="shared" si="524"/>
        <v>13.148058678629017</v>
      </c>
      <c r="AP2714" s="159">
        <f t="shared" si="525"/>
        <v>6.858209366196133E-2</v>
      </c>
      <c r="AQ2714" s="160">
        <f t="shared" si="526"/>
        <v>1.4870189133502076E-4</v>
      </c>
      <c r="AR2714" s="161" t="str">
        <f t="shared" si="527"/>
        <v/>
      </c>
      <c r="AS2714" s="161" t="str">
        <f t="shared" si="523"/>
        <v/>
      </c>
    </row>
    <row r="2715" spans="40:45" ht="20.100000000000001" customHeight="1" x14ac:dyDescent="0.25">
      <c r="AN2715" s="146"/>
      <c r="AO2715" s="158">
        <f t="shared" si="524"/>
        <v>13.154453648803447</v>
      </c>
      <c r="AP2715" s="159">
        <f t="shared" si="525"/>
        <v>6.8433391770626309E-2</v>
      </c>
      <c r="AQ2715" s="160">
        <f t="shared" si="526"/>
        <v>1.4840743784905186E-4</v>
      </c>
      <c r="AR2715" s="161" t="str">
        <f t="shared" si="527"/>
        <v/>
      </c>
      <c r="AS2715" s="161" t="str">
        <f t="shared" si="523"/>
        <v/>
      </c>
    </row>
    <row r="2716" spans="40:45" ht="20.100000000000001" customHeight="1" x14ac:dyDescent="0.25">
      <c r="AN2716" s="146"/>
      <c r="AO2716" s="158">
        <f t="shared" si="524"/>
        <v>13.160848618977877</v>
      </c>
      <c r="AP2716" s="159">
        <f t="shared" si="525"/>
        <v>6.8284984332777257E-2</v>
      </c>
      <c r="AQ2716" s="160">
        <f t="shared" si="526"/>
        <v>1.4811347995881408E-4</v>
      </c>
      <c r="AR2716" s="161" t="str">
        <f t="shared" si="527"/>
        <v/>
      </c>
      <c r="AS2716" s="161" t="str">
        <f t="shared" si="523"/>
        <v/>
      </c>
    </row>
    <row r="2717" spans="40:45" ht="20.100000000000001" customHeight="1" x14ac:dyDescent="0.25">
      <c r="AN2717" s="146"/>
      <c r="AO2717" s="158">
        <f t="shared" si="524"/>
        <v>13.167243589152307</v>
      </c>
      <c r="AP2717" s="159">
        <f t="shared" si="525"/>
        <v>6.8136870852818443E-2</v>
      </c>
      <c r="AQ2717" s="160">
        <f t="shared" si="526"/>
        <v>1.4782001711427517E-4</v>
      </c>
      <c r="AR2717" s="161" t="str">
        <f t="shared" si="527"/>
        <v/>
      </c>
      <c r="AS2717" s="161" t="str">
        <f t="shared" si="523"/>
        <v/>
      </c>
    </row>
    <row r="2718" spans="40:45" ht="20.100000000000001" customHeight="1" x14ac:dyDescent="0.25">
      <c r="AN2718" s="146"/>
      <c r="AO2718" s="158">
        <f t="shared" si="524"/>
        <v>13.173638559326736</v>
      </c>
      <c r="AP2718" s="159">
        <f t="shared" si="525"/>
        <v>6.7989050835704168E-2</v>
      </c>
      <c r="AQ2718" s="160">
        <f t="shared" si="526"/>
        <v>1.4752704876505596E-4</v>
      </c>
      <c r="AR2718" s="161" t="str">
        <f t="shared" si="527"/>
        <v/>
      </c>
      <c r="AS2718" s="161" t="str">
        <f t="shared" si="523"/>
        <v/>
      </c>
    </row>
    <row r="2719" spans="40:45" ht="20.100000000000001" customHeight="1" x14ac:dyDescent="0.25">
      <c r="AN2719" s="146"/>
      <c r="AO2719" s="158">
        <f t="shared" si="524"/>
        <v>13.180033529501166</v>
      </c>
      <c r="AP2719" s="159">
        <f t="shared" si="525"/>
        <v>6.7841523786939112E-2</v>
      </c>
      <c r="AQ2719" s="160">
        <f t="shared" si="526"/>
        <v>1.4723457436023601E-4</v>
      </c>
      <c r="AR2719" s="161" t="str">
        <f t="shared" si="527"/>
        <v/>
      </c>
      <c r="AS2719" s="161" t="str">
        <f t="shared" si="523"/>
        <v/>
      </c>
    </row>
    <row r="2720" spans="40:45" ht="20.100000000000001" customHeight="1" x14ac:dyDescent="0.25">
      <c r="AN2720" s="146"/>
      <c r="AO2720" s="158">
        <f t="shared" si="524"/>
        <v>13.186428499675596</v>
      </c>
      <c r="AP2720" s="159">
        <f t="shared" si="525"/>
        <v>6.7694289212578876E-2</v>
      </c>
      <c r="AQ2720" s="160">
        <f t="shared" si="526"/>
        <v>1.4694259334871451E-4</v>
      </c>
      <c r="AR2720" s="161" t="str">
        <f t="shared" si="527"/>
        <v/>
      </c>
      <c r="AS2720" s="161" t="str">
        <f t="shared" si="523"/>
        <v/>
      </c>
    </row>
    <row r="2721" spans="40:45" ht="20.100000000000001" customHeight="1" x14ac:dyDescent="0.25">
      <c r="AN2721" s="146"/>
      <c r="AO2721" s="158">
        <f t="shared" si="524"/>
        <v>13.192823469850026</v>
      </c>
      <c r="AP2721" s="159">
        <f t="shared" si="525"/>
        <v>6.7547346619230161E-2</v>
      </c>
      <c r="AQ2721" s="160">
        <f t="shared" si="526"/>
        <v>1.4665110517875224E-4</v>
      </c>
      <c r="AR2721" s="161" t="str">
        <f t="shared" si="527"/>
        <v/>
      </c>
      <c r="AS2721" s="161" t="str">
        <f t="shared" si="523"/>
        <v/>
      </c>
    </row>
    <row r="2722" spans="40:45" ht="20.100000000000001" customHeight="1" x14ac:dyDescent="0.25">
      <c r="AN2722" s="146"/>
      <c r="AO2722" s="158">
        <f t="shared" si="524"/>
        <v>13.199218440024456</v>
      </c>
      <c r="AP2722" s="159">
        <f t="shared" si="525"/>
        <v>6.7400695514051409E-2</v>
      </c>
      <c r="AQ2722" s="160">
        <f t="shared" si="526"/>
        <v>1.4636010929840182E-4</v>
      </c>
      <c r="AR2722" s="161" t="str">
        <f t="shared" si="527"/>
        <v/>
      </c>
      <c r="AS2722" s="161" t="str">
        <f t="shared" si="523"/>
        <v/>
      </c>
    </row>
    <row r="2723" spans="40:45" ht="20.100000000000001" customHeight="1" x14ac:dyDescent="0.25">
      <c r="AN2723" s="146"/>
      <c r="AO2723" s="158">
        <f t="shared" si="524"/>
        <v>13.205613410198886</v>
      </c>
      <c r="AP2723" s="159">
        <f t="shared" si="525"/>
        <v>6.7254335404753007E-2</v>
      </c>
      <c r="AQ2723" s="160">
        <f t="shared" si="526"/>
        <v>1.4606960515524403E-4</v>
      </c>
      <c r="AR2723" s="161" t="str">
        <f t="shared" si="527"/>
        <v/>
      </c>
      <c r="AS2723" s="161" t="str">
        <f t="shared" si="523"/>
        <v/>
      </c>
    </row>
    <row r="2724" spans="40:45" ht="20.100000000000001" customHeight="1" x14ac:dyDescent="0.25">
      <c r="AN2724" s="146"/>
      <c r="AO2724" s="158">
        <f t="shared" si="524"/>
        <v>13.212008380373316</v>
      </c>
      <c r="AP2724" s="159">
        <f t="shared" si="525"/>
        <v>6.7108265799597763E-2</v>
      </c>
      <c r="AQ2724" s="160">
        <f t="shared" si="526"/>
        <v>1.4577959219644332E-4</v>
      </c>
      <c r="AR2724" s="161" t="str">
        <f t="shared" si="527"/>
        <v/>
      </c>
      <c r="AS2724" s="161" t="str">
        <f t="shared" si="523"/>
        <v/>
      </c>
    </row>
    <row r="2725" spans="40:45" ht="20.100000000000001" customHeight="1" x14ac:dyDescent="0.25">
      <c r="AN2725" s="146"/>
      <c r="AO2725" s="158">
        <f t="shared" si="524"/>
        <v>13.218403350547746</v>
      </c>
      <c r="AP2725" s="159">
        <f t="shared" si="525"/>
        <v>6.696248620740132E-2</v>
      </c>
      <c r="AQ2725" s="160">
        <f t="shared" si="526"/>
        <v>1.4549006986876167E-4</v>
      </c>
      <c r="AR2725" s="161" t="str">
        <f t="shared" si="527"/>
        <v/>
      </c>
      <c r="AS2725" s="161" t="str">
        <f t="shared" si="523"/>
        <v/>
      </c>
    </row>
    <row r="2726" spans="40:45" ht="20.100000000000001" customHeight="1" x14ac:dyDescent="0.25">
      <c r="AN2726" s="146"/>
      <c r="AO2726" s="158">
        <f t="shared" si="524"/>
        <v>13.224798320722176</v>
      </c>
      <c r="AP2726" s="159">
        <f t="shared" si="525"/>
        <v>6.6816996137532558E-2</v>
      </c>
      <c r="AQ2726" s="160">
        <f t="shared" si="526"/>
        <v>1.4520103761885006E-4</v>
      </c>
      <c r="AR2726" s="161" t="str">
        <f t="shared" si="527"/>
        <v/>
      </c>
      <c r="AS2726" s="161" t="str">
        <f t="shared" si="523"/>
        <v/>
      </c>
    </row>
    <row r="2727" spans="40:45" ht="20.100000000000001" customHeight="1" x14ac:dyDescent="0.25">
      <c r="AN2727" s="146"/>
      <c r="AO2727" s="158">
        <f t="shared" si="524"/>
        <v>13.231193290896606</v>
      </c>
      <c r="AP2727" s="159">
        <f t="shared" si="525"/>
        <v>6.6671795099913708E-2</v>
      </c>
      <c r="AQ2727" s="160">
        <f t="shared" si="526"/>
        <v>1.4491249489261004E-4</v>
      </c>
      <c r="AR2727" s="161" t="str">
        <f t="shared" si="527"/>
        <v/>
      </c>
      <c r="AS2727" s="161" t="str">
        <f t="shared" si="523"/>
        <v/>
      </c>
    </row>
    <row r="2728" spans="40:45" ht="20.100000000000001" customHeight="1" x14ac:dyDescent="0.25">
      <c r="AO2728" s="158">
        <f t="shared" si="524"/>
        <v>13.237588261071036</v>
      </c>
      <c r="AP2728" s="159">
        <f t="shared" si="525"/>
        <v>6.6526882605021098E-2</v>
      </c>
      <c r="AQ2728" s="160">
        <f t="shared" si="526"/>
        <v>1.4462444113581829E-4</v>
      </c>
      <c r="AR2728" s="161" t="str">
        <f t="shared" si="527"/>
        <v/>
      </c>
      <c r="AS2728" s="161" t="str">
        <f t="shared" si="523"/>
        <v/>
      </c>
    </row>
    <row r="2729" spans="40:45" ht="20.100000000000001" customHeight="1" x14ac:dyDescent="0.25">
      <c r="AO2729" s="158">
        <f t="shared" si="524"/>
        <v>13.243983231245466</v>
      </c>
      <c r="AP2729" s="159">
        <f t="shared" si="525"/>
        <v>6.638225816388528E-2</v>
      </c>
      <c r="AQ2729" s="160">
        <f t="shared" si="526"/>
        <v>1.4433687579383514E-4</v>
      </c>
      <c r="AR2729" s="161" t="str">
        <f t="shared" si="527"/>
        <v/>
      </c>
      <c r="AS2729" s="161" t="str">
        <f t="shared" si="523"/>
        <v/>
      </c>
    </row>
    <row r="2730" spans="40:45" ht="20.100000000000001" customHeight="1" x14ac:dyDescent="0.25">
      <c r="AO2730" s="158">
        <f t="shared" si="524"/>
        <v>13.250378201419895</v>
      </c>
      <c r="AP2730" s="159">
        <f t="shared" si="525"/>
        <v>6.6237921288091445E-2</v>
      </c>
      <c r="AQ2730" s="160">
        <f t="shared" si="526"/>
        <v>1.4404979831164622E-4</v>
      </c>
      <c r="AR2730" s="161" t="str">
        <f t="shared" si="527"/>
        <v/>
      </c>
      <c r="AS2730" s="161" t="str">
        <f t="shared" si="523"/>
        <v/>
      </c>
    </row>
    <row r="2731" spans="40:45" ht="20.100000000000001" customHeight="1" x14ac:dyDescent="0.25">
      <c r="AO2731" s="158">
        <f t="shared" si="524"/>
        <v>13.256773171594325</v>
      </c>
      <c r="AP2731" s="159">
        <f t="shared" si="525"/>
        <v>6.6093871489779799E-2</v>
      </c>
      <c r="AQ2731" s="160">
        <f t="shared" si="526"/>
        <v>1.4376320813389021E-4</v>
      </c>
      <c r="AR2731" s="161" t="str">
        <f t="shared" si="527"/>
        <v/>
      </c>
      <c r="AS2731" s="161" t="str">
        <f t="shared" si="523"/>
        <v/>
      </c>
    </row>
    <row r="2732" spans="40:45" ht="20.100000000000001" customHeight="1" x14ac:dyDescent="0.25">
      <c r="AO2732" s="158">
        <f t="shared" si="524"/>
        <v>13.263168141768755</v>
      </c>
      <c r="AP2732" s="159">
        <f t="shared" si="525"/>
        <v>6.5950108281645908E-2</v>
      </c>
      <c r="AQ2732" s="160">
        <f t="shared" si="526"/>
        <v>1.4347710470502539E-4</v>
      </c>
      <c r="AR2732" s="161" t="str">
        <f t="shared" si="527"/>
        <v/>
      </c>
      <c r="AS2732" s="161" t="str">
        <f t="shared" si="523"/>
        <v/>
      </c>
    </row>
    <row r="2733" spans="40:45" ht="20.100000000000001" customHeight="1" x14ac:dyDescent="0.25">
      <c r="AO2733" s="158">
        <f t="shared" si="524"/>
        <v>13.269563111943185</v>
      </c>
      <c r="AP2733" s="159">
        <f t="shared" si="525"/>
        <v>6.5806631176940883E-2</v>
      </c>
      <c r="AQ2733" s="160">
        <f t="shared" si="526"/>
        <v>1.4319148746877453E-4</v>
      </c>
      <c r="AR2733" s="161" t="str">
        <f t="shared" si="527"/>
        <v/>
      </c>
      <c r="AS2733" s="161" t="str">
        <f t="shared" si="523"/>
        <v/>
      </c>
    </row>
    <row r="2734" spans="40:45" ht="20.100000000000001" customHeight="1" x14ac:dyDescent="0.25">
      <c r="AO2734" s="158">
        <f t="shared" si="524"/>
        <v>13.275958082117615</v>
      </c>
      <c r="AP2734" s="159">
        <f t="shared" si="525"/>
        <v>6.5663439689472108E-2</v>
      </c>
      <c r="AQ2734" s="160">
        <f t="shared" si="526"/>
        <v>1.429063558689575E-4</v>
      </c>
      <c r="AR2734" s="161" t="str">
        <f t="shared" si="527"/>
        <v/>
      </c>
      <c r="AS2734" s="161" t="str">
        <f t="shared" si="523"/>
        <v/>
      </c>
    </row>
    <row r="2735" spans="40:45" ht="20.100000000000001" customHeight="1" x14ac:dyDescent="0.25">
      <c r="AO2735" s="158">
        <f t="shared" si="524"/>
        <v>13.282353052292045</v>
      </c>
      <c r="AP2735" s="159">
        <f t="shared" si="525"/>
        <v>6.5520533333603151E-2</v>
      </c>
      <c r="AQ2735" s="160">
        <f t="shared" si="526"/>
        <v>1.4262170934871421E-4</v>
      </c>
      <c r="AR2735" s="161" t="str">
        <f t="shared" si="527"/>
        <v/>
      </c>
      <c r="AS2735" s="161" t="str">
        <f t="shared" si="523"/>
        <v/>
      </c>
    </row>
    <row r="2736" spans="40:45" ht="20.100000000000001" customHeight="1" x14ac:dyDescent="0.25">
      <c r="AO2736" s="158">
        <f t="shared" si="524"/>
        <v>13.288748022466475</v>
      </c>
      <c r="AP2736" s="159">
        <f t="shared" si="525"/>
        <v>6.5377911624254437E-2</v>
      </c>
      <c r="AQ2736" s="160">
        <f t="shared" si="526"/>
        <v>1.4233754735118453E-4</v>
      </c>
      <c r="AR2736" s="161" t="str">
        <f t="shared" si="527"/>
        <v/>
      </c>
      <c r="AS2736" s="161" t="str">
        <f t="shared" si="523"/>
        <v/>
      </c>
    </row>
    <row r="2737" spans="41:45" ht="20.100000000000001" customHeight="1" x14ac:dyDescent="0.25">
      <c r="AO2737" s="158">
        <f t="shared" si="524"/>
        <v>13.295142992640905</v>
      </c>
      <c r="AP2737" s="159">
        <f t="shared" si="525"/>
        <v>6.5235574076903252E-2</v>
      </c>
      <c r="AQ2737" s="160">
        <f t="shared" si="526"/>
        <v>1.4205386931898101E-4</v>
      </c>
      <c r="AR2737" s="161" t="str">
        <f t="shared" si="527"/>
        <v/>
      </c>
      <c r="AS2737" s="161" t="str">
        <f t="shared" si="523"/>
        <v/>
      </c>
    </row>
    <row r="2738" spans="41:45" ht="20.100000000000001" customHeight="1" x14ac:dyDescent="0.25">
      <c r="AO2738" s="158">
        <f t="shared" si="524"/>
        <v>13.301537962815335</v>
      </c>
      <c r="AP2738" s="159">
        <f t="shared" si="525"/>
        <v>6.5093520207584271E-2</v>
      </c>
      <c r="AQ2738" s="160">
        <f t="shared" si="526"/>
        <v>1.4177067469428595E-4</v>
      </c>
      <c r="AR2738" s="161" t="str">
        <f t="shared" si="527"/>
        <v/>
      </c>
      <c r="AS2738" s="161" t="str">
        <f t="shared" si="523"/>
        <v/>
      </c>
    </row>
    <row r="2739" spans="41:45" ht="20.100000000000001" customHeight="1" x14ac:dyDescent="0.25">
      <c r="AO2739" s="158">
        <f t="shared" si="524"/>
        <v>13.307932932989765</v>
      </c>
      <c r="AP2739" s="159">
        <f t="shared" si="525"/>
        <v>6.4951749532889985E-2</v>
      </c>
      <c r="AQ2739" s="160">
        <f t="shared" si="526"/>
        <v>1.4148796291936494E-4</v>
      </c>
      <c r="AR2739" s="161" t="str">
        <f t="shared" si="527"/>
        <v/>
      </c>
      <c r="AS2739" s="161" t="str">
        <f t="shared" si="523"/>
        <v/>
      </c>
    </row>
    <row r="2740" spans="41:45" ht="20.100000000000001" customHeight="1" x14ac:dyDescent="0.25">
      <c r="AO2740" s="158">
        <f t="shared" si="524"/>
        <v>13.314327903164195</v>
      </c>
      <c r="AP2740" s="159">
        <f t="shared" si="525"/>
        <v>6.481026156997062E-2</v>
      </c>
      <c r="AQ2740" s="160">
        <f t="shared" si="526"/>
        <v>1.412057334357758E-4</v>
      </c>
      <c r="AR2740" s="161" t="str">
        <f t="shared" si="527"/>
        <v/>
      </c>
      <c r="AS2740" s="161" t="str">
        <f t="shared" si="523"/>
        <v/>
      </c>
    </row>
    <row r="2741" spans="41:45" ht="20.100000000000001" customHeight="1" x14ac:dyDescent="0.25">
      <c r="AO2741" s="158">
        <f t="shared" si="524"/>
        <v>13.320722873338624</v>
      </c>
      <c r="AP2741" s="159">
        <f t="shared" si="525"/>
        <v>6.4669055836534844E-2</v>
      </c>
      <c r="AQ2741" s="160">
        <f t="shared" si="526"/>
        <v>1.4092398568495146E-4</v>
      </c>
      <c r="AR2741" s="161" t="str">
        <f t="shared" si="527"/>
        <v/>
      </c>
      <c r="AS2741" s="161" t="str">
        <f t="shared" si="523"/>
        <v/>
      </c>
    </row>
    <row r="2742" spans="41:45" ht="20.100000000000001" customHeight="1" x14ac:dyDescent="0.25">
      <c r="AO2742" s="158">
        <f t="shared" si="524"/>
        <v>13.327117843513054</v>
      </c>
      <c r="AP2742" s="159">
        <f t="shared" si="525"/>
        <v>6.4528131850849893E-2</v>
      </c>
      <c r="AQ2742" s="160">
        <f t="shared" si="526"/>
        <v>1.40642719107964E-4</v>
      </c>
      <c r="AR2742" s="161" t="str">
        <f t="shared" si="527"/>
        <v/>
      </c>
      <c r="AS2742" s="161" t="str">
        <f t="shared" si="523"/>
        <v/>
      </c>
    </row>
    <row r="2743" spans="41:45" ht="20.100000000000001" customHeight="1" x14ac:dyDescent="0.25">
      <c r="AO2743" s="158">
        <f t="shared" si="524"/>
        <v>13.333512813687484</v>
      </c>
      <c r="AP2743" s="159">
        <f t="shared" si="525"/>
        <v>6.4387489131741929E-2</v>
      </c>
      <c r="AQ2743" s="160">
        <f t="shared" si="526"/>
        <v>1.4036193314581613E-4</v>
      </c>
      <c r="AR2743" s="161" t="str">
        <f t="shared" si="527"/>
        <v/>
      </c>
      <c r="AS2743" s="161" t="str">
        <f t="shared" si="523"/>
        <v/>
      </c>
    </row>
    <row r="2744" spans="41:45" ht="20.100000000000001" customHeight="1" x14ac:dyDescent="0.25">
      <c r="AO2744" s="158">
        <f t="shared" si="524"/>
        <v>13.339907783861914</v>
      </c>
      <c r="AP2744" s="159">
        <f t="shared" si="525"/>
        <v>6.4247127198596113E-2</v>
      </c>
      <c r="AQ2744" s="160">
        <f t="shared" si="526"/>
        <v>1.4008162723883055E-4</v>
      </c>
      <c r="AR2744" s="161" t="str">
        <f t="shared" si="527"/>
        <v/>
      </c>
      <c r="AS2744" s="161" t="str">
        <f t="shared" si="523"/>
        <v/>
      </c>
    </row>
    <row r="2745" spans="41:45" ht="20.100000000000001" customHeight="1" x14ac:dyDescent="0.25">
      <c r="AO2745" s="158">
        <f t="shared" si="524"/>
        <v>13.346302754036344</v>
      </c>
      <c r="AP2745" s="159">
        <f t="shared" si="525"/>
        <v>6.4107045571357282E-2</v>
      </c>
      <c r="AQ2745" s="160">
        <f t="shared" si="526"/>
        <v>1.3980180082737159E-4</v>
      </c>
      <c r="AR2745" s="161" t="str">
        <f t="shared" si="527"/>
        <v/>
      </c>
      <c r="AS2745" s="161" t="str">
        <f t="shared" si="523"/>
        <v/>
      </c>
    </row>
    <row r="2746" spans="41:45" ht="20.100000000000001" customHeight="1" x14ac:dyDescent="0.25">
      <c r="AO2746" s="158">
        <f t="shared" si="524"/>
        <v>13.352697724210774</v>
      </c>
      <c r="AP2746" s="159">
        <f t="shared" si="525"/>
        <v>6.3967243770529911E-2</v>
      </c>
      <c r="AQ2746" s="160">
        <f t="shared" si="526"/>
        <v>1.3952245335142888E-4</v>
      </c>
      <c r="AR2746" s="161" t="str">
        <f t="shared" si="527"/>
        <v/>
      </c>
      <c r="AS2746" s="161" t="str">
        <f t="shared" si="523"/>
        <v/>
      </c>
    </row>
    <row r="2747" spans="41:45" ht="20.100000000000001" customHeight="1" x14ac:dyDescent="0.25">
      <c r="AO2747" s="158">
        <f t="shared" si="524"/>
        <v>13.359092694385204</v>
      </c>
      <c r="AP2747" s="159">
        <f t="shared" si="525"/>
        <v>6.3827721317178482E-2</v>
      </c>
      <c r="AQ2747" s="160">
        <f t="shared" si="526"/>
        <v>1.3924358425050631E-4</v>
      </c>
      <c r="AR2747" s="161" t="str">
        <f t="shared" si="527"/>
        <v/>
      </c>
      <c r="AS2747" s="161" t="str">
        <f t="shared" si="523"/>
        <v/>
      </c>
    </row>
    <row r="2748" spans="41:45" ht="20.100000000000001" customHeight="1" x14ac:dyDescent="0.25">
      <c r="AO2748" s="158">
        <f t="shared" si="524"/>
        <v>13.365487664559634</v>
      </c>
      <c r="AP2748" s="159">
        <f t="shared" si="525"/>
        <v>6.3688477732927976E-2</v>
      </c>
      <c r="AQ2748" s="160">
        <f t="shared" si="526"/>
        <v>1.3896519296432985E-4</v>
      </c>
      <c r="AR2748" s="161" t="str">
        <f t="shared" si="527"/>
        <v/>
      </c>
      <c r="AS2748" s="161" t="str">
        <f t="shared" si="523"/>
        <v/>
      </c>
    </row>
    <row r="2749" spans="41:45" ht="20.100000000000001" customHeight="1" x14ac:dyDescent="0.25">
      <c r="AO2749" s="158">
        <f t="shared" si="524"/>
        <v>13.371882634734064</v>
      </c>
      <c r="AP2749" s="159">
        <f t="shared" si="525"/>
        <v>6.3549512539963646E-2</v>
      </c>
      <c r="AQ2749" s="160">
        <f t="shared" si="526"/>
        <v>1.386872789317789E-4</v>
      </c>
      <c r="AR2749" s="161" t="str">
        <f t="shared" si="527"/>
        <v/>
      </c>
      <c r="AS2749" s="161" t="str">
        <f t="shared" si="523"/>
        <v/>
      </c>
    </row>
    <row r="2750" spans="41:45" ht="20.100000000000001" customHeight="1" x14ac:dyDescent="0.25">
      <c r="AO2750" s="158">
        <f t="shared" si="524"/>
        <v>13.378277604908494</v>
      </c>
      <c r="AP2750" s="159">
        <f t="shared" si="525"/>
        <v>6.3410825261031867E-2</v>
      </c>
      <c r="AQ2750" s="160">
        <f t="shared" si="526"/>
        <v>1.384098415918994E-4</v>
      </c>
      <c r="AR2750" s="161" t="str">
        <f t="shared" si="527"/>
        <v/>
      </c>
      <c r="AS2750" s="161" t="str">
        <f t="shared" si="523"/>
        <v/>
      </c>
    </row>
    <row r="2751" spans="41:45" ht="20.100000000000001" customHeight="1" x14ac:dyDescent="0.25">
      <c r="AO2751" s="158">
        <f t="shared" si="524"/>
        <v>13.384672575082924</v>
      </c>
      <c r="AP2751" s="159">
        <f t="shared" si="525"/>
        <v>6.3272415419439967E-2</v>
      </c>
      <c r="AQ2751" s="160">
        <f t="shared" si="526"/>
        <v>1.3813288038326543E-4</v>
      </c>
      <c r="AR2751" s="161" t="str">
        <f t="shared" si="527"/>
        <v/>
      </c>
      <c r="AS2751" s="161" t="str">
        <f t="shared" si="523"/>
        <v/>
      </c>
    </row>
    <row r="2752" spans="41:45" ht="20.100000000000001" customHeight="1" x14ac:dyDescent="0.25">
      <c r="AO2752" s="158">
        <f t="shared" si="524"/>
        <v>13.391067545257354</v>
      </c>
      <c r="AP2752" s="159">
        <f t="shared" si="525"/>
        <v>6.3134282539056702E-2</v>
      </c>
      <c r="AQ2752" s="160">
        <f t="shared" si="526"/>
        <v>1.3785639474427069E-4</v>
      </c>
      <c r="AR2752" s="161" t="str">
        <f t="shared" si="527"/>
        <v/>
      </c>
      <c r="AS2752" s="161" t="str">
        <f t="shared" si="523"/>
        <v/>
      </c>
    </row>
    <row r="2753" spans="41:45" ht="20.100000000000001" customHeight="1" x14ac:dyDescent="0.25">
      <c r="AO2753" s="158">
        <f t="shared" si="524"/>
        <v>13.397462515431783</v>
      </c>
      <c r="AP2753" s="159">
        <f t="shared" si="525"/>
        <v>6.2996426144312431E-2</v>
      </c>
      <c r="AQ2753" s="160">
        <f t="shared" si="526"/>
        <v>1.375803841131007E-4</v>
      </c>
      <c r="AR2753" s="161" t="str">
        <f t="shared" si="527"/>
        <v/>
      </c>
      <c r="AS2753" s="161" t="str">
        <f t="shared" si="523"/>
        <v/>
      </c>
    </row>
    <row r="2754" spans="41:45" ht="20.100000000000001" customHeight="1" x14ac:dyDescent="0.25">
      <c r="AO2754" s="158">
        <f t="shared" si="524"/>
        <v>13.403857485606213</v>
      </c>
      <c r="AP2754" s="159">
        <f t="shared" si="525"/>
        <v>6.2858845760199331E-2</v>
      </c>
      <c r="AQ2754" s="160">
        <f t="shared" si="526"/>
        <v>1.3730484792748299E-4</v>
      </c>
      <c r="AR2754" s="161" t="str">
        <f t="shared" si="527"/>
        <v/>
      </c>
      <c r="AS2754" s="161" t="str">
        <f t="shared" si="523"/>
        <v/>
      </c>
    </row>
    <row r="2755" spans="41:45" ht="20.100000000000001" customHeight="1" x14ac:dyDescent="0.25">
      <c r="AO2755" s="158">
        <f t="shared" si="524"/>
        <v>13.410252455780643</v>
      </c>
      <c r="AP2755" s="159">
        <f t="shared" si="525"/>
        <v>6.2721540912271848E-2</v>
      </c>
      <c r="AQ2755" s="160">
        <f t="shared" si="526"/>
        <v>1.3702978562529777E-4</v>
      </c>
      <c r="AR2755" s="161" t="str">
        <f t="shared" si="527"/>
        <v/>
      </c>
      <c r="AS2755" s="161" t="str">
        <f t="shared" si="523"/>
        <v/>
      </c>
    </row>
    <row r="2756" spans="41:45" ht="20.100000000000001" customHeight="1" x14ac:dyDescent="0.25">
      <c r="AO2756" s="158">
        <f t="shared" si="524"/>
        <v>13.416647425955073</v>
      </c>
      <c r="AP2756" s="159">
        <f t="shared" si="525"/>
        <v>6.258451112664655E-2</v>
      </c>
      <c r="AQ2756" s="160">
        <f t="shared" si="526"/>
        <v>1.3675519664382851E-4</v>
      </c>
      <c r="AR2756" s="161" t="str">
        <f t="shared" si="527"/>
        <v/>
      </c>
      <c r="AS2756" s="161" t="str">
        <f t="shared" si="523"/>
        <v/>
      </c>
    </row>
    <row r="2757" spans="41:45" ht="20.100000000000001" customHeight="1" x14ac:dyDescent="0.25">
      <c r="AO2757" s="158">
        <f t="shared" si="524"/>
        <v>13.423042396129503</v>
      </c>
      <c r="AP2757" s="159">
        <f t="shared" si="525"/>
        <v>6.2447755930002721E-2</v>
      </c>
      <c r="AQ2757" s="160">
        <f t="shared" si="526"/>
        <v>1.3648108042021295E-4</v>
      </c>
      <c r="AR2757" s="161" t="str">
        <f t="shared" si="527"/>
        <v/>
      </c>
      <c r="AS2757" s="161" t="str">
        <f t="shared" si="523"/>
        <v/>
      </c>
    </row>
    <row r="2758" spans="41:45" ht="20.100000000000001" customHeight="1" x14ac:dyDescent="0.25">
      <c r="AO2758" s="158">
        <f t="shared" si="524"/>
        <v>13.429437366303933</v>
      </c>
      <c r="AP2758" s="159">
        <f t="shared" si="525"/>
        <v>6.2311274849582508E-2</v>
      </c>
      <c r="AQ2758" s="160">
        <f t="shared" si="526"/>
        <v>1.3620743639148475E-4</v>
      </c>
      <c r="AR2758" s="161" t="str">
        <f t="shared" si="527"/>
        <v/>
      </c>
      <c r="AS2758" s="161" t="str">
        <f t="shared" si="523"/>
        <v/>
      </c>
    </row>
    <row r="2759" spans="41:45" ht="20.100000000000001" customHeight="1" x14ac:dyDescent="0.25">
      <c r="AO2759" s="158">
        <f t="shared" si="524"/>
        <v>13.435832336478363</v>
      </c>
      <c r="AP2759" s="159">
        <f t="shared" si="525"/>
        <v>6.2175067413191024E-2</v>
      </c>
      <c r="AQ2759" s="160">
        <f t="shared" si="526"/>
        <v>1.359342639943445E-4</v>
      </c>
      <c r="AR2759" s="161" t="str">
        <f t="shared" si="527"/>
        <v/>
      </c>
      <c r="AS2759" s="161" t="str">
        <f t="shared" si="523"/>
        <v/>
      </c>
    </row>
    <row r="2760" spans="41:45" ht="20.100000000000001" customHeight="1" x14ac:dyDescent="0.25">
      <c r="AO2760" s="158">
        <f t="shared" si="524"/>
        <v>13.442227306652793</v>
      </c>
      <c r="AP2760" s="159">
        <f t="shared" si="525"/>
        <v>6.2039133149196679E-2</v>
      </c>
      <c r="AQ2760" s="160">
        <f t="shared" si="526"/>
        <v>1.3566156266534013E-4</v>
      </c>
      <c r="AR2760" s="161" t="str">
        <f t="shared" si="527"/>
        <v/>
      </c>
      <c r="AS2760" s="161" t="str">
        <f t="shared" si="523"/>
        <v/>
      </c>
    </row>
    <row r="2761" spans="41:45" ht="20.100000000000001" customHeight="1" x14ac:dyDescent="0.25">
      <c r="AO2761" s="158">
        <f t="shared" si="524"/>
        <v>13.448622276827223</v>
      </c>
      <c r="AP2761" s="159">
        <f t="shared" si="525"/>
        <v>6.1903471586531339E-2</v>
      </c>
      <c r="AQ2761" s="160">
        <f t="shared" si="526"/>
        <v>1.3538933184076285E-4</v>
      </c>
      <c r="AR2761" s="161" t="str">
        <f t="shared" si="527"/>
        <v/>
      </c>
      <c r="AS2761" s="161" t="str">
        <f t="shared" si="523"/>
        <v/>
      </c>
    </row>
    <row r="2762" spans="41:45" ht="20.100000000000001" customHeight="1" x14ac:dyDescent="0.25">
      <c r="AO2762" s="158">
        <f t="shared" si="524"/>
        <v>13.455017247001653</v>
      </c>
      <c r="AP2762" s="159">
        <f t="shared" si="525"/>
        <v>6.1768082254690576E-2</v>
      </c>
      <c r="AQ2762" s="160">
        <f t="shared" si="526"/>
        <v>1.3511757095663324E-4</v>
      </c>
      <c r="AR2762" s="161" t="str">
        <f t="shared" si="527"/>
        <v/>
      </c>
      <c r="AS2762" s="161" t="str">
        <f t="shared" si="523"/>
        <v/>
      </c>
    </row>
    <row r="2763" spans="41:45" ht="20.100000000000001" customHeight="1" x14ac:dyDescent="0.25">
      <c r="AO2763" s="158">
        <f t="shared" si="524"/>
        <v>13.461412217176083</v>
      </c>
      <c r="AP2763" s="159">
        <f t="shared" si="525"/>
        <v>6.1632964683733943E-2</v>
      </c>
      <c r="AQ2763" s="160">
        <f t="shared" si="526"/>
        <v>1.3484627944895106E-4</v>
      </c>
      <c r="AR2763" s="161" t="str">
        <f t="shared" si="527"/>
        <v/>
      </c>
      <c r="AS2763" s="161" t="str">
        <f t="shared" si="523"/>
        <v/>
      </c>
    </row>
    <row r="2764" spans="41:45" ht="20.100000000000001" customHeight="1" x14ac:dyDescent="0.25">
      <c r="AO2764" s="158">
        <f t="shared" si="524"/>
        <v>13.467807187350513</v>
      </c>
      <c r="AP2764" s="159">
        <f t="shared" si="525"/>
        <v>6.1498118404284992E-2</v>
      </c>
      <c r="AQ2764" s="160">
        <f t="shared" si="526"/>
        <v>1.3457545675332055E-4</v>
      </c>
      <c r="AR2764" s="161" t="str">
        <f t="shared" si="527"/>
        <v/>
      </c>
      <c r="AS2764" s="161" t="str">
        <f t="shared" si="523"/>
        <v/>
      </c>
    </row>
    <row r="2765" spans="41:45" ht="20.100000000000001" customHeight="1" x14ac:dyDescent="0.25">
      <c r="AO2765" s="158">
        <f t="shared" si="524"/>
        <v>13.474202157524942</v>
      </c>
      <c r="AP2765" s="159">
        <f t="shared" si="525"/>
        <v>6.1363542947531671E-2</v>
      </c>
      <c r="AQ2765" s="160">
        <f t="shared" si="526"/>
        <v>1.3430510230523496E-4</v>
      </c>
      <c r="AR2765" s="161" t="str">
        <f t="shared" si="527"/>
        <v/>
      </c>
      <c r="AS2765" s="161" t="str">
        <f t="shared" si="523"/>
        <v/>
      </c>
    </row>
    <row r="2766" spans="41:45" ht="20.100000000000001" customHeight="1" x14ac:dyDescent="0.25">
      <c r="AO2766" s="158">
        <f t="shared" si="524"/>
        <v>13.480597127699372</v>
      </c>
      <c r="AP2766" s="159">
        <f t="shared" si="525"/>
        <v>6.1229237845226436E-2</v>
      </c>
      <c r="AQ2766" s="160">
        <f t="shared" si="526"/>
        <v>1.3403521553994463E-4</v>
      </c>
      <c r="AR2766" s="161" t="str">
        <f t="shared" si="527"/>
        <v/>
      </c>
      <c r="AS2766" s="161" t="str">
        <f t="shared" si="523"/>
        <v/>
      </c>
    </row>
    <row r="2767" spans="41:45" ht="20.100000000000001" customHeight="1" x14ac:dyDescent="0.25">
      <c r="AO2767" s="158">
        <f t="shared" si="524"/>
        <v>13.486992097873802</v>
      </c>
      <c r="AP2767" s="159">
        <f t="shared" si="525"/>
        <v>6.1095202629686492E-2</v>
      </c>
      <c r="AQ2767" s="160">
        <f t="shared" si="526"/>
        <v>1.3376579589276238E-4</v>
      </c>
      <c r="AR2767" s="161" t="str">
        <f t="shared" si="527"/>
        <v/>
      </c>
      <c r="AS2767" s="161" t="str">
        <f t="shared" si="523"/>
        <v/>
      </c>
    </row>
    <row r="2768" spans="41:45" ht="20.100000000000001" customHeight="1" x14ac:dyDescent="0.25">
      <c r="AO2768" s="158">
        <f t="shared" si="524"/>
        <v>13.493387068048232</v>
      </c>
      <c r="AP2768" s="159">
        <f t="shared" si="525"/>
        <v>6.0961436833793729E-2</v>
      </c>
      <c r="AQ2768" s="160">
        <f t="shared" si="526"/>
        <v>1.3349684279831409E-4</v>
      </c>
      <c r="AR2768" s="161" t="str">
        <f t="shared" si="527"/>
        <v/>
      </c>
      <c r="AS2768" s="161" t="str">
        <f t="shared" si="523"/>
        <v/>
      </c>
    </row>
    <row r="2769" spans="41:45" ht="20.100000000000001" customHeight="1" x14ac:dyDescent="0.25">
      <c r="AO2769" s="158">
        <f t="shared" si="524"/>
        <v>13.499782038222662</v>
      </c>
      <c r="AP2769" s="159">
        <f t="shared" si="525"/>
        <v>6.0827939990995415E-2</v>
      </c>
      <c r="AQ2769" s="160">
        <f t="shared" si="526"/>
        <v>1.3322835569154479E-4</v>
      </c>
      <c r="AR2769" s="161" t="str">
        <f t="shared" si="527"/>
        <v/>
      </c>
      <c r="AS2769" s="161" t="str">
        <f t="shared" si="523"/>
        <v/>
      </c>
    </row>
    <row r="2770" spans="41:45" ht="20.100000000000001" customHeight="1" x14ac:dyDescent="0.25">
      <c r="AO2770" s="158">
        <f t="shared" si="524"/>
        <v>13.506177008397092</v>
      </c>
      <c r="AP2770" s="159">
        <f t="shared" si="525"/>
        <v>6.069471163530387E-2</v>
      </c>
      <c r="AQ2770" s="160">
        <f t="shared" si="526"/>
        <v>1.3296033400687912E-4</v>
      </c>
      <c r="AR2770" s="161" t="str">
        <f t="shared" si="527"/>
        <v/>
      </c>
      <c r="AS2770" s="161" t="str">
        <f t="shared" ref="AS2770:AS2833" si="528">IF($AP2770&lt;(1-$AN$670),$AQ2770,"")</f>
        <v/>
      </c>
    </row>
    <row r="2771" spans="41:45" ht="20.100000000000001" customHeight="1" x14ac:dyDescent="0.25">
      <c r="AO2771" s="158">
        <f t="shared" ref="AO2771:AO2834" si="529">AO2770+$AR$655</f>
        <v>13.512571978571522</v>
      </c>
      <c r="AP2771" s="159">
        <f t="shared" ref="AP2771:AP2834" si="530">_xlfn.CHISQ.DIST.RT(AO2771,7)</f>
        <v>6.0561751301296991E-2</v>
      </c>
      <c r="AQ2771" s="160">
        <f t="shared" ref="AQ2771:AQ2834" si="531">AP2771-AP2772</f>
        <v>1.326927771789152E-4</v>
      </c>
      <c r="AR2771" s="161" t="str">
        <f t="shared" ref="AR2771:AR2834" si="532">IF(AP2771&lt;(1-$AN$662),AQ2771,"")</f>
        <v/>
      </c>
      <c r="AS2771" s="161" t="str">
        <f t="shared" si="528"/>
        <v/>
      </c>
    </row>
    <row r="2772" spans="41:45" ht="20.100000000000001" customHeight="1" x14ac:dyDescent="0.25">
      <c r="AO2772" s="158">
        <f t="shared" si="529"/>
        <v>13.518966948745952</v>
      </c>
      <c r="AP2772" s="159">
        <f t="shared" si="530"/>
        <v>6.0429058524118076E-2</v>
      </c>
      <c r="AQ2772" s="160">
        <f t="shared" si="531"/>
        <v>1.3242568464164051E-4</v>
      </c>
      <c r="AR2772" s="161" t="str">
        <f t="shared" si="532"/>
        <v/>
      </c>
      <c r="AS2772" s="161" t="str">
        <f t="shared" si="528"/>
        <v/>
      </c>
    </row>
    <row r="2773" spans="41:45" ht="20.100000000000001" customHeight="1" x14ac:dyDescent="0.25">
      <c r="AO2773" s="158">
        <f t="shared" si="529"/>
        <v>13.525361918920382</v>
      </c>
      <c r="AP2773" s="159">
        <f t="shared" si="530"/>
        <v>6.0296632839476436E-2</v>
      </c>
      <c r="AQ2773" s="160">
        <f t="shared" si="531"/>
        <v>1.3215905582925069E-4</v>
      </c>
      <c r="AR2773" s="161" t="str">
        <f t="shared" si="532"/>
        <v/>
      </c>
      <c r="AS2773" s="161" t="str">
        <f t="shared" si="528"/>
        <v/>
      </c>
    </row>
    <row r="2774" spans="41:45" ht="20.100000000000001" customHeight="1" x14ac:dyDescent="0.25">
      <c r="AO2774" s="158">
        <f t="shared" si="529"/>
        <v>13.531756889094812</v>
      </c>
      <c r="AP2774" s="159">
        <f t="shared" si="530"/>
        <v>6.0164473783647185E-2</v>
      </c>
      <c r="AQ2774" s="160">
        <f t="shared" si="531"/>
        <v>1.3189289017562222E-4</v>
      </c>
      <c r="AR2774" s="161" t="str">
        <f t="shared" si="532"/>
        <v/>
      </c>
      <c r="AS2774" s="161" t="str">
        <f t="shared" si="528"/>
        <v/>
      </c>
    </row>
    <row r="2775" spans="41:45" ht="20.100000000000001" customHeight="1" x14ac:dyDescent="0.25">
      <c r="AO2775" s="158">
        <f t="shared" si="529"/>
        <v>13.538151859269242</v>
      </c>
      <c r="AP2775" s="159">
        <f t="shared" si="530"/>
        <v>6.0032580893471563E-2</v>
      </c>
      <c r="AQ2775" s="160">
        <f t="shared" si="531"/>
        <v>1.3162718711447891E-4</v>
      </c>
      <c r="AR2775" s="161" t="str">
        <f t="shared" si="532"/>
        <v/>
      </c>
      <c r="AS2775" s="161" t="str">
        <f t="shared" si="528"/>
        <v/>
      </c>
    </row>
    <row r="2776" spans="41:45" ht="20.100000000000001" customHeight="1" x14ac:dyDescent="0.25">
      <c r="AO2776" s="158">
        <f t="shared" si="529"/>
        <v>13.544546829443671</v>
      </c>
      <c r="AP2776" s="159">
        <f t="shared" si="530"/>
        <v>5.9900953706357084E-2</v>
      </c>
      <c r="AQ2776" s="160">
        <f t="shared" si="531"/>
        <v>1.3136194607940577E-4</v>
      </c>
      <c r="AR2776" s="161" t="str">
        <f t="shared" si="532"/>
        <v/>
      </c>
      <c r="AS2776" s="161" t="str">
        <f t="shared" si="528"/>
        <v/>
      </c>
    </row>
    <row r="2777" spans="41:45" ht="20.100000000000001" customHeight="1" x14ac:dyDescent="0.25">
      <c r="AO2777" s="158">
        <f t="shared" si="529"/>
        <v>13.550941799618101</v>
      </c>
      <c r="AP2777" s="159">
        <f t="shared" si="530"/>
        <v>5.9769591760277678E-2</v>
      </c>
      <c r="AQ2777" s="160">
        <f t="shared" si="531"/>
        <v>1.31097166503856E-4</v>
      </c>
      <c r="AR2777" s="161" t="str">
        <f t="shared" si="532"/>
        <v/>
      </c>
      <c r="AS2777" s="161" t="str">
        <f t="shared" si="528"/>
        <v/>
      </c>
    </row>
    <row r="2778" spans="41:45" ht="20.100000000000001" customHeight="1" x14ac:dyDescent="0.25">
      <c r="AO2778" s="158">
        <f t="shared" si="529"/>
        <v>13.557336769792531</v>
      </c>
      <c r="AP2778" s="159">
        <f t="shared" si="530"/>
        <v>5.9638494593773822E-2</v>
      </c>
      <c r="AQ2778" s="160">
        <f t="shared" si="531"/>
        <v>1.3083284782115095E-4</v>
      </c>
      <c r="AR2778" s="161" t="str">
        <f t="shared" si="532"/>
        <v/>
      </c>
      <c r="AS2778" s="161" t="str">
        <f t="shared" si="528"/>
        <v/>
      </c>
    </row>
    <row r="2779" spans="41:45" ht="20.100000000000001" customHeight="1" x14ac:dyDescent="0.25">
      <c r="AO2779" s="158">
        <f t="shared" si="529"/>
        <v>13.563731739966961</v>
      </c>
      <c r="AP2779" s="159">
        <f t="shared" si="530"/>
        <v>5.9507661745952671E-2</v>
      </c>
      <c r="AQ2779" s="160">
        <f t="shared" si="531"/>
        <v>1.3056898946442463E-4</v>
      </c>
      <c r="AR2779" s="161" t="str">
        <f t="shared" si="532"/>
        <v/>
      </c>
      <c r="AS2779" s="161" t="str">
        <f t="shared" si="528"/>
        <v/>
      </c>
    </row>
    <row r="2780" spans="41:45" ht="20.100000000000001" customHeight="1" x14ac:dyDescent="0.25">
      <c r="AO2780" s="158">
        <f t="shared" si="529"/>
        <v>13.570126710141391</v>
      </c>
      <c r="AP2780" s="159">
        <f t="shared" si="530"/>
        <v>5.9377092756488246E-2</v>
      </c>
      <c r="AQ2780" s="160">
        <f t="shared" si="531"/>
        <v>1.3030559086670696E-4</v>
      </c>
      <c r="AR2780" s="161" t="str">
        <f t="shared" si="532"/>
        <v/>
      </c>
      <c r="AS2780" s="161" t="str">
        <f t="shared" si="528"/>
        <v/>
      </c>
    </row>
    <row r="2781" spans="41:45" ht="20.100000000000001" customHeight="1" x14ac:dyDescent="0.25">
      <c r="AO2781" s="158">
        <f t="shared" si="529"/>
        <v>13.576521680315821</v>
      </c>
      <c r="AP2781" s="159">
        <f t="shared" si="530"/>
        <v>5.9246787165621539E-2</v>
      </c>
      <c r="AQ2781" s="160">
        <f t="shared" si="531"/>
        <v>1.3004265146088212E-4</v>
      </c>
      <c r="AR2781" s="161" t="str">
        <f t="shared" si="532"/>
        <v/>
      </c>
      <c r="AS2781" s="161" t="str">
        <f t="shared" si="528"/>
        <v/>
      </c>
    </row>
    <row r="2782" spans="41:45" ht="20.100000000000001" customHeight="1" x14ac:dyDescent="0.25">
      <c r="AO2782" s="158">
        <f t="shared" si="529"/>
        <v>13.582916650490251</v>
      </c>
      <c r="AP2782" s="159">
        <f t="shared" si="530"/>
        <v>5.9116744514160657E-2</v>
      </c>
      <c r="AQ2782" s="160">
        <f t="shared" si="531"/>
        <v>1.2978017067975106E-4</v>
      </c>
      <c r="AR2782" s="161" t="str">
        <f t="shared" si="532"/>
        <v/>
      </c>
      <c r="AS2782" s="161" t="str">
        <f t="shared" si="528"/>
        <v/>
      </c>
    </row>
    <row r="2783" spans="41:45" ht="20.100000000000001" customHeight="1" x14ac:dyDescent="0.25">
      <c r="AO2783" s="158">
        <f t="shared" si="529"/>
        <v>13.589311620664681</v>
      </c>
      <c r="AP2783" s="159">
        <f t="shared" si="530"/>
        <v>5.8986964343480906E-2</v>
      </c>
      <c r="AQ2783" s="160">
        <f t="shared" si="531"/>
        <v>1.295181479558441E-4</v>
      </c>
      <c r="AR2783" s="161" t="str">
        <f t="shared" si="532"/>
        <v/>
      </c>
      <c r="AS2783" s="161" t="str">
        <f t="shared" si="528"/>
        <v/>
      </c>
    </row>
    <row r="2784" spans="41:45" ht="20.100000000000001" customHeight="1" x14ac:dyDescent="0.25">
      <c r="AO2784" s="158">
        <f t="shared" si="529"/>
        <v>13.595706590839111</v>
      </c>
      <c r="AP2784" s="159">
        <f t="shared" si="530"/>
        <v>5.8857446195525062E-2</v>
      </c>
      <c r="AQ2784" s="160">
        <f t="shared" si="531"/>
        <v>1.2925658272185114E-4</v>
      </c>
      <c r="AR2784" s="161" t="str">
        <f t="shared" si="532"/>
        <v/>
      </c>
      <c r="AS2784" s="161" t="str">
        <f t="shared" si="528"/>
        <v/>
      </c>
    </row>
    <row r="2785" spans="41:45" ht="20.100000000000001" customHeight="1" x14ac:dyDescent="0.25">
      <c r="AO2785" s="158">
        <f t="shared" si="529"/>
        <v>13.602101561013541</v>
      </c>
      <c r="AP2785" s="159">
        <f t="shared" si="530"/>
        <v>5.8728189612803211E-2</v>
      </c>
      <c r="AQ2785" s="160">
        <f t="shared" si="531"/>
        <v>1.2899547441000414E-4</v>
      </c>
      <c r="AR2785" s="161" t="str">
        <f t="shared" si="532"/>
        <v/>
      </c>
      <c r="AS2785" s="161" t="str">
        <f t="shared" si="528"/>
        <v/>
      </c>
    </row>
    <row r="2786" spans="41:45" ht="20.100000000000001" customHeight="1" x14ac:dyDescent="0.25">
      <c r="AO2786" s="158">
        <f t="shared" si="529"/>
        <v>13.608496531187971</v>
      </c>
      <c r="AP2786" s="159">
        <f t="shared" si="530"/>
        <v>5.8599194138393207E-2</v>
      </c>
      <c r="AQ2786" s="160">
        <f t="shared" si="531"/>
        <v>1.2873482245272933E-4</v>
      </c>
      <c r="AR2786" s="161" t="str">
        <f t="shared" si="532"/>
        <v/>
      </c>
      <c r="AS2786" s="161" t="str">
        <f t="shared" si="528"/>
        <v/>
      </c>
    </row>
    <row r="2787" spans="41:45" ht="20.100000000000001" customHeight="1" x14ac:dyDescent="0.25">
      <c r="AO2787" s="158">
        <f t="shared" si="529"/>
        <v>13.614891501362401</v>
      </c>
      <c r="AP2787" s="159">
        <f t="shared" si="530"/>
        <v>5.8470459315940478E-2</v>
      </c>
      <c r="AQ2787" s="160">
        <f t="shared" si="531"/>
        <v>1.2847462628205741E-4</v>
      </c>
      <c r="AR2787" s="161" t="str">
        <f t="shared" si="532"/>
        <v/>
      </c>
      <c r="AS2787" s="161" t="str">
        <f t="shared" si="528"/>
        <v/>
      </c>
    </row>
    <row r="2788" spans="41:45" ht="20.100000000000001" customHeight="1" x14ac:dyDescent="0.25">
      <c r="AO2788" s="158">
        <f t="shared" si="529"/>
        <v>13.62128647153683</v>
      </c>
      <c r="AP2788" s="159">
        <f t="shared" si="530"/>
        <v>5.834198468965842E-2</v>
      </c>
      <c r="AQ2788" s="160">
        <f t="shared" si="531"/>
        <v>1.2821488533025505E-4</v>
      </c>
      <c r="AR2788" s="161" t="str">
        <f t="shared" si="532"/>
        <v/>
      </c>
      <c r="AS2788" s="161" t="str">
        <f t="shared" si="528"/>
        <v/>
      </c>
    </row>
    <row r="2789" spans="41:45" ht="20.100000000000001" customHeight="1" x14ac:dyDescent="0.25">
      <c r="AO2789" s="158">
        <f t="shared" si="529"/>
        <v>13.62768144171126</v>
      </c>
      <c r="AP2789" s="159">
        <f t="shared" si="530"/>
        <v>5.8213769804328165E-2</v>
      </c>
      <c r="AQ2789" s="160">
        <f t="shared" si="531"/>
        <v>1.2795559902914477E-4</v>
      </c>
      <c r="AR2789" s="161" t="str">
        <f t="shared" si="532"/>
        <v/>
      </c>
      <c r="AS2789" s="161" t="str">
        <f t="shared" si="528"/>
        <v/>
      </c>
    </row>
    <row r="2790" spans="41:45" ht="20.100000000000001" customHeight="1" x14ac:dyDescent="0.25">
      <c r="AO2790" s="158">
        <f t="shared" si="529"/>
        <v>13.63407641188569</v>
      </c>
      <c r="AP2790" s="159">
        <f t="shared" si="530"/>
        <v>5.808581420529902E-2</v>
      </c>
      <c r="AQ2790" s="160">
        <f t="shared" si="531"/>
        <v>1.2769676681063935E-4</v>
      </c>
      <c r="AR2790" s="161" t="str">
        <f t="shared" si="532"/>
        <v/>
      </c>
      <c r="AS2790" s="161" t="str">
        <f t="shared" si="528"/>
        <v/>
      </c>
    </row>
    <row r="2791" spans="41:45" ht="20.100000000000001" customHeight="1" x14ac:dyDescent="0.25">
      <c r="AO2791" s="158">
        <f t="shared" si="529"/>
        <v>13.64047138206012</v>
      </c>
      <c r="AP2791" s="159">
        <f t="shared" si="530"/>
        <v>5.7958117438488381E-2</v>
      </c>
      <c r="AQ2791" s="160">
        <f t="shared" si="531"/>
        <v>1.274383881065197E-4</v>
      </c>
      <c r="AR2791" s="161" t="str">
        <f t="shared" si="532"/>
        <v/>
      </c>
      <c r="AS2791" s="161" t="str">
        <f t="shared" si="528"/>
        <v/>
      </c>
    </row>
    <row r="2792" spans="41:45" ht="20.100000000000001" customHeight="1" x14ac:dyDescent="0.25">
      <c r="AO2792" s="158">
        <f t="shared" si="529"/>
        <v>13.64686635223455</v>
      </c>
      <c r="AP2792" s="159">
        <f t="shared" si="530"/>
        <v>5.7830679050381861E-2</v>
      </c>
      <c r="AQ2792" s="160">
        <f t="shared" si="531"/>
        <v>1.2718046234855285E-4</v>
      </c>
      <c r="AR2792" s="161" t="str">
        <f t="shared" si="532"/>
        <v/>
      </c>
      <c r="AS2792" s="161" t="str">
        <f t="shared" si="528"/>
        <v/>
      </c>
    </row>
    <row r="2793" spans="41:45" ht="20.100000000000001" customHeight="1" x14ac:dyDescent="0.25">
      <c r="AO2793" s="158">
        <f t="shared" si="529"/>
        <v>13.65326132240898</v>
      </c>
      <c r="AP2793" s="159">
        <f t="shared" si="530"/>
        <v>5.7703498588033308E-2</v>
      </c>
      <c r="AQ2793" s="160">
        <f t="shared" si="531"/>
        <v>1.2692298896823523E-4</v>
      </c>
      <c r="AR2793" s="161" t="str">
        <f t="shared" si="532"/>
        <v/>
      </c>
      <c r="AS2793" s="161" t="str">
        <f t="shared" si="528"/>
        <v/>
      </c>
    </row>
    <row r="2794" spans="41:45" ht="20.100000000000001" customHeight="1" x14ac:dyDescent="0.25">
      <c r="AO2794" s="158">
        <f t="shared" si="529"/>
        <v>13.65965629258341</v>
      </c>
      <c r="AP2794" s="159">
        <f t="shared" si="530"/>
        <v>5.7576575599065073E-2</v>
      </c>
      <c r="AQ2794" s="160">
        <f t="shared" si="531"/>
        <v>1.2666596739720898E-4</v>
      </c>
      <c r="AR2794" s="161" t="str">
        <f t="shared" si="532"/>
        <v/>
      </c>
      <c r="AS2794" s="161" t="str">
        <f t="shared" si="528"/>
        <v/>
      </c>
    </row>
    <row r="2795" spans="41:45" ht="20.100000000000001" customHeight="1" x14ac:dyDescent="0.25">
      <c r="AO2795" s="158">
        <f t="shared" si="529"/>
        <v>13.66605126275784</v>
      </c>
      <c r="AP2795" s="159">
        <f t="shared" si="530"/>
        <v>5.7449909631667864E-2</v>
      </c>
      <c r="AQ2795" s="160">
        <f t="shared" si="531"/>
        <v>1.2640939706678317E-4</v>
      </c>
      <c r="AR2795" s="161" t="str">
        <f t="shared" si="532"/>
        <v/>
      </c>
      <c r="AS2795" s="161" t="str">
        <f t="shared" si="528"/>
        <v/>
      </c>
    </row>
    <row r="2796" spans="41:45" ht="20.100000000000001" customHeight="1" x14ac:dyDescent="0.25">
      <c r="AO2796" s="158">
        <f t="shared" si="529"/>
        <v>13.67244623293227</v>
      </c>
      <c r="AP2796" s="159">
        <f t="shared" si="530"/>
        <v>5.7323500234601081E-2</v>
      </c>
      <c r="AQ2796" s="160">
        <f t="shared" si="531"/>
        <v>1.261532774084681E-4</v>
      </c>
      <c r="AR2796" s="161" t="str">
        <f t="shared" si="532"/>
        <v/>
      </c>
      <c r="AS2796" s="161" t="str">
        <f t="shared" si="528"/>
        <v/>
      </c>
    </row>
    <row r="2797" spans="41:45" ht="20.100000000000001" customHeight="1" x14ac:dyDescent="0.25">
      <c r="AO2797" s="158">
        <f t="shared" si="529"/>
        <v>13.6788412031067</v>
      </c>
      <c r="AP2797" s="159">
        <f t="shared" si="530"/>
        <v>5.7197346957192613E-2</v>
      </c>
      <c r="AQ2797" s="160">
        <f t="shared" si="531"/>
        <v>1.2589760785344795E-4</v>
      </c>
      <c r="AR2797" s="161" t="str">
        <f t="shared" si="532"/>
        <v/>
      </c>
      <c r="AS2797" s="161" t="str">
        <f t="shared" si="528"/>
        <v/>
      </c>
    </row>
    <row r="2798" spans="41:45" ht="20.100000000000001" customHeight="1" x14ac:dyDescent="0.25">
      <c r="AO2798" s="158">
        <f t="shared" si="529"/>
        <v>13.68523617328113</v>
      </c>
      <c r="AP2798" s="159">
        <f t="shared" si="530"/>
        <v>5.7071449349339165E-2</v>
      </c>
      <c r="AQ2798" s="160">
        <f t="shared" si="531"/>
        <v>1.2564238783307341E-4</v>
      </c>
      <c r="AR2798" s="161" t="str">
        <f t="shared" si="532"/>
        <v/>
      </c>
      <c r="AS2798" s="161" t="str">
        <f t="shared" si="528"/>
        <v/>
      </c>
    </row>
    <row r="2799" spans="41:45" ht="20.100000000000001" customHeight="1" x14ac:dyDescent="0.25">
      <c r="AO2799" s="158">
        <f t="shared" si="529"/>
        <v>13.69163114345556</v>
      </c>
      <c r="AP2799" s="159">
        <f t="shared" si="530"/>
        <v>5.6945806961506092E-2</v>
      </c>
      <c r="AQ2799" s="160">
        <f t="shared" si="531"/>
        <v>1.2538761677839683E-4</v>
      </c>
      <c r="AR2799" s="161" t="str">
        <f t="shared" si="532"/>
        <v/>
      </c>
      <c r="AS2799" s="161" t="str">
        <f t="shared" si="528"/>
        <v/>
      </c>
    </row>
    <row r="2800" spans="41:45" ht="20.100000000000001" customHeight="1" x14ac:dyDescent="0.25">
      <c r="AO2800" s="158">
        <f t="shared" si="529"/>
        <v>13.698026113629989</v>
      </c>
      <c r="AP2800" s="159">
        <f t="shared" si="530"/>
        <v>5.6820419344727695E-2</v>
      </c>
      <c r="AQ2800" s="160">
        <f t="shared" si="531"/>
        <v>1.2513329412056073E-4</v>
      </c>
      <c r="AR2800" s="161" t="str">
        <f t="shared" si="532"/>
        <v/>
      </c>
      <c r="AS2800" s="161" t="str">
        <f t="shared" si="528"/>
        <v/>
      </c>
    </row>
    <row r="2801" spans="41:45" ht="20.100000000000001" customHeight="1" x14ac:dyDescent="0.25">
      <c r="AO2801" s="158">
        <f t="shared" si="529"/>
        <v>13.704421083804419</v>
      </c>
      <c r="AP2801" s="159">
        <f t="shared" si="530"/>
        <v>5.6695286050607134E-2</v>
      </c>
      <c r="AQ2801" s="160">
        <f t="shared" si="531"/>
        <v>1.2487941929071461E-4</v>
      </c>
      <c r="AR2801" s="161" t="str">
        <f t="shared" si="532"/>
        <v/>
      </c>
      <c r="AS2801" s="161" t="str">
        <f t="shared" si="528"/>
        <v/>
      </c>
    </row>
    <row r="2802" spans="41:45" ht="20.100000000000001" customHeight="1" x14ac:dyDescent="0.25">
      <c r="AO2802" s="158">
        <f t="shared" si="529"/>
        <v>13.710816053978849</v>
      </c>
      <c r="AP2802" s="159">
        <f t="shared" si="530"/>
        <v>5.6570406631316419E-2</v>
      </c>
      <c r="AQ2802" s="160">
        <f t="shared" si="531"/>
        <v>1.2462599171977895E-4</v>
      </c>
      <c r="AR2802" s="161" t="str">
        <f t="shared" si="532"/>
        <v/>
      </c>
      <c r="AS2802" s="161" t="str">
        <f t="shared" si="528"/>
        <v/>
      </c>
    </row>
    <row r="2803" spans="41:45" ht="20.100000000000001" customHeight="1" x14ac:dyDescent="0.25">
      <c r="AO2803" s="158">
        <f t="shared" si="529"/>
        <v>13.717211024153279</v>
      </c>
      <c r="AP2803" s="159">
        <f t="shared" si="530"/>
        <v>5.644578063959664E-2</v>
      </c>
      <c r="AQ2803" s="160">
        <f t="shared" si="531"/>
        <v>1.2437301083863261E-4</v>
      </c>
      <c r="AR2803" s="161" t="str">
        <f t="shared" si="532"/>
        <v/>
      </c>
      <c r="AS2803" s="161" t="str">
        <f t="shared" si="528"/>
        <v/>
      </c>
    </row>
    <row r="2804" spans="41:45" ht="20.100000000000001" customHeight="1" x14ac:dyDescent="0.25">
      <c r="AO2804" s="158">
        <f t="shared" si="529"/>
        <v>13.723605994327709</v>
      </c>
      <c r="AP2804" s="159">
        <f t="shared" si="530"/>
        <v>5.6321407628758008E-2</v>
      </c>
      <c r="AQ2804" s="160">
        <f t="shared" si="531"/>
        <v>1.2412047607831406E-4</v>
      </c>
      <c r="AR2804" s="161" t="str">
        <f t="shared" si="532"/>
        <v/>
      </c>
      <c r="AS2804" s="161" t="str">
        <f t="shared" si="528"/>
        <v/>
      </c>
    </row>
    <row r="2805" spans="41:45" ht="20.100000000000001" customHeight="1" x14ac:dyDescent="0.25">
      <c r="AO2805" s="158">
        <f t="shared" si="529"/>
        <v>13.730000964502139</v>
      </c>
      <c r="AP2805" s="159">
        <f t="shared" si="530"/>
        <v>5.6197287152679694E-2</v>
      </c>
      <c r="AQ2805" s="160">
        <f t="shared" si="531"/>
        <v>1.2386838686958418E-4</v>
      </c>
      <c r="AR2805" s="161" t="str">
        <f t="shared" si="532"/>
        <v/>
      </c>
      <c r="AS2805" s="161" t="str">
        <f t="shared" si="528"/>
        <v/>
      </c>
    </row>
    <row r="2806" spans="41:45" ht="20.100000000000001" customHeight="1" x14ac:dyDescent="0.25">
      <c r="AO2806" s="158">
        <f t="shared" si="529"/>
        <v>13.736395934676569</v>
      </c>
      <c r="AP2806" s="159">
        <f t="shared" si="530"/>
        <v>5.607341876581011E-2</v>
      </c>
      <c r="AQ2806" s="160">
        <f t="shared" si="531"/>
        <v>1.2361674264337041E-4</v>
      </c>
      <c r="AR2806" s="161" t="str">
        <f t="shared" si="532"/>
        <v/>
      </c>
      <c r="AS2806" s="161" t="str">
        <f t="shared" si="528"/>
        <v/>
      </c>
    </row>
    <row r="2807" spans="41:45" ht="20.100000000000001" customHeight="1" x14ac:dyDescent="0.25">
      <c r="AO2807" s="158">
        <f t="shared" si="529"/>
        <v>13.742790904850999</v>
      </c>
      <c r="AP2807" s="159">
        <f t="shared" si="530"/>
        <v>5.5949802023166739E-2</v>
      </c>
      <c r="AQ2807" s="160">
        <f t="shared" si="531"/>
        <v>1.2336554283037121E-4</v>
      </c>
      <c r="AR2807" s="161" t="str">
        <f t="shared" si="532"/>
        <v/>
      </c>
      <c r="AS2807" s="161" t="str">
        <f t="shared" si="528"/>
        <v/>
      </c>
    </row>
    <row r="2808" spans="41:45" ht="20.100000000000001" customHeight="1" x14ac:dyDescent="0.25">
      <c r="AO2808" s="158">
        <f t="shared" si="529"/>
        <v>13.749185875025429</v>
      </c>
      <c r="AP2808" s="159">
        <f t="shared" si="530"/>
        <v>5.5826436480336368E-2</v>
      </c>
      <c r="AQ2808" s="160">
        <f t="shared" si="531"/>
        <v>1.2311478686134053E-4</v>
      </c>
      <c r="AR2808" s="161" t="str">
        <f t="shared" si="532"/>
        <v/>
      </c>
      <c r="AS2808" s="161" t="str">
        <f t="shared" si="528"/>
        <v/>
      </c>
    </row>
    <row r="2809" spans="41:45" ht="20.100000000000001" customHeight="1" x14ac:dyDescent="0.25">
      <c r="AO2809" s="158">
        <f t="shared" si="529"/>
        <v>13.755580845199859</v>
      </c>
      <c r="AP2809" s="159">
        <f t="shared" si="530"/>
        <v>5.5703321693475027E-2</v>
      </c>
      <c r="AQ2809" s="160">
        <f t="shared" si="531"/>
        <v>1.2286447416709478E-4</v>
      </c>
      <c r="AR2809" s="161" t="str">
        <f t="shared" si="532"/>
        <v/>
      </c>
      <c r="AS2809" s="161" t="str">
        <f t="shared" si="528"/>
        <v/>
      </c>
    </row>
    <row r="2810" spans="41:45" ht="20.100000000000001" customHeight="1" x14ac:dyDescent="0.25">
      <c r="AO2810" s="158">
        <f t="shared" si="529"/>
        <v>13.761975815374289</v>
      </c>
      <c r="AP2810" s="159">
        <f t="shared" si="530"/>
        <v>5.5580457219307933E-2</v>
      </c>
      <c r="AQ2810" s="160">
        <f t="shared" si="531"/>
        <v>1.2261460417825609E-4</v>
      </c>
      <c r="AR2810" s="161" t="str">
        <f t="shared" si="532"/>
        <v/>
      </c>
      <c r="AS2810" s="161" t="str">
        <f t="shared" si="528"/>
        <v/>
      </c>
    </row>
    <row r="2811" spans="41:45" ht="20.100000000000001" customHeight="1" x14ac:dyDescent="0.25">
      <c r="AO2811" s="158">
        <f t="shared" si="529"/>
        <v>13.768370785548719</v>
      </c>
      <c r="AP2811" s="159">
        <f t="shared" si="530"/>
        <v>5.5457842615129677E-2</v>
      </c>
      <c r="AQ2811" s="160">
        <f t="shared" si="531"/>
        <v>1.2236517632556454E-4</v>
      </c>
      <c r="AR2811" s="161" t="str">
        <f t="shared" si="532"/>
        <v/>
      </c>
      <c r="AS2811" s="161" t="str">
        <f t="shared" si="528"/>
        <v/>
      </c>
    </row>
    <row r="2812" spans="41:45" ht="20.100000000000001" customHeight="1" x14ac:dyDescent="0.25">
      <c r="AO2812" s="158">
        <f t="shared" si="529"/>
        <v>13.774765755723148</v>
      </c>
      <c r="AP2812" s="159">
        <f t="shared" si="530"/>
        <v>5.5335477438804112E-2</v>
      </c>
      <c r="AQ2812" s="160">
        <f t="shared" si="531"/>
        <v>1.2211619003960061E-4</v>
      </c>
      <c r="AR2812" s="161" t="str">
        <f t="shared" si="532"/>
        <v/>
      </c>
      <c r="AS2812" s="161" t="str">
        <f t="shared" si="528"/>
        <v/>
      </c>
    </row>
    <row r="2813" spans="41:45" ht="20.100000000000001" customHeight="1" x14ac:dyDescent="0.25">
      <c r="AO2813" s="158">
        <f t="shared" si="529"/>
        <v>13.781160725897578</v>
      </c>
      <c r="AP2813" s="159">
        <f t="shared" si="530"/>
        <v>5.5213361248764511E-2</v>
      </c>
      <c r="AQ2813" s="160">
        <f t="shared" si="531"/>
        <v>1.2186764475109746E-4</v>
      </c>
      <c r="AR2813" s="161" t="str">
        <f t="shared" si="532"/>
        <v/>
      </c>
      <c r="AS2813" s="161" t="str">
        <f t="shared" si="528"/>
        <v/>
      </c>
    </row>
    <row r="2814" spans="41:45" ht="20.100000000000001" customHeight="1" x14ac:dyDescent="0.25">
      <c r="AO2814" s="158">
        <f t="shared" si="529"/>
        <v>13.787555696072008</v>
      </c>
      <c r="AP2814" s="159">
        <f t="shared" si="530"/>
        <v>5.5091493604013414E-2</v>
      </c>
      <c r="AQ2814" s="160">
        <f t="shared" si="531"/>
        <v>1.2161953989069801E-4</v>
      </c>
      <c r="AR2814" s="161" t="str">
        <f t="shared" si="532"/>
        <v/>
      </c>
      <c r="AS2814" s="161" t="str">
        <f t="shared" si="528"/>
        <v/>
      </c>
    </row>
    <row r="2815" spans="41:45" ht="20.100000000000001" customHeight="1" x14ac:dyDescent="0.25">
      <c r="AO2815" s="158">
        <f t="shared" si="529"/>
        <v>13.793950666246438</v>
      </c>
      <c r="AP2815" s="159">
        <f t="shared" si="530"/>
        <v>5.4969874064122716E-2</v>
      </c>
      <c r="AQ2815" s="160">
        <f t="shared" si="531"/>
        <v>1.213718748890244E-4</v>
      </c>
      <c r="AR2815" s="161" t="str">
        <f t="shared" si="532"/>
        <v/>
      </c>
      <c r="AS2815" s="161" t="str">
        <f t="shared" si="528"/>
        <v/>
      </c>
    </row>
    <row r="2816" spans="41:45" ht="20.100000000000001" customHeight="1" x14ac:dyDescent="0.25">
      <c r="AO2816" s="158">
        <f t="shared" si="529"/>
        <v>13.800345636420868</v>
      </c>
      <c r="AP2816" s="159">
        <f t="shared" si="530"/>
        <v>5.4848502189233692E-2</v>
      </c>
      <c r="AQ2816" s="160">
        <f t="shared" si="531"/>
        <v>1.211246491766016E-4</v>
      </c>
      <c r="AR2816" s="161" t="str">
        <f t="shared" si="532"/>
        <v/>
      </c>
      <c r="AS2816" s="161" t="str">
        <f t="shared" si="528"/>
        <v/>
      </c>
    </row>
    <row r="2817" spans="41:45" ht="20.100000000000001" customHeight="1" x14ac:dyDescent="0.25">
      <c r="AO2817" s="158">
        <f t="shared" si="529"/>
        <v>13.806740606595298</v>
      </c>
      <c r="AP2817" s="159">
        <f t="shared" si="530"/>
        <v>5.472737754005709E-2</v>
      </c>
      <c r="AQ2817" s="160">
        <f t="shared" si="531"/>
        <v>1.2087786218422519E-4</v>
      </c>
      <c r="AR2817" s="161" t="str">
        <f t="shared" si="532"/>
        <v/>
      </c>
      <c r="AS2817" s="161" t="str">
        <f t="shared" si="528"/>
        <v/>
      </c>
    </row>
    <row r="2818" spans="41:45" ht="20.100000000000001" customHeight="1" x14ac:dyDescent="0.25">
      <c r="AO2818" s="158">
        <f t="shared" si="529"/>
        <v>13.813135576769728</v>
      </c>
      <c r="AP2818" s="159">
        <f t="shared" si="530"/>
        <v>5.4606499677872865E-2</v>
      </c>
      <c r="AQ2818" s="160">
        <f t="shared" si="531"/>
        <v>1.2063151334240629E-4</v>
      </c>
      <c r="AR2818" s="161" t="str">
        <f t="shared" si="532"/>
        <v/>
      </c>
      <c r="AS2818" s="161" t="str">
        <f t="shared" si="528"/>
        <v/>
      </c>
    </row>
    <row r="2819" spans="41:45" ht="20.100000000000001" customHeight="1" x14ac:dyDescent="0.25">
      <c r="AO2819" s="158">
        <f t="shared" si="529"/>
        <v>13.819530546944158</v>
      </c>
      <c r="AP2819" s="159">
        <f t="shared" si="530"/>
        <v>5.4485868164530459E-2</v>
      </c>
      <c r="AQ2819" s="160">
        <f t="shared" si="531"/>
        <v>1.2038560208185028E-4</v>
      </c>
      <c r="AR2819" s="161" t="str">
        <f t="shared" si="532"/>
        <v/>
      </c>
      <c r="AS2819" s="161" t="str">
        <f t="shared" si="528"/>
        <v/>
      </c>
    </row>
    <row r="2820" spans="41:45" ht="20.100000000000001" customHeight="1" x14ac:dyDescent="0.25">
      <c r="AO2820" s="158">
        <f t="shared" si="529"/>
        <v>13.825925517118588</v>
      </c>
      <c r="AP2820" s="159">
        <f t="shared" si="530"/>
        <v>5.4365482562448608E-2</v>
      </c>
      <c r="AQ2820" s="160">
        <f t="shared" si="531"/>
        <v>1.2014012783317235E-4</v>
      </c>
      <c r="AR2820" s="161" t="str">
        <f t="shared" si="532"/>
        <v/>
      </c>
      <c r="AS2820" s="161" t="str">
        <f t="shared" si="528"/>
        <v/>
      </c>
    </row>
    <row r="2821" spans="41:45" ht="20.100000000000001" customHeight="1" x14ac:dyDescent="0.25">
      <c r="AO2821" s="158">
        <f t="shared" si="529"/>
        <v>13.832320487293018</v>
      </c>
      <c r="AP2821" s="159">
        <f t="shared" si="530"/>
        <v>5.4245342434615436E-2</v>
      </c>
      <c r="AQ2821" s="160">
        <f t="shared" si="531"/>
        <v>1.1989509002698767E-4</v>
      </c>
      <c r="AR2821" s="161" t="str">
        <f t="shared" si="532"/>
        <v/>
      </c>
      <c r="AS2821" s="161" t="str">
        <f t="shared" si="528"/>
        <v/>
      </c>
    </row>
    <row r="2822" spans="41:45" ht="20.100000000000001" customHeight="1" x14ac:dyDescent="0.25">
      <c r="AO2822" s="158">
        <f t="shared" si="529"/>
        <v>13.838715457467448</v>
      </c>
      <c r="AP2822" s="159">
        <f t="shared" si="530"/>
        <v>5.4125447344588448E-2</v>
      </c>
      <c r="AQ2822" s="160">
        <f t="shared" si="531"/>
        <v>1.1965048809409878E-4</v>
      </c>
      <c r="AR2822" s="161" t="str">
        <f t="shared" si="532"/>
        <v/>
      </c>
      <c r="AS2822" s="161" t="str">
        <f t="shared" si="528"/>
        <v/>
      </c>
    </row>
    <row r="2823" spans="41:45" ht="20.100000000000001" customHeight="1" x14ac:dyDescent="0.25">
      <c r="AO2823" s="158">
        <f t="shared" si="529"/>
        <v>13.845110427641877</v>
      </c>
      <c r="AP2823" s="159">
        <f t="shared" si="530"/>
        <v>5.4005796856494349E-2</v>
      </c>
      <c r="AQ2823" s="160">
        <f t="shared" si="531"/>
        <v>1.1940632146507923E-4</v>
      </c>
      <c r="AR2823" s="161" t="str">
        <f t="shared" si="532"/>
        <v/>
      </c>
      <c r="AS2823" s="161" t="str">
        <f t="shared" si="528"/>
        <v/>
      </c>
    </row>
    <row r="2824" spans="41:45" ht="20.100000000000001" customHeight="1" x14ac:dyDescent="0.25">
      <c r="AO2824" s="158">
        <f t="shared" si="529"/>
        <v>13.851505397816307</v>
      </c>
      <c r="AP2824" s="159">
        <f t="shared" si="530"/>
        <v>5.388639053502927E-2</v>
      </c>
      <c r="AQ2824" s="160">
        <f t="shared" si="531"/>
        <v>1.191625895707038E-4</v>
      </c>
      <c r="AR2824" s="161" t="str">
        <f t="shared" si="532"/>
        <v/>
      </c>
      <c r="AS2824" s="161" t="str">
        <f t="shared" si="528"/>
        <v/>
      </c>
    </row>
    <row r="2825" spans="41:45" ht="20.100000000000001" customHeight="1" x14ac:dyDescent="0.25">
      <c r="AO2825" s="158">
        <f t="shared" si="529"/>
        <v>13.857900367990737</v>
      </c>
      <c r="AP2825" s="159">
        <f t="shared" si="530"/>
        <v>5.3767227945458566E-2</v>
      </c>
      <c r="AQ2825" s="160">
        <f t="shared" si="531"/>
        <v>1.1891929184165012E-4</v>
      </c>
      <c r="AR2825" s="161" t="str">
        <f t="shared" si="532"/>
        <v/>
      </c>
      <c r="AS2825" s="161" t="str">
        <f t="shared" si="528"/>
        <v/>
      </c>
    </row>
    <row r="2826" spans="41:45" ht="20.100000000000001" customHeight="1" x14ac:dyDescent="0.25">
      <c r="AO2826" s="158">
        <f t="shared" si="529"/>
        <v>13.864295338165167</v>
      </c>
      <c r="AP2826" s="159">
        <f t="shared" si="530"/>
        <v>5.3648308653616916E-2</v>
      </c>
      <c r="AQ2826" s="160">
        <f t="shared" si="531"/>
        <v>1.1867642770882481E-4</v>
      </c>
      <c r="AR2826" s="161" t="str">
        <f t="shared" si="532"/>
        <v/>
      </c>
      <c r="AS2826" s="161" t="str">
        <f t="shared" si="528"/>
        <v/>
      </c>
    </row>
    <row r="2827" spans="41:45" ht="20.100000000000001" customHeight="1" x14ac:dyDescent="0.25">
      <c r="AO2827" s="158">
        <f t="shared" si="529"/>
        <v>13.870690308339597</v>
      </c>
      <c r="AP2827" s="159">
        <f t="shared" si="530"/>
        <v>5.3529632225908091E-2</v>
      </c>
      <c r="AQ2827" s="160">
        <f t="shared" si="531"/>
        <v>1.1843399660289161E-4</v>
      </c>
      <c r="AR2827" s="161" t="str">
        <f t="shared" si="532"/>
        <v/>
      </c>
      <c r="AS2827" s="161" t="str">
        <f t="shared" si="528"/>
        <v/>
      </c>
    </row>
    <row r="2828" spans="41:45" ht="20.100000000000001" customHeight="1" x14ac:dyDescent="0.25">
      <c r="AO2828" s="158">
        <f t="shared" si="529"/>
        <v>13.877085278514027</v>
      </c>
      <c r="AP2828" s="159">
        <f t="shared" si="530"/>
        <v>5.34111982293052E-2</v>
      </c>
      <c r="AQ2828" s="160">
        <f t="shared" si="531"/>
        <v>1.1819199795480573E-4</v>
      </c>
      <c r="AR2828" s="161" t="str">
        <f t="shared" si="532"/>
        <v/>
      </c>
      <c r="AS2828" s="161" t="str">
        <f t="shared" si="528"/>
        <v/>
      </c>
    </row>
    <row r="2829" spans="41:45" ht="20.100000000000001" customHeight="1" x14ac:dyDescent="0.25">
      <c r="AO2829" s="158">
        <f t="shared" si="529"/>
        <v>13.883480248688457</v>
      </c>
      <c r="AP2829" s="159">
        <f t="shared" si="530"/>
        <v>5.3293006231350394E-2</v>
      </c>
      <c r="AQ2829" s="160">
        <f t="shared" si="531"/>
        <v>1.1795043119536275E-4</v>
      </c>
      <c r="AR2829" s="161" t="str">
        <f t="shared" si="532"/>
        <v/>
      </c>
      <c r="AS2829" s="161" t="str">
        <f t="shared" si="528"/>
        <v/>
      </c>
    </row>
    <row r="2830" spans="41:45" ht="20.100000000000001" customHeight="1" x14ac:dyDescent="0.25">
      <c r="AO2830" s="158">
        <f t="shared" si="529"/>
        <v>13.889875218862887</v>
      </c>
      <c r="AP2830" s="159">
        <f t="shared" si="530"/>
        <v>5.3175055800155031E-2</v>
      </c>
      <c r="AQ2830" s="160">
        <f t="shared" si="531"/>
        <v>1.1770929575546235E-4</v>
      </c>
      <c r="AR2830" s="161" t="str">
        <f t="shared" si="532"/>
        <v/>
      </c>
      <c r="AS2830" s="161" t="str">
        <f t="shared" si="528"/>
        <v/>
      </c>
    </row>
    <row r="2831" spans="41:45" ht="20.100000000000001" customHeight="1" x14ac:dyDescent="0.25">
      <c r="AO2831" s="158">
        <f t="shared" si="529"/>
        <v>13.896270189037317</v>
      </c>
      <c r="AP2831" s="159">
        <f t="shared" si="530"/>
        <v>5.3057346504399569E-2</v>
      </c>
      <c r="AQ2831" s="160">
        <f t="shared" si="531"/>
        <v>1.1746859106621932E-4</v>
      </c>
      <c r="AR2831" s="161" t="str">
        <f t="shared" si="532"/>
        <v/>
      </c>
      <c r="AS2831" s="161" t="str">
        <f t="shared" si="528"/>
        <v/>
      </c>
    </row>
    <row r="2832" spans="41:45" ht="20.100000000000001" customHeight="1" x14ac:dyDescent="0.25">
      <c r="AO2832" s="158">
        <f t="shared" si="529"/>
        <v>13.902665159211747</v>
      </c>
      <c r="AP2832" s="159">
        <f t="shared" si="530"/>
        <v>5.293987791333335E-2</v>
      </c>
      <c r="AQ2832" s="160">
        <f t="shared" si="531"/>
        <v>1.1722831655851251E-4</v>
      </c>
      <c r="AR2832" s="161" t="str">
        <f t="shared" si="532"/>
        <v/>
      </c>
      <c r="AS2832" s="161" t="str">
        <f t="shared" si="528"/>
        <v/>
      </c>
    </row>
    <row r="2833" spans="41:45" ht="20.100000000000001" customHeight="1" x14ac:dyDescent="0.25">
      <c r="AO2833" s="158">
        <f t="shared" si="529"/>
        <v>13.909060129386177</v>
      </c>
      <c r="AP2833" s="159">
        <f t="shared" si="530"/>
        <v>5.2822649596774837E-2</v>
      </c>
      <c r="AQ2833" s="160">
        <f t="shared" si="531"/>
        <v>1.1698847166342202E-4</v>
      </c>
      <c r="AR2833" s="161" t="str">
        <f t="shared" si="532"/>
        <v/>
      </c>
      <c r="AS2833" s="161" t="str">
        <f t="shared" si="528"/>
        <v/>
      </c>
    </row>
    <row r="2834" spans="41:45" ht="20.100000000000001" customHeight="1" x14ac:dyDescent="0.25">
      <c r="AO2834" s="158">
        <f t="shared" si="529"/>
        <v>13.915455099560607</v>
      </c>
      <c r="AP2834" s="159">
        <f t="shared" si="530"/>
        <v>5.2705661125111415E-2</v>
      </c>
      <c r="AQ2834" s="160">
        <f t="shared" si="531"/>
        <v>1.1674905581217365E-4</v>
      </c>
      <c r="AR2834" s="161" t="str">
        <f t="shared" si="532"/>
        <v/>
      </c>
      <c r="AS2834" s="161" t="str">
        <f t="shared" ref="AS2834:AS2897" si="533">IF($AP2834&lt;(1-$AN$670),$AQ2834,"")</f>
        <v/>
      </c>
    </row>
    <row r="2835" spans="41:45" ht="20.100000000000001" customHeight="1" x14ac:dyDescent="0.25">
      <c r="AO2835" s="158">
        <f t="shared" ref="AO2835:AO2898" si="534">AO2834+$AR$655</f>
        <v>13.921850069735036</v>
      </c>
      <c r="AP2835" s="159">
        <f t="shared" ref="AP2835:AP2898" si="535">_xlfn.CHISQ.DIST.RT(AO2835,7)</f>
        <v>5.2588912069299242E-2</v>
      </c>
      <c r="AQ2835" s="160">
        <f t="shared" ref="AQ2835:AQ2898" si="536">AP2835-AP2836</f>
        <v>1.1651006843579198E-4</v>
      </c>
      <c r="AR2835" s="161" t="str">
        <f t="shared" ref="AR2835:AR2898" si="537">IF(AP2835&lt;(1-$AN$662),AQ2835,"")</f>
        <v/>
      </c>
      <c r="AS2835" s="161" t="str">
        <f t="shared" si="533"/>
        <v/>
      </c>
    </row>
    <row r="2836" spans="41:45" ht="20.100000000000001" customHeight="1" x14ac:dyDescent="0.25">
      <c r="AO2836" s="158">
        <f t="shared" si="534"/>
        <v>13.928245039909466</v>
      </c>
      <c r="AP2836" s="159">
        <f t="shared" si="535"/>
        <v>5.247240200086345E-2</v>
      </c>
      <c r="AQ2836" s="160">
        <f t="shared" si="536"/>
        <v>1.1627150896561383E-4</v>
      </c>
      <c r="AR2836" s="161" t="str">
        <f t="shared" si="537"/>
        <v/>
      </c>
      <c r="AS2836" s="161" t="str">
        <f t="shared" si="533"/>
        <v/>
      </c>
    </row>
    <row r="2837" spans="41:45" ht="20.100000000000001" customHeight="1" x14ac:dyDescent="0.25">
      <c r="AO2837" s="158">
        <f t="shared" si="534"/>
        <v>13.934640010083896</v>
      </c>
      <c r="AP2837" s="159">
        <f t="shared" si="535"/>
        <v>5.2356130491897836E-2</v>
      </c>
      <c r="AQ2837" s="160">
        <f t="shared" si="536"/>
        <v>1.1603337683298992E-4</v>
      </c>
      <c r="AR2837" s="161" t="str">
        <f t="shared" si="537"/>
        <v/>
      </c>
      <c r="AS2837" s="161" t="str">
        <f t="shared" si="533"/>
        <v/>
      </c>
    </row>
    <row r="2838" spans="41:45" ht="20.100000000000001" customHeight="1" x14ac:dyDescent="0.25">
      <c r="AO2838" s="158">
        <f t="shared" si="534"/>
        <v>13.941034980258326</v>
      </c>
      <c r="AP2838" s="159">
        <f t="shared" si="535"/>
        <v>5.2240097115064846E-2</v>
      </c>
      <c r="AQ2838" s="160">
        <f t="shared" si="536"/>
        <v>1.1579567146911829E-4</v>
      </c>
      <c r="AR2838" s="161" t="str">
        <f t="shared" si="537"/>
        <v/>
      </c>
      <c r="AS2838" s="161" t="str">
        <f t="shared" si="533"/>
        <v/>
      </c>
    </row>
    <row r="2839" spans="41:45" ht="20.100000000000001" customHeight="1" x14ac:dyDescent="0.25">
      <c r="AO2839" s="158">
        <f t="shared" si="534"/>
        <v>13.947429950432756</v>
      </c>
      <c r="AP2839" s="159">
        <f t="shared" si="535"/>
        <v>5.2124301443595727E-2</v>
      </c>
      <c r="AQ2839" s="160">
        <f t="shared" si="536"/>
        <v>1.1555839230566883E-4</v>
      </c>
      <c r="AR2839" s="161" t="str">
        <f t="shared" si="537"/>
        <v/>
      </c>
      <c r="AS2839" s="161" t="str">
        <f t="shared" si="533"/>
        <v/>
      </c>
    </row>
    <row r="2840" spans="41:45" ht="20.100000000000001" customHeight="1" x14ac:dyDescent="0.25">
      <c r="AO2840" s="158">
        <f t="shared" si="534"/>
        <v>13.953824920607186</v>
      </c>
      <c r="AP2840" s="159">
        <f t="shared" si="535"/>
        <v>5.2008743051290059E-2</v>
      </c>
      <c r="AQ2840" s="160">
        <f t="shared" si="536"/>
        <v>1.1532153877399226E-4</v>
      </c>
      <c r="AR2840" s="161" t="str">
        <f t="shared" si="537"/>
        <v/>
      </c>
      <c r="AS2840" s="161" t="str">
        <f t="shared" si="533"/>
        <v/>
      </c>
    </row>
    <row r="2841" spans="41:45" ht="20.100000000000001" customHeight="1" x14ac:dyDescent="0.25">
      <c r="AO2841" s="158">
        <f t="shared" si="534"/>
        <v>13.960219890781616</v>
      </c>
      <c r="AP2841" s="159">
        <f t="shared" si="535"/>
        <v>5.1893421512516066E-2</v>
      </c>
      <c r="AQ2841" s="160">
        <f t="shared" si="536"/>
        <v>1.1508511030568214E-4</v>
      </c>
      <c r="AR2841" s="161" t="str">
        <f t="shared" si="537"/>
        <v/>
      </c>
      <c r="AS2841" s="161" t="str">
        <f t="shared" si="533"/>
        <v/>
      </c>
    </row>
    <row r="2842" spans="41:45" ht="20.100000000000001" customHeight="1" x14ac:dyDescent="0.25">
      <c r="AO2842" s="158">
        <f t="shared" si="534"/>
        <v>13.966614860956046</v>
      </c>
      <c r="AP2842" s="159">
        <f t="shared" si="535"/>
        <v>5.1778336402210384E-2</v>
      </c>
      <c r="AQ2842" s="160">
        <f t="shared" si="536"/>
        <v>1.1484910633257489E-4</v>
      </c>
      <c r="AR2842" s="161" t="str">
        <f t="shared" si="537"/>
        <v/>
      </c>
      <c r="AS2842" s="161" t="str">
        <f t="shared" si="533"/>
        <v/>
      </c>
    </row>
    <row r="2843" spans="41:45" ht="20.100000000000001" customHeight="1" x14ac:dyDescent="0.25">
      <c r="AO2843" s="158">
        <f t="shared" si="534"/>
        <v>13.973009831130476</v>
      </c>
      <c r="AP2843" s="159">
        <f t="shared" si="535"/>
        <v>5.1663487295877809E-2</v>
      </c>
      <c r="AQ2843" s="160">
        <f t="shared" si="536"/>
        <v>1.1461352628614613E-4</v>
      </c>
      <c r="AR2843" s="161" t="str">
        <f t="shared" si="537"/>
        <v/>
      </c>
      <c r="AS2843" s="161" t="str">
        <f t="shared" si="533"/>
        <v/>
      </c>
    </row>
    <row r="2844" spans="41:45" ht="20.100000000000001" customHeight="1" x14ac:dyDescent="0.25">
      <c r="AO2844" s="158">
        <f t="shared" si="534"/>
        <v>13.979404801304906</v>
      </c>
      <c r="AP2844" s="159">
        <f t="shared" si="535"/>
        <v>5.1548873769591663E-2</v>
      </c>
      <c r="AQ2844" s="160">
        <f t="shared" si="536"/>
        <v>1.1437836959851677E-4</v>
      </c>
      <c r="AR2844" s="161" t="str">
        <f t="shared" si="537"/>
        <v/>
      </c>
      <c r="AS2844" s="161" t="str">
        <f t="shared" si="533"/>
        <v/>
      </c>
    </row>
    <row r="2845" spans="41:45" ht="20.100000000000001" customHeight="1" x14ac:dyDescent="0.25">
      <c r="AO2845" s="158">
        <f t="shared" si="534"/>
        <v>13.985799771479336</v>
      </c>
      <c r="AP2845" s="159">
        <f t="shared" si="535"/>
        <v>5.1434495399993146E-2</v>
      </c>
      <c r="AQ2845" s="160">
        <f t="shared" si="536"/>
        <v>1.1414363570148162E-4</v>
      </c>
      <c r="AR2845" s="161" t="str">
        <f t="shared" si="537"/>
        <v/>
      </c>
      <c r="AS2845" s="161" t="str">
        <f t="shared" si="533"/>
        <v/>
      </c>
    </row>
    <row r="2846" spans="41:45" ht="20.100000000000001" customHeight="1" x14ac:dyDescent="0.25">
      <c r="AO2846" s="158">
        <f t="shared" si="534"/>
        <v>13.992194741653766</v>
      </c>
      <c r="AP2846" s="159">
        <f t="shared" si="535"/>
        <v>5.1320351764291665E-2</v>
      </c>
      <c r="AQ2846" s="160">
        <f t="shared" si="536"/>
        <v>1.1390932402698117E-4</v>
      </c>
      <c r="AR2846" s="161" t="str">
        <f t="shared" si="537"/>
        <v/>
      </c>
      <c r="AS2846" s="161" t="str">
        <f t="shared" si="533"/>
        <v/>
      </c>
    </row>
    <row r="2847" spans="41:45" ht="20.100000000000001" customHeight="1" x14ac:dyDescent="0.25">
      <c r="AO2847" s="158">
        <f t="shared" si="534"/>
        <v>13.998589711828195</v>
      </c>
      <c r="AP2847" s="159">
        <f t="shared" si="535"/>
        <v>5.1206442440264684E-2</v>
      </c>
      <c r="AQ2847" s="160">
        <f t="shared" si="536"/>
        <v>1.1367543400728902E-4</v>
      </c>
      <c r="AR2847" s="161" t="str">
        <f t="shared" si="537"/>
        <v/>
      </c>
      <c r="AS2847" s="161" t="str">
        <f t="shared" si="533"/>
        <v/>
      </c>
    </row>
    <row r="2848" spans="41:45" ht="20.100000000000001" customHeight="1" x14ac:dyDescent="0.25">
      <c r="AO2848" s="158">
        <f t="shared" si="534"/>
        <v>14.004984682002625</v>
      </c>
      <c r="AP2848" s="159">
        <f t="shared" si="535"/>
        <v>5.1092767006257395E-2</v>
      </c>
      <c r="AQ2848" s="160">
        <f t="shared" si="536"/>
        <v>1.134419650745469E-4</v>
      </c>
      <c r="AR2848" s="161" t="str">
        <f t="shared" si="537"/>
        <v/>
      </c>
      <c r="AS2848" s="161" t="str">
        <f t="shared" si="533"/>
        <v/>
      </c>
    </row>
    <row r="2849" spans="41:45" ht="20.100000000000001" customHeight="1" x14ac:dyDescent="0.25">
      <c r="AO2849" s="158">
        <f t="shared" si="534"/>
        <v>14.011379652177055</v>
      </c>
      <c r="AP2849" s="159">
        <f t="shared" si="535"/>
        <v>5.0979325041182848E-2</v>
      </c>
      <c r="AQ2849" s="160">
        <f t="shared" si="536"/>
        <v>1.1320891666097288E-4</v>
      </c>
      <c r="AR2849" s="161" t="str">
        <f t="shared" si="537"/>
        <v/>
      </c>
      <c r="AS2849" s="161" t="str">
        <f t="shared" si="533"/>
        <v/>
      </c>
    </row>
    <row r="2850" spans="41:45" ht="20.100000000000001" customHeight="1" x14ac:dyDescent="0.25">
      <c r="AO2850" s="158">
        <f t="shared" si="534"/>
        <v>14.017774622351485</v>
      </c>
      <c r="AP2850" s="159">
        <f t="shared" si="535"/>
        <v>5.0866116124521875E-2</v>
      </c>
      <c r="AQ2850" s="160">
        <f t="shared" si="536"/>
        <v>1.1297628819915279E-4</v>
      </c>
      <c r="AR2850" s="161" t="str">
        <f t="shared" si="537"/>
        <v/>
      </c>
      <c r="AS2850" s="161" t="str">
        <f t="shared" si="533"/>
        <v/>
      </c>
    </row>
    <row r="2851" spans="41:45" ht="20.100000000000001" customHeight="1" x14ac:dyDescent="0.25">
      <c r="AO2851" s="158">
        <f t="shared" si="534"/>
        <v>14.024169592525915</v>
      </c>
      <c r="AP2851" s="159">
        <f t="shared" si="535"/>
        <v>5.0753139836322722E-2</v>
      </c>
      <c r="AQ2851" s="160">
        <f t="shared" si="536"/>
        <v>1.1274407912149897E-4</v>
      </c>
      <c r="AR2851" s="161" t="str">
        <f t="shared" si="537"/>
        <v/>
      </c>
      <c r="AS2851" s="161" t="str">
        <f t="shared" si="533"/>
        <v/>
      </c>
    </row>
    <row r="2852" spans="41:45" ht="20.100000000000001" customHeight="1" x14ac:dyDescent="0.25">
      <c r="AO2852" s="158">
        <f t="shared" si="534"/>
        <v>14.030564562700345</v>
      </c>
      <c r="AP2852" s="159">
        <f t="shared" si="535"/>
        <v>5.0640395757201223E-2</v>
      </c>
      <c r="AQ2852" s="160">
        <f t="shared" si="536"/>
        <v>1.1251228886063197E-4</v>
      </c>
      <c r="AR2852" s="161" t="str">
        <f t="shared" si="537"/>
        <v/>
      </c>
      <c r="AS2852" s="161" t="str">
        <f t="shared" si="533"/>
        <v/>
      </c>
    </row>
    <row r="2853" spans="41:45" ht="20.100000000000001" customHeight="1" x14ac:dyDescent="0.25">
      <c r="AO2853" s="158">
        <f t="shared" si="534"/>
        <v>14.036959532874775</v>
      </c>
      <c r="AP2853" s="159">
        <f t="shared" si="535"/>
        <v>5.0527883468340591E-2</v>
      </c>
      <c r="AQ2853" s="160">
        <f t="shared" si="536"/>
        <v>1.1228091684936659E-4</v>
      </c>
      <c r="AR2853" s="161" t="str">
        <f t="shared" si="537"/>
        <v/>
      </c>
      <c r="AS2853" s="161" t="str">
        <f t="shared" si="533"/>
        <v/>
      </c>
    </row>
    <row r="2854" spans="41:45" ht="20.100000000000001" customHeight="1" x14ac:dyDescent="0.25">
      <c r="AO2854" s="158">
        <f t="shared" si="534"/>
        <v>14.043354503049205</v>
      </c>
      <c r="AP2854" s="159">
        <f t="shared" si="535"/>
        <v>5.0415602551491225E-2</v>
      </c>
      <c r="AQ2854" s="160">
        <f t="shared" si="536"/>
        <v>1.1204996252046906E-4</v>
      </c>
      <c r="AR2854" s="161" t="str">
        <f t="shared" si="537"/>
        <v/>
      </c>
      <c r="AS2854" s="161" t="str">
        <f t="shared" si="533"/>
        <v/>
      </c>
    </row>
    <row r="2855" spans="41:45" ht="20.100000000000001" customHeight="1" x14ac:dyDescent="0.25">
      <c r="AO2855" s="158">
        <f t="shared" si="534"/>
        <v>14.049749473223635</v>
      </c>
      <c r="AP2855" s="159">
        <f t="shared" si="535"/>
        <v>5.0303552588970755E-2</v>
      </c>
      <c r="AQ2855" s="160">
        <f t="shared" si="536"/>
        <v>1.1181942530688604E-4</v>
      </c>
      <c r="AR2855" s="161" t="str">
        <f t="shared" si="537"/>
        <v/>
      </c>
      <c r="AS2855" s="161" t="str">
        <f t="shared" si="533"/>
        <v/>
      </c>
    </row>
    <row r="2856" spans="41:45" ht="20.100000000000001" customHeight="1" x14ac:dyDescent="0.25">
      <c r="AO2856" s="158">
        <f t="shared" si="534"/>
        <v>14.056144443398065</v>
      </c>
      <c r="AP2856" s="159">
        <f t="shared" si="535"/>
        <v>5.0191733163663869E-2</v>
      </c>
      <c r="AQ2856" s="160">
        <f t="shared" si="536"/>
        <v>1.1158930464200134E-4</v>
      </c>
      <c r="AR2856" s="161" t="str">
        <f t="shared" si="537"/>
        <v/>
      </c>
      <c r="AS2856" s="161" t="str">
        <f t="shared" si="533"/>
        <v/>
      </c>
    </row>
    <row r="2857" spans="41:45" ht="20.100000000000001" customHeight="1" x14ac:dyDescent="0.25">
      <c r="AO2857" s="158">
        <f t="shared" si="534"/>
        <v>14.062539413572495</v>
      </c>
      <c r="AP2857" s="159">
        <f t="shared" si="535"/>
        <v>5.0080143859021868E-2</v>
      </c>
      <c r="AQ2857" s="160">
        <f t="shared" si="536"/>
        <v>1.113595999585465E-4</v>
      </c>
      <c r="AR2857" s="161" t="str">
        <f t="shared" si="537"/>
        <v/>
      </c>
      <c r="AS2857" s="161" t="str">
        <f t="shared" si="533"/>
        <v/>
      </c>
    </row>
    <row r="2858" spans="41:45" ht="20.100000000000001" customHeight="1" x14ac:dyDescent="0.25">
      <c r="AO2858" s="158">
        <f t="shared" si="534"/>
        <v>14.068934383746925</v>
      </c>
      <c r="AP2858" s="159">
        <f t="shared" si="535"/>
        <v>4.9968784259063322E-2</v>
      </c>
      <c r="AQ2858" s="160">
        <f t="shared" si="536"/>
        <v>1.111303106902245E-4</v>
      </c>
      <c r="AR2858" s="161">
        <f t="shared" si="537"/>
        <v>1.111303106902245E-4</v>
      </c>
      <c r="AS2858" s="161" t="str">
        <f t="shared" si="533"/>
        <v/>
      </c>
    </row>
    <row r="2859" spans="41:45" ht="20.100000000000001" customHeight="1" x14ac:dyDescent="0.25">
      <c r="AO2859" s="158">
        <f t="shared" si="534"/>
        <v>14.075329353921354</v>
      </c>
      <c r="AP2859" s="159">
        <f t="shared" si="535"/>
        <v>4.9857653948373097E-2</v>
      </c>
      <c r="AQ2859" s="160">
        <f t="shared" si="536"/>
        <v>1.1090143627038446E-4</v>
      </c>
      <c r="AR2859" s="161">
        <f t="shared" si="537"/>
        <v>1.1090143627038446E-4</v>
      </c>
      <c r="AS2859" s="161" t="str">
        <f t="shared" si="533"/>
        <v/>
      </c>
    </row>
    <row r="2860" spans="41:45" ht="20.100000000000001" customHeight="1" x14ac:dyDescent="0.25">
      <c r="AO2860" s="158">
        <f t="shared" si="534"/>
        <v>14.081724324095784</v>
      </c>
      <c r="AP2860" s="159">
        <f t="shared" si="535"/>
        <v>4.9746752512102713E-2</v>
      </c>
      <c r="AQ2860" s="160">
        <f t="shared" si="536"/>
        <v>1.1067297613272936E-4</v>
      </c>
      <c r="AR2860" s="161">
        <f t="shared" si="537"/>
        <v>1.1067297613272936E-4</v>
      </c>
      <c r="AS2860" s="161" t="str">
        <f t="shared" si="533"/>
        <v/>
      </c>
    </row>
    <row r="2861" spans="41:45" ht="20.100000000000001" customHeight="1" x14ac:dyDescent="0.25">
      <c r="AO2861" s="158">
        <f t="shared" si="534"/>
        <v>14.088119294270214</v>
      </c>
      <c r="AP2861" s="159">
        <f t="shared" si="535"/>
        <v>4.9636079535969983E-2</v>
      </c>
      <c r="AQ2861" s="160">
        <f t="shared" si="536"/>
        <v>1.1044492971079567E-4</v>
      </c>
      <c r="AR2861" s="161">
        <f t="shared" si="537"/>
        <v>1.1044492971079567E-4</v>
      </c>
      <c r="AS2861" s="161" t="str">
        <f t="shared" si="533"/>
        <v/>
      </c>
    </row>
    <row r="2862" spans="41:45" ht="20.100000000000001" customHeight="1" x14ac:dyDescent="0.25">
      <c r="AO2862" s="158">
        <f t="shared" si="534"/>
        <v>14.094514264444644</v>
      </c>
      <c r="AP2862" s="159">
        <f t="shared" si="535"/>
        <v>4.9525634606259188E-2</v>
      </c>
      <c r="AQ2862" s="160">
        <f t="shared" si="536"/>
        <v>1.102172964386125E-4</v>
      </c>
      <c r="AR2862" s="161">
        <f t="shared" si="537"/>
        <v>1.102172964386125E-4</v>
      </c>
      <c r="AS2862" s="161" t="str">
        <f t="shared" si="533"/>
        <v/>
      </c>
    </row>
    <row r="2863" spans="41:45" ht="20.100000000000001" customHeight="1" x14ac:dyDescent="0.25">
      <c r="AO2863" s="158">
        <f t="shared" si="534"/>
        <v>14.100909234619074</v>
      </c>
      <c r="AP2863" s="159">
        <f t="shared" si="535"/>
        <v>4.9415417309820575E-2</v>
      </c>
      <c r="AQ2863" s="160">
        <f t="shared" si="536"/>
        <v>1.0999007575014652E-4</v>
      </c>
      <c r="AR2863" s="161">
        <f t="shared" si="537"/>
        <v>1.0999007575014652E-4</v>
      </c>
      <c r="AS2863" s="161" t="str">
        <f t="shared" si="533"/>
        <v/>
      </c>
    </row>
    <row r="2864" spans="41:45" ht="20.100000000000001" customHeight="1" x14ac:dyDescent="0.25">
      <c r="AO2864" s="158">
        <f t="shared" si="534"/>
        <v>14.107304204793504</v>
      </c>
      <c r="AP2864" s="159">
        <f t="shared" si="535"/>
        <v>4.9305427234070429E-2</v>
      </c>
      <c r="AQ2864" s="160">
        <f t="shared" si="536"/>
        <v>1.0976326707960032E-4</v>
      </c>
      <c r="AR2864" s="161">
        <f t="shared" si="537"/>
        <v>1.0976326707960032E-4</v>
      </c>
      <c r="AS2864" s="161" t="str">
        <f t="shared" si="533"/>
        <v/>
      </c>
    </row>
    <row r="2865" spans="41:45" ht="20.100000000000001" customHeight="1" x14ac:dyDescent="0.25">
      <c r="AO2865" s="158">
        <f t="shared" si="534"/>
        <v>14.113699174967934</v>
      </c>
      <c r="AP2865" s="159">
        <f t="shared" si="535"/>
        <v>4.9195663966990828E-2</v>
      </c>
      <c r="AQ2865" s="160">
        <f t="shared" si="536"/>
        <v>1.0953686986110711E-4</v>
      </c>
      <c r="AR2865" s="161">
        <f t="shared" si="537"/>
        <v>1.0953686986110711E-4</v>
      </c>
      <c r="AS2865" s="161" t="str">
        <f t="shared" si="533"/>
        <v/>
      </c>
    </row>
    <row r="2866" spans="41:45" ht="20.100000000000001" customHeight="1" x14ac:dyDescent="0.25">
      <c r="AO2866" s="158">
        <f t="shared" si="534"/>
        <v>14.120094145142364</v>
      </c>
      <c r="AP2866" s="159">
        <f t="shared" si="535"/>
        <v>4.9086127097129721E-2</v>
      </c>
      <c r="AQ2866" s="160">
        <f t="shared" si="536"/>
        <v>1.0931088352942459E-4</v>
      </c>
      <c r="AR2866" s="161">
        <f t="shared" si="537"/>
        <v>1.0931088352942459E-4</v>
      </c>
      <c r="AS2866" s="161" t="str">
        <f t="shared" si="533"/>
        <v/>
      </c>
    </row>
    <row r="2867" spans="41:45" ht="20.100000000000001" customHeight="1" x14ac:dyDescent="0.25">
      <c r="AO2867" s="158">
        <f t="shared" si="534"/>
        <v>14.126489115316794</v>
      </c>
      <c r="AP2867" s="159">
        <f t="shared" si="535"/>
        <v>4.8976816213600297E-2</v>
      </c>
      <c r="AQ2867" s="160">
        <f t="shared" si="536"/>
        <v>1.0908530751883166E-4</v>
      </c>
      <c r="AR2867" s="161">
        <f t="shared" si="537"/>
        <v>1.0908530751883166E-4</v>
      </c>
      <c r="AS2867" s="161" t="str">
        <f t="shared" si="533"/>
        <v/>
      </c>
    </row>
    <row r="2868" spans="41:45" ht="20.100000000000001" customHeight="1" x14ac:dyDescent="0.25">
      <c r="AO2868" s="158">
        <f t="shared" si="534"/>
        <v>14.132884085491224</v>
      </c>
      <c r="AP2868" s="159">
        <f t="shared" si="535"/>
        <v>4.8867730906081465E-2</v>
      </c>
      <c r="AQ2868" s="160">
        <f t="shared" si="536"/>
        <v>1.088601412643081E-4</v>
      </c>
      <c r="AR2868" s="161">
        <f t="shared" si="537"/>
        <v>1.088601412643081E-4</v>
      </c>
      <c r="AS2868" s="161" t="str">
        <f t="shared" si="533"/>
        <v/>
      </c>
    </row>
    <row r="2869" spans="41:45" ht="20.100000000000001" customHeight="1" x14ac:dyDescent="0.25">
      <c r="AO2869" s="158">
        <f t="shared" si="534"/>
        <v>14.139279055665654</v>
      </c>
      <c r="AP2869" s="159">
        <f t="shared" si="535"/>
        <v>4.8758870764817157E-2</v>
      </c>
      <c r="AQ2869" s="160">
        <f t="shared" si="536"/>
        <v>1.0863538420053526E-4</v>
      </c>
      <c r="AR2869" s="161">
        <f t="shared" si="537"/>
        <v>1.0863538420053526E-4</v>
      </c>
      <c r="AS2869" s="161" t="str">
        <f t="shared" si="533"/>
        <v/>
      </c>
    </row>
    <row r="2870" spans="41:45" ht="20.100000000000001" customHeight="1" x14ac:dyDescent="0.25">
      <c r="AO2870" s="158">
        <f t="shared" si="534"/>
        <v>14.145674025840083</v>
      </c>
      <c r="AP2870" s="159">
        <f t="shared" si="535"/>
        <v>4.8650235380616622E-2</v>
      </c>
      <c r="AQ2870" s="160">
        <f t="shared" si="536"/>
        <v>1.0841103576288147E-4</v>
      </c>
      <c r="AR2870" s="161">
        <f t="shared" si="537"/>
        <v>1.0841103576288147E-4</v>
      </c>
      <c r="AS2870" s="161" t="str">
        <f t="shared" si="533"/>
        <v/>
      </c>
    </row>
    <row r="2871" spans="41:45" ht="20.100000000000001" customHeight="1" x14ac:dyDescent="0.25">
      <c r="AO2871" s="158">
        <f t="shared" si="534"/>
        <v>14.152068996014513</v>
      </c>
      <c r="AP2871" s="159">
        <f t="shared" si="535"/>
        <v>4.854182434485374E-2</v>
      </c>
      <c r="AQ2871" s="160">
        <f t="shared" si="536"/>
        <v>1.0818709538627791E-4</v>
      </c>
      <c r="AR2871" s="161">
        <f t="shared" si="537"/>
        <v>1.0818709538627791E-4</v>
      </c>
      <c r="AS2871" s="161" t="str">
        <f t="shared" si="533"/>
        <v/>
      </c>
    </row>
    <row r="2872" spans="41:45" ht="20.100000000000001" customHeight="1" x14ac:dyDescent="0.25">
      <c r="AO2872" s="158">
        <f t="shared" si="534"/>
        <v>14.158463966188943</v>
      </c>
      <c r="AP2872" s="159">
        <f t="shared" si="535"/>
        <v>4.8433637249467462E-2</v>
      </c>
      <c r="AQ2872" s="160">
        <f t="shared" si="536"/>
        <v>1.0796356250634964E-4</v>
      </c>
      <c r="AR2872" s="161">
        <f t="shared" si="537"/>
        <v>1.0796356250634964E-4</v>
      </c>
      <c r="AS2872" s="161" t="str">
        <f t="shared" si="533"/>
        <v/>
      </c>
    </row>
    <row r="2873" spans="41:45" ht="20.100000000000001" customHeight="1" x14ac:dyDescent="0.25">
      <c r="AO2873" s="158">
        <f t="shared" si="534"/>
        <v>14.164858936363373</v>
      </c>
      <c r="AP2873" s="159">
        <f t="shared" si="535"/>
        <v>4.8325673686961113E-2</v>
      </c>
      <c r="AQ2873" s="160">
        <f t="shared" si="536"/>
        <v>1.077404365585205E-4</v>
      </c>
      <c r="AR2873" s="161">
        <f t="shared" si="537"/>
        <v>1.077404365585205E-4</v>
      </c>
      <c r="AS2873" s="161" t="str">
        <f t="shared" si="533"/>
        <v/>
      </c>
    </row>
    <row r="2874" spans="41:45" ht="20.100000000000001" customHeight="1" x14ac:dyDescent="0.25">
      <c r="AO2874" s="158">
        <f t="shared" si="534"/>
        <v>14.171253906537803</v>
      </c>
      <c r="AP2874" s="159">
        <f t="shared" si="535"/>
        <v>4.8217933250402592E-2</v>
      </c>
      <c r="AQ2874" s="160">
        <f t="shared" si="536"/>
        <v>1.0751771697855433E-4</v>
      </c>
      <c r="AR2874" s="161">
        <f t="shared" si="537"/>
        <v>1.0751771697855433E-4</v>
      </c>
      <c r="AS2874" s="161" t="str">
        <f t="shared" si="533"/>
        <v/>
      </c>
    </row>
    <row r="2875" spans="41:45" ht="20.100000000000001" customHeight="1" x14ac:dyDescent="0.25">
      <c r="AO2875" s="158">
        <f t="shared" si="534"/>
        <v>14.177648876712233</v>
      </c>
      <c r="AP2875" s="159">
        <f t="shared" si="535"/>
        <v>4.8110415533424038E-2</v>
      </c>
      <c r="AQ2875" s="160">
        <f t="shared" si="536"/>
        <v>1.0729540320241621E-4</v>
      </c>
      <c r="AR2875" s="161">
        <f t="shared" si="537"/>
        <v>1.0729540320241621E-4</v>
      </c>
      <c r="AS2875" s="161" t="str">
        <f t="shared" si="533"/>
        <v/>
      </c>
    </row>
    <row r="2876" spans="41:45" ht="20.100000000000001" customHeight="1" x14ac:dyDescent="0.25">
      <c r="AO2876" s="158">
        <f t="shared" si="534"/>
        <v>14.184043846886663</v>
      </c>
      <c r="AP2876" s="159">
        <f t="shared" si="535"/>
        <v>4.8003120130221621E-2</v>
      </c>
      <c r="AQ2876" s="160">
        <f t="shared" si="536"/>
        <v>1.0707349466600874E-4</v>
      </c>
      <c r="AR2876" s="161">
        <f t="shared" si="537"/>
        <v>1.0707349466600874E-4</v>
      </c>
      <c r="AS2876" s="161" t="str">
        <f t="shared" si="533"/>
        <v/>
      </c>
    </row>
    <row r="2877" spans="41:45" ht="20.100000000000001" customHeight="1" x14ac:dyDescent="0.25">
      <c r="AO2877" s="158">
        <f t="shared" si="534"/>
        <v>14.190438817061093</v>
      </c>
      <c r="AP2877" s="159">
        <f t="shared" si="535"/>
        <v>4.7896046635555613E-2</v>
      </c>
      <c r="AQ2877" s="160">
        <f t="shared" si="536"/>
        <v>1.0685199080576885E-4</v>
      </c>
      <c r="AR2877" s="161">
        <f t="shared" si="537"/>
        <v>1.0685199080576885E-4</v>
      </c>
      <c r="AS2877" s="161" t="str">
        <f t="shared" si="533"/>
        <v/>
      </c>
    </row>
    <row r="2878" spans="41:45" ht="20.100000000000001" customHeight="1" x14ac:dyDescent="0.25">
      <c r="AO2878" s="158">
        <f t="shared" si="534"/>
        <v>14.196833787235523</v>
      </c>
      <c r="AP2878" s="159">
        <f t="shared" si="535"/>
        <v>4.7789194644749844E-2</v>
      </c>
      <c r="AQ2878" s="160">
        <f t="shared" si="536"/>
        <v>1.0663089105795998E-4</v>
      </c>
      <c r="AR2878" s="161">
        <f t="shared" si="537"/>
        <v>1.0663089105795998E-4</v>
      </c>
      <c r="AS2878" s="161" t="str">
        <f t="shared" si="533"/>
        <v/>
      </c>
    </row>
    <row r="2879" spans="41:45" ht="20.100000000000001" customHeight="1" x14ac:dyDescent="0.25">
      <c r="AO2879" s="158">
        <f t="shared" si="534"/>
        <v>14.203228757409953</v>
      </c>
      <c r="AP2879" s="159">
        <f t="shared" si="535"/>
        <v>4.7682563753691884E-2</v>
      </c>
      <c r="AQ2879" s="160">
        <f t="shared" si="536"/>
        <v>1.0641019485944231E-4</v>
      </c>
      <c r="AR2879" s="161">
        <f t="shared" si="537"/>
        <v>1.0641019485944231E-4</v>
      </c>
      <c r="AS2879" s="161" t="str">
        <f t="shared" si="533"/>
        <v/>
      </c>
    </row>
    <row r="2880" spans="41:45" ht="20.100000000000001" customHeight="1" x14ac:dyDescent="0.25">
      <c r="AO2880" s="158">
        <f t="shared" si="534"/>
        <v>14.209623727584383</v>
      </c>
      <c r="AP2880" s="159">
        <f t="shared" si="535"/>
        <v>4.7576153558832442E-2</v>
      </c>
      <c r="AQ2880" s="160">
        <f t="shared" si="536"/>
        <v>1.0618990164679154E-4</v>
      </c>
      <c r="AR2880" s="161">
        <f t="shared" si="537"/>
        <v>1.0618990164679154E-4</v>
      </c>
      <c r="AS2880" s="161" t="str">
        <f t="shared" si="533"/>
        <v/>
      </c>
    </row>
    <row r="2881" spans="41:45" ht="20.100000000000001" customHeight="1" x14ac:dyDescent="0.25">
      <c r="AO2881" s="158">
        <f t="shared" si="534"/>
        <v>14.216018697758813</v>
      </c>
      <c r="AP2881" s="159">
        <f t="shared" si="535"/>
        <v>4.746996365718565E-2</v>
      </c>
      <c r="AQ2881" s="160">
        <f t="shared" si="536"/>
        <v>1.0597001085710378E-4</v>
      </c>
      <c r="AR2881" s="161">
        <f t="shared" si="537"/>
        <v>1.0597001085710378E-4</v>
      </c>
      <c r="AS2881" s="161" t="str">
        <f t="shared" si="533"/>
        <v/>
      </c>
    </row>
    <row r="2882" spans="41:45" ht="20.100000000000001" customHeight="1" x14ac:dyDescent="0.25">
      <c r="AO2882" s="158">
        <f t="shared" si="534"/>
        <v>14.222413667933242</v>
      </c>
      <c r="AP2882" s="159">
        <f t="shared" si="535"/>
        <v>4.7363993646328546E-2</v>
      </c>
      <c r="AQ2882" s="160">
        <f t="shared" si="536"/>
        <v>1.0575052192740575E-4</v>
      </c>
      <c r="AR2882" s="161">
        <f t="shared" si="537"/>
        <v>1.0575052192740575E-4</v>
      </c>
      <c r="AS2882" s="161" t="str">
        <f t="shared" si="533"/>
        <v/>
      </c>
    </row>
    <row r="2883" spans="41:45" ht="20.100000000000001" customHeight="1" x14ac:dyDescent="0.25">
      <c r="AO2883" s="158">
        <f t="shared" si="534"/>
        <v>14.228808638107672</v>
      </c>
      <c r="AP2883" s="159">
        <f t="shared" si="535"/>
        <v>4.7258243124401141E-2</v>
      </c>
      <c r="AQ2883" s="160">
        <f t="shared" si="536"/>
        <v>1.0553143429529316E-4</v>
      </c>
      <c r="AR2883" s="161">
        <f t="shared" si="537"/>
        <v>1.0553143429529316E-4</v>
      </c>
      <c r="AS2883" s="161" t="str">
        <f t="shared" si="533"/>
        <v/>
      </c>
    </row>
    <row r="2884" spans="41:45" ht="20.100000000000001" customHeight="1" x14ac:dyDescent="0.25">
      <c r="AO2884" s="158">
        <f t="shared" si="534"/>
        <v>14.235203608282102</v>
      </c>
      <c r="AP2884" s="159">
        <f t="shared" si="535"/>
        <v>4.7152711690105847E-2</v>
      </c>
      <c r="AQ2884" s="160">
        <f t="shared" si="536"/>
        <v>1.0531274739816049E-4</v>
      </c>
      <c r="AR2884" s="161">
        <f t="shared" si="537"/>
        <v>1.0531274739816049E-4</v>
      </c>
      <c r="AS2884" s="161" t="str">
        <f t="shared" si="533"/>
        <v/>
      </c>
    </row>
    <row r="2885" spans="41:45" ht="20.100000000000001" customHeight="1" x14ac:dyDescent="0.25">
      <c r="AO2885" s="158">
        <f t="shared" si="534"/>
        <v>14.241598578456532</v>
      </c>
      <c r="AP2885" s="159">
        <f t="shared" si="535"/>
        <v>4.7047398942707687E-2</v>
      </c>
      <c r="AQ2885" s="160">
        <f t="shared" si="536"/>
        <v>1.0509446067387407E-4</v>
      </c>
      <c r="AR2885" s="161">
        <f t="shared" si="537"/>
        <v>1.0509446067387407E-4</v>
      </c>
      <c r="AS2885" s="161" t="str">
        <f t="shared" si="533"/>
        <v/>
      </c>
    </row>
    <row r="2886" spans="41:45" ht="20.100000000000001" customHeight="1" x14ac:dyDescent="0.25">
      <c r="AO2886" s="158">
        <f t="shared" si="534"/>
        <v>14.247993548630962</v>
      </c>
      <c r="AP2886" s="159">
        <f t="shared" si="535"/>
        <v>4.6942304482033813E-2</v>
      </c>
      <c r="AQ2886" s="160">
        <f t="shared" si="536"/>
        <v>1.0487657356021696E-4</v>
      </c>
      <c r="AR2886" s="161">
        <f t="shared" si="537"/>
        <v>1.0487657356021696E-4</v>
      </c>
      <c r="AS2886" s="161" t="str">
        <f t="shared" si="533"/>
        <v/>
      </c>
    </row>
    <row r="2887" spans="41:45" ht="20.100000000000001" customHeight="1" x14ac:dyDescent="0.25">
      <c r="AO2887" s="158">
        <f t="shared" si="534"/>
        <v>14.254388518805392</v>
      </c>
      <c r="AP2887" s="159">
        <f t="shared" si="535"/>
        <v>4.6837427908473596E-2</v>
      </c>
      <c r="AQ2887" s="160">
        <f t="shared" si="536"/>
        <v>1.0465908549553427E-4</v>
      </c>
      <c r="AR2887" s="161">
        <f t="shared" si="537"/>
        <v>1.0465908549553427E-4</v>
      </c>
      <c r="AS2887" s="161" t="str">
        <f t="shared" si="533"/>
        <v/>
      </c>
    </row>
    <row r="2888" spans="41:45" ht="20.100000000000001" customHeight="1" x14ac:dyDescent="0.25">
      <c r="AO2888" s="158">
        <f t="shared" si="534"/>
        <v>14.260783488979822</v>
      </c>
      <c r="AP2888" s="159">
        <f t="shared" si="535"/>
        <v>4.6732768822978062E-2</v>
      </c>
      <c r="AQ2888" s="160">
        <f t="shared" si="536"/>
        <v>1.0444199591819886E-4</v>
      </c>
      <c r="AR2888" s="161">
        <f t="shared" si="537"/>
        <v>1.0444199591819886E-4</v>
      </c>
      <c r="AS2888" s="161" t="str">
        <f t="shared" si="533"/>
        <v/>
      </c>
    </row>
    <row r="2889" spans="41:45" ht="20.100000000000001" customHeight="1" x14ac:dyDescent="0.25">
      <c r="AO2889" s="158">
        <f t="shared" si="534"/>
        <v>14.267178459154252</v>
      </c>
      <c r="AP2889" s="159">
        <f t="shared" si="535"/>
        <v>4.6628326827059863E-2</v>
      </c>
      <c r="AQ2889" s="160">
        <f t="shared" si="536"/>
        <v>1.0422530426663218E-4</v>
      </c>
      <c r="AR2889" s="161">
        <f t="shared" si="537"/>
        <v>1.0422530426663218E-4</v>
      </c>
      <c r="AS2889" s="161" t="str">
        <f t="shared" si="533"/>
        <v/>
      </c>
    </row>
    <row r="2890" spans="41:45" ht="20.100000000000001" customHeight="1" x14ac:dyDescent="0.25">
      <c r="AO2890" s="158">
        <f t="shared" si="534"/>
        <v>14.273573429328682</v>
      </c>
      <c r="AP2890" s="159">
        <f t="shared" si="535"/>
        <v>4.6524101522793231E-2</v>
      </c>
      <c r="AQ2890" s="160">
        <f t="shared" si="536"/>
        <v>1.0400900997972057E-4</v>
      </c>
      <c r="AR2890" s="161">
        <f t="shared" si="537"/>
        <v>1.0400900997972057E-4</v>
      </c>
      <c r="AS2890" s="161" t="str">
        <f t="shared" si="533"/>
        <v/>
      </c>
    </row>
    <row r="2891" spans="41:45" ht="20.100000000000001" customHeight="1" x14ac:dyDescent="0.25">
      <c r="AO2891" s="158">
        <f t="shared" si="534"/>
        <v>14.279968399503112</v>
      </c>
      <c r="AP2891" s="159">
        <f t="shared" si="535"/>
        <v>4.642009251281351E-2</v>
      </c>
      <c r="AQ2891" s="160">
        <f t="shared" si="536"/>
        <v>1.0379311249640588E-4</v>
      </c>
      <c r="AR2891" s="161">
        <f t="shared" si="537"/>
        <v>1.0379311249640588E-4</v>
      </c>
      <c r="AS2891" s="161" t="str">
        <f t="shared" si="533"/>
        <v/>
      </c>
    </row>
    <row r="2892" spans="41:45" ht="20.100000000000001" customHeight="1" x14ac:dyDescent="0.25">
      <c r="AO2892" s="158">
        <f t="shared" si="534"/>
        <v>14.286363369677542</v>
      </c>
      <c r="AP2892" s="159">
        <f t="shared" si="535"/>
        <v>4.6316299400317104E-2</v>
      </c>
      <c r="AQ2892" s="160">
        <f t="shared" si="536"/>
        <v>1.0357761125594223E-4</v>
      </c>
      <c r="AR2892" s="161">
        <f t="shared" si="537"/>
        <v>1.0357761125594223E-4</v>
      </c>
      <c r="AS2892" s="161" t="str">
        <f t="shared" si="533"/>
        <v/>
      </c>
    </row>
    <row r="2893" spans="41:45" ht="20.100000000000001" customHeight="1" x14ac:dyDescent="0.25">
      <c r="AO2893" s="158">
        <f t="shared" si="534"/>
        <v>14.292758339851972</v>
      </c>
      <c r="AP2893" s="159">
        <f t="shared" si="535"/>
        <v>4.6212721789061162E-2</v>
      </c>
      <c r="AQ2893" s="160">
        <f t="shared" si="536"/>
        <v>1.0336250569775024E-4</v>
      </c>
      <c r="AR2893" s="161">
        <f t="shared" si="537"/>
        <v>1.0336250569775024E-4</v>
      </c>
      <c r="AS2893" s="161" t="str">
        <f t="shared" si="533"/>
        <v/>
      </c>
    </row>
    <row r="2894" spans="41:45" ht="20.100000000000001" customHeight="1" x14ac:dyDescent="0.25">
      <c r="AO2894" s="158">
        <f t="shared" si="534"/>
        <v>14.299153310026401</v>
      </c>
      <c r="AP2894" s="159">
        <f t="shared" si="535"/>
        <v>4.6109359283363412E-2</v>
      </c>
      <c r="AQ2894" s="160">
        <f t="shared" si="536"/>
        <v>1.0314779526143097E-4</v>
      </c>
      <c r="AR2894" s="161">
        <f t="shared" si="537"/>
        <v>1.0314779526143097E-4</v>
      </c>
      <c r="AS2894" s="161" t="str">
        <f t="shared" si="533"/>
        <v/>
      </c>
    </row>
    <row r="2895" spans="41:45" ht="20.100000000000001" customHeight="1" x14ac:dyDescent="0.25">
      <c r="AO2895" s="158">
        <f t="shared" si="534"/>
        <v>14.305548280200831</v>
      </c>
      <c r="AP2895" s="159">
        <f t="shared" si="535"/>
        <v>4.6006211488101981E-2</v>
      </c>
      <c r="AQ2895" s="160">
        <f t="shared" si="536"/>
        <v>1.0293347938692549E-4</v>
      </c>
      <c r="AR2895" s="161">
        <f t="shared" si="537"/>
        <v>1.0293347938692549E-4</v>
      </c>
      <c r="AS2895" s="161" t="str">
        <f t="shared" si="533"/>
        <v/>
      </c>
    </row>
    <row r="2896" spans="41:45" ht="20.100000000000001" customHeight="1" x14ac:dyDescent="0.25">
      <c r="AO2896" s="158">
        <f t="shared" si="534"/>
        <v>14.311943250375261</v>
      </c>
      <c r="AP2896" s="159">
        <f t="shared" si="535"/>
        <v>4.5903278008715055E-2</v>
      </c>
      <c r="AQ2896" s="160">
        <f t="shared" si="536"/>
        <v>1.0271955751423034E-4</v>
      </c>
      <c r="AR2896" s="161">
        <f t="shared" si="537"/>
        <v>1.0271955751423034E-4</v>
      </c>
      <c r="AS2896" s="161" t="str">
        <f t="shared" si="533"/>
        <v/>
      </c>
    </row>
    <row r="2897" spans="41:45" ht="20.100000000000001" customHeight="1" x14ac:dyDescent="0.25">
      <c r="AO2897" s="158">
        <f t="shared" si="534"/>
        <v>14.318338220549691</v>
      </c>
      <c r="AP2897" s="159">
        <f t="shared" si="535"/>
        <v>4.5800558451200825E-2</v>
      </c>
      <c r="AQ2897" s="160">
        <f t="shared" si="536"/>
        <v>1.0250602908365436E-4</v>
      </c>
      <c r="AR2897" s="161">
        <f t="shared" si="537"/>
        <v>1.0250602908365436E-4</v>
      </c>
      <c r="AS2897" s="161" t="str">
        <f t="shared" si="533"/>
        <v/>
      </c>
    </row>
    <row r="2898" spans="41:45" ht="20.100000000000001" customHeight="1" x14ac:dyDescent="0.25">
      <c r="AO2898" s="158">
        <f t="shared" si="534"/>
        <v>14.324733190724121</v>
      </c>
      <c r="AP2898" s="159">
        <f t="shared" si="535"/>
        <v>4.5698052422117171E-2</v>
      </c>
      <c r="AQ2898" s="160">
        <f t="shared" si="536"/>
        <v>1.0229289353590187E-4</v>
      </c>
      <c r="AR2898" s="161">
        <f t="shared" si="537"/>
        <v>1.0229289353590187E-4</v>
      </c>
      <c r="AS2898" s="161" t="str">
        <f t="shared" ref="AS2898:AS2961" si="538">IF($AP2898&lt;(1-$AN$670),$AQ2898,"")</f>
        <v/>
      </c>
    </row>
    <row r="2899" spans="41:45" ht="20.100000000000001" customHeight="1" x14ac:dyDescent="0.25">
      <c r="AO2899" s="158">
        <f t="shared" ref="AO2899:AO2962" si="539">AO2898+$AR$655</f>
        <v>14.331128160898551</v>
      </c>
      <c r="AP2899" s="159">
        <f t="shared" ref="AP2899:AP2962" si="540">_xlfn.CHISQ.DIST.RT(AO2899,7)</f>
        <v>4.5595759528581269E-2</v>
      </c>
      <c r="AQ2899" s="160">
        <f t="shared" ref="AQ2899:AQ2962" si="541">AP2899-AP2900</f>
        <v>1.0208015031155926E-4</v>
      </c>
      <c r="AR2899" s="161">
        <f t="shared" ref="AR2899:AR2962" si="542">IF(AP2899&lt;(1-$AN$662),AQ2899,"")</f>
        <v>1.0208015031155926E-4</v>
      </c>
      <c r="AS2899" s="161" t="str">
        <f t="shared" si="538"/>
        <v/>
      </c>
    </row>
    <row r="2900" spans="41:45" ht="20.100000000000001" customHeight="1" x14ac:dyDescent="0.25">
      <c r="AO2900" s="158">
        <f t="shared" si="539"/>
        <v>14.337523131072981</v>
      </c>
      <c r="AP2900" s="159">
        <f t="shared" si="540"/>
        <v>4.5493679378269709E-2</v>
      </c>
      <c r="AQ2900" s="160">
        <f t="shared" si="541"/>
        <v>1.018677988517333E-4</v>
      </c>
      <c r="AR2900" s="161">
        <f t="shared" si="542"/>
        <v>1.018677988517333E-4</v>
      </c>
      <c r="AS2900" s="161" t="str">
        <f t="shared" si="538"/>
        <v/>
      </c>
    </row>
    <row r="2901" spans="41:45" ht="20.100000000000001" customHeight="1" x14ac:dyDescent="0.25">
      <c r="AO2901" s="158">
        <f t="shared" si="539"/>
        <v>14.343918101247411</v>
      </c>
      <c r="AP2901" s="159">
        <f t="shared" si="540"/>
        <v>4.5391811579417976E-2</v>
      </c>
      <c r="AQ2901" s="160">
        <f t="shared" si="541"/>
        <v>1.0165583859754468E-4</v>
      </c>
      <c r="AR2901" s="161">
        <f t="shared" si="542"/>
        <v>1.0165583859754468E-4</v>
      </c>
      <c r="AS2901" s="161" t="str">
        <f t="shared" si="538"/>
        <v/>
      </c>
    </row>
    <row r="2902" spans="41:45" ht="20.100000000000001" customHeight="1" x14ac:dyDescent="0.25">
      <c r="AO2902" s="158">
        <f t="shared" si="539"/>
        <v>14.350313071421841</v>
      </c>
      <c r="AP2902" s="159">
        <f t="shared" si="540"/>
        <v>4.5290155740820431E-2</v>
      </c>
      <c r="AQ2902" s="160">
        <f t="shared" si="541"/>
        <v>1.0144426899064835E-4</v>
      </c>
      <c r="AR2902" s="161">
        <f t="shared" si="542"/>
        <v>1.0144426899064835E-4</v>
      </c>
      <c r="AS2902" s="161" t="str">
        <f t="shared" si="538"/>
        <v/>
      </c>
    </row>
    <row r="2903" spans="41:45" ht="20.100000000000001" customHeight="1" x14ac:dyDescent="0.25">
      <c r="AO2903" s="158">
        <f t="shared" si="539"/>
        <v>14.356708041596271</v>
      </c>
      <c r="AP2903" s="159">
        <f t="shared" si="540"/>
        <v>4.5188711471829783E-2</v>
      </c>
      <c r="AQ2903" s="160">
        <f t="shared" si="541"/>
        <v>1.0123308947266457E-4</v>
      </c>
      <c r="AR2903" s="161">
        <f t="shared" si="542"/>
        <v>1.0123308947266457E-4</v>
      </c>
      <c r="AS2903" s="161" t="str">
        <f t="shared" si="538"/>
        <v/>
      </c>
    </row>
    <row r="2904" spans="41:45" ht="20.100000000000001" customHeight="1" x14ac:dyDescent="0.25">
      <c r="AO2904" s="158">
        <f t="shared" si="539"/>
        <v>14.363103011770701</v>
      </c>
      <c r="AP2904" s="159">
        <f t="shared" si="540"/>
        <v>4.5087478382357118E-2</v>
      </c>
      <c r="AQ2904" s="160">
        <f t="shared" si="541"/>
        <v>1.0102229948557445E-4</v>
      </c>
      <c r="AR2904" s="161">
        <f t="shared" si="542"/>
        <v>1.0102229948557445E-4</v>
      </c>
      <c r="AS2904" s="161" t="str">
        <f t="shared" si="538"/>
        <v/>
      </c>
    </row>
    <row r="2905" spans="41:45" ht="20.100000000000001" customHeight="1" x14ac:dyDescent="0.25">
      <c r="AO2905" s="158">
        <f t="shared" si="539"/>
        <v>14.369497981945131</v>
      </c>
      <c r="AP2905" s="159">
        <f t="shared" si="540"/>
        <v>4.4986456082871544E-2</v>
      </c>
      <c r="AQ2905" s="160">
        <f t="shared" si="541"/>
        <v>1.0081189847150479E-4</v>
      </c>
      <c r="AR2905" s="161">
        <f t="shared" si="542"/>
        <v>1.0081189847150479E-4</v>
      </c>
      <c r="AS2905" s="161" t="str">
        <f t="shared" si="538"/>
        <v/>
      </c>
    </row>
    <row r="2906" spans="41:45" ht="20.100000000000001" customHeight="1" x14ac:dyDescent="0.25">
      <c r="AO2906" s="158">
        <f t="shared" si="539"/>
        <v>14.37589295211956</v>
      </c>
      <c r="AP2906" s="159">
        <f t="shared" si="540"/>
        <v>4.4885644184400039E-2</v>
      </c>
      <c r="AQ2906" s="160">
        <f t="shared" si="541"/>
        <v>1.0060188587304036E-4</v>
      </c>
      <c r="AR2906" s="161">
        <f t="shared" si="542"/>
        <v>1.0060188587304036E-4</v>
      </c>
      <c r="AS2906" s="161" t="str">
        <f t="shared" si="538"/>
        <v/>
      </c>
    </row>
    <row r="2907" spans="41:45" ht="20.100000000000001" customHeight="1" x14ac:dyDescent="0.25">
      <c r="AO2907" s="158">
        <f t="shared" si="539"/>
        <v>14.38228792229399</v>
      </c>
      <c r="AP2907" s="159">
        <f t="shared" si="540"/>
        <v>4.4785042298526999E-2</v>
      </c>
      <c r="AQ2907" s="160">
        <f t="shared" si="541"/>
        <v>1.003922611327035E-4</v>
      </c>
      <c r="AR2907" s="161">
        <f t="shared" si="542"/>
        <v>1.003922611327035E-4</v>
      </c>
      <c r="AS2907" s="161" t="str">
        <f t="shared" si="538"/>
        <v/>
      </c>
    </row>
    <row r="2908" spans="41:45" ht="20.100000000000001" customHeight="1" x14ac:dyDescent="0.25">
      <c r="AO2908" s="158">
        <f t="shared" si="539"/>
        <v>14.38868289246842</v>
      </c>
      <c r="AP2908" s="159">
        <f t="shared" si="540"/>
        <v>4.4684650037394295E-2</v>
      </c>
      <c r="AQ2908" s="160">
        <f t="shared" si="541"/>
        <v>1.0018302369372428E-4</v>
      </c>
      <c r="AR2908" s="161">
        <f t="shared" si="542"/>
        <v>1.0018302369372428E-4</v>
      </c>
      <c r="AS2908" s="161" t="str">
        <f t="shared" si="538"/>
        <v/>
      </c>
    </row>
    <row r="2909" spans="41:45" ht="20.100000000000001" customHeight="1" x14ac:dyDescent="0.25">
      <c r="AO2909" s="158">
        <f t="shared" si="539"/>
        <v>14.39507786264285</v>
      </c>
      <c r="AP2909" s="159">
        <f t="shared" si="540"/>
        <v>4.4584467013700571E-2</v>
      </c>
      <c r="AQ2909" s="160">
        <f t="shared" si="541"/>
        <v>9.9974172998978927E-5</v>
      </c>
      <c r="AR2909" s="161">
        <f t="shared" si="542"/>
        <v>9.9974172998978927E-5</v>
      </c>
      <c r="AS2909" s="161" t="str">
        <f t="shared" si="538"/>
        <v/>
      </c>
    </row>
    <row r="2910" spans="41:45" ht="20.100000000000001" customHeight="1" x14ac:dyDescent="0.25">
      <c r="AO2910" s="158">
        <f t="shared" si="539"/>
        <v>14.40147283281728</v>
      </c>
      <c r="AP2910" s="159">
        <f t="shared" si="540"/>
        <v>4.4484492840701592E-2</v>
      </c>
      <c r="AQ2910" s="160">
        <f t="shared" si="541"/>
        <v>9.9765708492148553E-5</v>
      </c>
      <c r="AR2910" s="161">
        <f t="shared" si="542"/>
        <v>9.9765708492148553E-5</v>
      </c>
      <c r="AS2910" s="161" t="str">
        <f t="shared" si="538"/>
        <v/>
      </c>
    </row>
    <row r="2911" spans="41:45" ht="20.100000000000001" customHeight="1" x14ac:dyDescent="0.25">
      <c r="AO2911" s="158">
        <f t="shared" si="539"/>
        <v>14.40786780299171</v>
      </c>
      <c r="AP2911" s="159">
        <f t="shared" si="540"/>
        <v>4.4384727132209444E-2</v>
      </c>
      <c r="AQ2911" s="160">
        <f t="shared" si="541"/>
        <v>9.9557629616858767E-5</v>
      </c>
      <c r="AR2911" s="161">
        <f t="shared" si="542"/>
        <v>9.9557629616858767E-5</v>
      </c>
      <c r="AS2911" s="161" t="str">
        <f t="shared" si="538"/>
        <v/>
      </c>
    </row>
    <row r="2912" spans="41:45" ht="20.100000000000001" customHeight="1" x14ac:dyDescent="0.25">
      <c r="AO2912" s="158">
        <f t="shared" si="539"/>
        <v>14.41426277316614</v>
      </c>
      <c r="AP2912" s="159">
        <f t="shared" si="540"/>
        <v>4.4285169502592585E-2</v>
      </c>
      <c r="AQ2912" s="160">
        <f t="shared" si="541"/>
        <v>9.9349935817102941E-5</v>
      </c>
      <c r="AR2912" s="161">
        <f t="shared" si="542"/>
        <v>9.9349935817102941E-5</v>
      </c>
      <c r="AS2912" s="161" t="str">
        <f t="shared" si="538"/>
        <v/>
      </c>
    </row>
    <row r="2913" spans="41:45" ht="20.100000000000001" customHeight="1" x14ac:dyDescent="0.25">
      <c r="AO2913" s="158">
        <f t="shared" si="539"/>
        <v>14.42065774334057</v>
      </c>
      <c r="AP2913" s="159">
        <f t="shared" si="540"/>
        <v>4.4185819566775482E-2</v>
      </c>
      <c r="AQ2913" s="160">
        <f t="shared" si="541"/>
        <v>9.9142626537124245E-5</v>
      </c>
      <c r="AR2913" s="161">
        <f t="shared" si="542"/>
        <v>9.9142626537124245E-5</v>
      </c>
      <c r="AS2913" s="161" t="str">
        <f t="shared" si="538"/>
        <v/>
      </c>
    </row>
    <row r="2914" spans="41:45" ht="20.100000000000001" customHeight="1" x14ac:dyDescent="0.25">
      <c r="AO2914" s="158">
        <f t="shared" si="539"/>
        <v>14.427052713515</v>
      </c>
      <c r="AP2914" s="159">
        <f t="shared" si="540"/>
        <v>4.4086676940238358E-2</v>
      </c>
      <c r="AQ2914" s="160">
        <f t="shared" si="541"/>
        <v>9.8935701221422589E-5</v>
      </c>
      <c r="AR2914" s="161">
        <f t="shared" si="542"/>
        <v>9.8935701221422589E-5</v>
      </c>
      <c r="AS2914" s="161" t="str">
        <f t="shared" si="538"/>
        <v/>
      </c>
    </row>
    <row r="2915" spans="41:45" ht="20.100000000000001" customHeight="1" x14ac:dyDescent="0.25">
      <c r="AO2915" s="158">
        <f t="shared" si="539"/>
        <v>14.43344768368943</v>
      </c>
      <c r="AP2915" s="159">
        <f t="shared" si="540"/>
        <v>4.3987741239016935E-2</v>
      </c>
      <c r="AQ2915" s="160">
        <f t="shared" si="541"/>
        <v>9.8729159314685233E-5</v>
      </c>
      <c r="AR2915" s="161">
        <f t="shared" si="542"/>
        <v>9.8729159314685233E-5</v>
      </c>
      <c r="AS2915" s="161" t="str">
        <f t="shared" si="538"/>
        <v/>
      </c>
    </row>
    <row r="2916" spans="41:45" ht="20.100000000000001" customHeight="1" x14ac:dyDescent="0.25">
      <c r="AO2916" s="158">
        <f t="shared" si="539"/>
        <v>14.43984265386386</v>
      </c>
      <c r="AP2916" s="159">
        <f t="shared" si="540"/>
        <v>4.388901207970225E-2</v>
      </c>
      <c r="AQ2916" s="160">
        <f t="shared" si="541"/>
        <v>9.8523000262133731E-5</v>
      </c>
      <c r="AR2916" s="161">
        <f t="shared" si="542"/>
        <v>9.8523000262133731E-5</v>
      </c>
      <c r="AS2916" s="161" t="str">
        <f t="shared" si="538"/>
        <v/>
      </c>
    </row>
    <row r="2917" spans="41:45" ht="20.100000000000001" customHeight="1" x14ac:dyDescent="0.25">
      <c r="AO2917" s="158">
        <f t="shared" si="539"/>
        <v>14.446237624038289</v>
      </c>
      <c r="AP2917" s="159">
        <f t="shared" si="540"/>
        <v>4.3790489079440116E-2</v>
      </c>
      <c r="AQ2917" s="160">
        <f t="shared" si="541"/>
        <v>9.8317223508836982E-5</v>
      </c>
      <c r="AR2917" s="161">
        <f t="shared" si="542"/>
        <v>9.8317223508836982E-5</v>
      </c>
      <c r="AS2917" s="161" t="str">
        <f t="shared" si="538"/>
        <v/>
      </c>
    </row>
    <row r="2918" spans="41:45" ht="20.100000000000001" customHeight="1" x14ac:dyDescent="0.25">
      <c r="AO2918" s="158">
        <f t="shared" si="539"/>
        <v>14.452632594212719</v>
      </c>
      <c r="AP2918" s="159">
        <f t="shared" si="540"/>
        <v>4.3692171855931279E-2</v>
      </c>
      <c r="AQ2918" s="160">
        <f t="shared" si="541"/>
        <v>9.8111828500564713E-5</v>
      </c>
      <c r="AR2918" s="161">
        <f t="shared" si="542"/>
        <v>9.8111828500564713E-5</v>
      </c>
      <c r="AS2918" s="161" t="str">
        <f t="shared" si="538"/>
        <v/>
      </c>
    </row>
    <row r="2919" spans="41:45" ht="20.100000000000001" customHeight="1" x14ac:dyDescent="0.25">
      <c r="AO2919" s="158">
        <f t="shared" si="539"/>
        <v>14.459027564387149</v>
      </c>
      <c r="AP2919" s="159">
        <f t="shared" si="540"/>
        <v>4.3594060027430714E-2</v>
      </c>
      <c r="AQ2919" s="160">
        <f t="shared" si="541"/>
        <v>9.7906814683079713E-5</v>
      </c>
      <c r="AR2919" s="161">
        <f t="shared" si="542"/>
        <v>9.7906814683079713E-5</v>
      </c>
      <c r="AS2919" s="161" t="str">
        <f t="shared" si="538"/>
        <v/>
      </c>
    </row>
    <row r="2920" spans="41:45" ht="20.100000000000001" customHeight="1" x14ac:dyDescent="0.25">
      <c r="AO2920" s="158">
        <f t="shared" si="539"/>
        <v>14.465422534561579</v>
      </c>
      <c r="AP2920" s="159">
        <f t="shared" si="540"/>
        <v>4.3496153212747635E-2</v>
      </c>
      <c r="AQ2920" s="160">
        <f t="shared" si="541"/>
        <v>9.7702181502512531E-5</v>
      </c>
      <c r="AR2920" s="161">
        <f t="shared" si="542"/>
        <v>9.7702181502512531E-5</v>
      </c>
      <c r="AS2920" s="161" t="str">
        <f t="shared" si="538"/>
        <v/>
      </c>
    </row>
    <row r="2921" spans="41:45" ht="20.100000000000001" customHeight="1" x14ac:dyDescent="0.25">
      <c r="AO2921" s="158">
        <f t="shared" si="539"/>
        <v>14.471817504736009</v>
      </c>
      <c r="AP2921" s="159">
        <f t="shared" si="540"/>
        <v>4.3398451031245122E-2</v>
      </c>
      <c r="AQ2921" s="160">
        <f t="shared" si="541"/>
        <v>9.7497928405257395E-5</v>
      </c>
      <c r="AR2921" s="161">
        <f t="shared" si="542"/>
        <v>9.7497928405257395E-5</v>
      </c>
      <c r="AS2921" s="161" t="str">
        <f t="shared" si="538"/>
        <v/>
      </c>
    </row>
    <row r="2922" spans="41:45" ht="20.100000000000001" customHeight="1" x14ac:dyDescent="0.25">
      <c r="AO2922" s="158">
        <f t="shared" si="539"/>
        <v>14.478212474910439</v>
      </c>
      <c r="AP2922" s="159">
        <f t="shared" si="540"/>
        <v>4.3300953102839865E-2</v>
      </c>
      <c r="AQ2922" s="160">
        <f t="shared" si="541"/>
        <v>9.7294054837986088E-5</v>
      </c>
      <c r="AR2922" s="161">
        <f t="shared" si="542"/>
        <v>9.7294054837986088E-5</v>
      </c>
      <c r="AS2922" s="161" t="str">
        <f t="shared" si="538"/>
        <v/>
      </c>
    </row>
    <row r="2923" spans="41:45" ht="20.100000000000001" customHeight="1" x14ac:dyDescent="0.25">
      <c r="AO2923" s="158">
        <f t="shared" si="539"/>
        <v>14.484607445084869</v>
      </c>
      <c r="AP2923" s="159">
        <f t="shared" si="540"/>
        <v>4.3203659048001879E-2</v>
      </c>
      <c r="AQ2923" s="160">
        <f t="shared" si="541"/>
        <v>9.7090560247883873E-5</v>
      </c>
      <c r="AR2923" s="161">
        <f t="shared" si="542"/>
        <v>9.7090560247883873E-5</v>
      </c>
      <c r="AS2923" s="161" t="str">
        <f t="shared" si="538"/>
        <v/>
      </c>
    </row>
    <row r="2924" spans="41:45" ht="20.100000000000001" customHeight="1" x14ac:dyDescent="0.25">
      <c r="AO2924" s="158">
        <f t="shared" si="539"/>
        <v>14.491002415259299</v>
      </c>
      <c r="AP2924" s="159">
        <f t="shared" si="540"/>
        <v>4.3106568487753995E-2</v>
      </c>
      <c r="AQ2924" s="160">
        <f t="shared" si="541"/>
        <v>9.6887444081768248E-5</v>
      </c>
      <c r="AR2924" s="161">
        <f t="shared" si="542"/>
        <v>9.6887444081768248E-5</v>
      </c>
      <c r="AS2924" s="161" t="str">
        <f t="shared" si="538"/>
        <v/>
      </c>
    </row>
    <row r="2925" spans="41:45" ht="20.100000000000001" customHeight="1" x14ac:dyDescent="0.25">
      <c r="AO2925" s="158">
        <f t="shared" si="539"/>
        <v>14.497397385433729</v>
      </c>
      <c r="AP2925" s="159">
        <f t="shared" si="540"/>
        <v>4.3009681043672227E-2</v>
      </c>
      <c r="AQ2925" s="160">
        <f t="shared" si="541"/>
        <v>9.6684705787629388E-5</v>
      </c>
      <c r="AR2925" s="161">
        <f t="shared" si="542"/>
        <v>9.6684705787629388E-5</v>
      </c>
      <c r="AS2925" s="161" t="str">
        <f t="shared" si="538"/>
        <v/>
      </c>
    </row>
    <row r="2926" spans="41:45" ht="20.100000000000001" customHeight="1" x14ac:dyDescent="0.25">
      <c r="AO2926" s="158">
        <f t="shared" si="539"/>
        <v>14.503792355608159</v>
      </c>
      <c r="AP2926" s="159">
        <f t="shared" si="540"/>
        <v>4.2912996337884597E-2</v>
      </c>
      <c r="AQ2926" s="160">
        <f t="shared" si="541"/>
        <v>9.648234481299256E-5</v>
      </c>
      <c r="AR2926" s="161">
        <f t="shared" si="542"/>
        <v>9.648234481299256E-5</v>
      </c>
      <c r="AS2926" s="161" t="str">
        <f t="shared" si="538"/>
        <v/>
      </c>
    </row>
    <row r="2927" spans="41:45" ht="20.100000000000001" customHeight="1" x14ac:dyDescent="0.25">
      <c r="AO2927" s="158">
        <f t="shared" si="539"/>
        <v>14.510187325782589</v>
      </c>
      <c r="AP2927" s="159">
        <f t="shared" si="540"/>
        <v>4.2816513993071605E-2</v>
      </c>
      <c r="AQ2927" s="160">
        <f t="shared" si="541"/>
        <v>9.6280360606118554E-5</v>
      </c>
      <c r="AR2927" s="161">
        <f t="shared" si="542"/>
        <v>9.6280360606118554E-5</v>
      </c>
      <c r="AS2927" s="161" t="str">
        <f t="shared" si="538"/>
        <v/>
      </c>
    </row>
    <row r="2928" spans="41:45" ht="20.100000000000001" customHeight="1" x14ac:dyDescent="0.25">
      <c r="AO2928" s="158">
        <f t="shared" si="539"/>
        <v>14.516582295957019</v>
      </c>
      <c r="AP2928" s="159">
        <f t="shared" si="540"/>
        <v>4.2720233632465486E-2</v>
      </c>
      <c r="AQ2928" s="160">
        <f t="shared" si="541"/>
        <v>9.607875261538612E-5</v>
      </c>
      <c r="AR2928" s="161">
        <f t="shared" si="542"/>
        <v>9.607875261538612E-5</v>
      </c>
      <c r="AS2928" s="161" t="str">
        <f t="shared" si="538"/>
        <v/>
      </c>
    </row>
    <row r="2929" spans="41:45" ht="20.100000000000001" customHeight="1" x14ac:dyDescent="0.25">
      <c r="AO2929" s="158">
        <f t="shared" si="539"/>
        <v>14.522977266131448</v>
      </c>
      <c r="AP2929" s="159">
        <f t="shared" si="540"/>
        <v>4.26241548798501E-2</v>
      </c>
      <c r="AQ2929" s="160">
        <f t="shared" si="541"/>
        <v>9.5877520289451568E-5</v>
      </c>
      <c r="AR2929" s="161">
        <f t="shared" si="542"/>
        <v>9.5877520289451568E-5</v>
      </c>
      <c r="AS2929" s="161" t="str">
        <f t="shared" si="538"/>
        <v/>
      </c>
    </row>
    <row r="2930" spans="41:45" ht="20.100000000000001" customHeight="1" x14ac:dyDescent="0.25">
      <c r="AO2930" s="158">
        <f t="shared" si="539"/>
        <v>14.529372236305878</v>
      </c>
      <c r="AP2930" s="159">
        <f t="shared" si="540"/>
        <v>4.2528277359560648E-2</v>
      </c>
      <c r="AQ2930" s="160">
        <f t="shared" si="541"/>
        <v>9.5676663077436108E-5</v>
      </c>
      <c r="AR2930" s="161">
        <f t="shared" si="542"/>
        <v>9.5676663077436108E-5</v>
      </c>
      <c r="AS2930" s="161" t="str">
        <f t="shared" si="538"/>
        <v/>
      </c>
    </row>
    <row r="2931" spans="41:45" ht="20.100000000000001" customHeight="1" x14ac:dyDescent="0.25">
      <c r="AO2931" s="158">
        <f t="shared" si="539"/>
        <v>14.535767206480308</v>
      </c>
      <c r="AP2931" s="159">
        <f t="shared" si="540"/>
        <v>4.2432600696483212E-2</v>
      </c>
      <c r="AQ2931" s="160">
        <f t="shared" si="541"/>
        <v>9.5476180428578916E-5</v>
      </c>
      <c r="AR2931" s="161">
        <f t="shared" si="542"/>
        <v>9.5476180428578916E-5</v>
      </c>
      <c r="AS2931" s="161" t="str">
        <f t="shared" si="538"/>
        <v/>
      </c>
    </row>
    <row r="2932" spans="41:45" ht="20.100000000000001" customHeight="1" x14ac:dyDescent="0.25">
      <c r="AO2932" s="158">
        <f t="shared" si="539"/>
        <v>14.542162176654738</v>
      </c>
      <c r="AP2932" s="159">
        <f t="shared" si="540"/>
        <v>4.2337124516054633E-2</v>
      </c>
      <c r="AQ2932" s="160">
        <f t="shared" si="541"/>
        <v>9.5276071792368966E-5</v>
      </c>
      <c r="AR2932" s="161">
        <f t="shared" si="542"/>
        <v>9.5276071792368966E-5</v>
      </c>
      <c r="AS2932" s="161" t="str">
        <f t="shared" si="538"/>
        <v/>
      </c>
    </row>
    <row r="2933" spans="41:45" ht="20.100000000000001" customHeight="1" x14ac:dyDescent="0.25">
      <c r="AO2933" s="158">
        <f t="shared" si="539"/>
        <v>14.548557146829168</v>
      </c>
      <c r="AP2933" s="159">
        <f t="shared" si="540"/>
        <v>4.2241848444262264E-2</v>
      </c>
      <c r="AQ2933" s="160">
        <f t="shared" si="541"/>
        <v>9.5076336618843404E-5</v>
      </c>
      <c r="AR2933" s="161">
        <f t="shared" si="542"/>
        <v>9.5076336618843404E-5</v>
      </c>
      <c r="AS2933" s="161" t="str">
        <f t="shared" si="538"/>
        <v/>
      </c>
    </row>
    <row r="2934" spans="41:45" ht="20.100000000000001" customHeight="1" x14ac:dyDescent="0.25">
      <c r="AO2934" s="158">
        <f t="shared" si="539"/>
        <v>14.554952117003598</v>
      </c>
      <c r="AP2934" s="159">
        <f t="shared" si="540"/>
        <v>4.2146772107643421E-2</v>
      </c>
      <c r="AQ2934" s="160">
        <f t="shared" si="541"/>
        <v>9.4876974358178157E-5</v>
      </c>
      <c r="AR2934" s="161">
        <f t="shared" si="542"/>
        <v>9.4876974358178157E-5</v>
      </c>
      <c r="AS2934" s="161" t="str">
        <f t="shared" si="538"/>
        <v/>
      </c>
    </row>
    <row r="2935" spans="41:45" ht="20.100000000000001" customHeight="1" x14ac:dyDescent="0.25">
      <c r="AO2935" s="158">
        <f t="shared" si="539"/>
        <v>14.561347087178028</v>
      </c>
      <c r="AP2935" s="159">
        <f t="shared" si="540"/>
        <v>4.2051895133285243E-2</v>
      </c>
      <c r="AQ2935" s="160">
        <f t="shared" si="541"/>
        <v>9.4677984461007114E-5</v>
      </c>
      <c r="AR2935" s="161">
        <f t="shared" si="542"/>
        <v>9.4677984461007114E-5</v>
      </c>
      <c r="AS2935" s="161" t="str">
        <f t="shared" si="538"/>
        <v/>
      </c>
    </row>
    <row r="2936" spans="41:45" ht="20.100000000000001" customHeight="1" x14ac:dyDescent="0.25">
      <c r="AO2936" s="158">
        <f t="shared" si="539"/>
        <v>14.567742057352458</v>
      </c>
      <c r="AP2936" s="159">
        <f t="shared" si="540"/>
        <v>4.1957217148824236E-2</v>
      </c>
      <c r="AQ2936" s="160">
        <f t="shared" si="541"/>
        <v>9.4479366377860086E-5</v>
      </c>
      <c r="AR2936" s="161">
        <f t="shared" si="542"/>
        <v>9.4479366377860086E-5</v>
      </c>
      <c r="AS2936" s="161" t="str">
        <f t="shared" si="538"/>
        <v/>
      </c>
    </row>
    <row r="2937" spans="41:45" ht="20.100000000000001" customHeight="1" x14ac:dyDescent="0.25">
      <c r="AO2937" s="158">
        <f t="shared" si="539"/>
        <v>14.574137027526888</v>
      </c>
      <c r="AP2937" s="159">
        <f t="shared" si="540"/>
        <v>4.1862737782446376E-2</v>
      </c>
      <c r="AQ2937" s="160">
        <f t="shared" si="541"/>
        <v>9.4281119560127302E-5</v>
      </c>
      <c r="AR2937" s="161">
        <f t="shared" si="542"/>
        <v>9.4281119560127302E-5</v>
      </c>
      <c r="AS2937" s="161" t="str">
        <f t="shared" si="538"/>
        <v/>
      </c>
    </row>
    <row r="2938" spans="41:45" ht="20.100000000000001" customHeight="1" x14ac:dyDescent="0.25">
      <c r="AO2938" s="158">
        <f t="shared" si="539"/>
        <v>14.580531997701318</v>
      </c>
      <c r="AP2938" s="159">
        <f t="shared" si="540"/>
        <v>4.1768456662886248E-2</v>
      </c>
      <c r="AQ2938" s="160">
        <f t="shared" si="541"/>
        <v>9.4083243459226751E-5</v>
      </c>
      <c r="AR2938" s="161">
        <f t="shared" si="542"/>
        <v>9.4083243459226751E-5</v>
      </c>
      <c r="AS2938" s="161" t="str">
        <f t="shared" si="538"/>
        <v/>
      </c>
    </row>
    <row r="2939" spans="41:45" ht="20.100000000000001" customHeight="1" x14ac:dyDescent="0.25">
      <c r="AO2939" s="158">
        <f t="shared" si="539"/>
        <v>14.586926967875748</v>
      </c>
      <c r="AP2939" s="159">
        <f t="shared" si="540"/>
        <v>4.1674373419427022E-2</v>
      </c>
      <c r="AQ2939" s="160">
        <f t="shared" si="541"/>
        <v>9.3885737526736013E-5</v>
      </c>
      <c r="AR2939" s="161">
        <f t="shared" si="542"/>
        <v>9.3885737526736013E-5</v>
      </c>
      <c r="AS2939" s="161" t="str">
        <f t="shared" si="538"/>
        <v/>
      </c>
    </row>
    <row r="2940" spans="41:45" ht="20.100000000000001" customHeight="1" x14ac:dyDescent="0.25">
      <c r="AO2940" s="158">
        <f t="shared" si="539"/>
        <v>14.593321938050178</v>
      </c>
      <c r="AP2940" s="159">
        <f t="shared" si="540"/>
        <v>4.1580487681900286E-2</v>
      </c>
      <c r="AQ2940" s="160">
        <f t="shared" si="541"/>
        <v>9.3688601214968192E-5</v>
      </c>
      <c r="AR2940" s="161">
        <f t="shared" si="542"/>
        <v>9.3688601214968192E-5</v>
      </c>
      <c r="AS2940" s="161" t="str">
        <f t="shared" si="538"/>
        <v/>
      </c>
    </row>
    <row r="2941" spans="41:45" ht="20.100000000000001" customHeight="1" x14ac:dyDescent="0.25">
      <c r="AO2941" s="158">
        <f t="shared" si="539"/>
        <v>14.599716908224607</v>
      </c>
      <c r="AP2941" s="159">
        <f t="shared" si="540"/>
        <v>4.1486799080685317E-2</v>
      </c>
      <c r="AQ2941" s="160">
        <f t="shared" si="541"/>
        <v>9.3491833976076799E-5</v>
      </c>
      <c r="AR2941" s="161">
        <f t="shared" si="542"/>
        <v>9.3491833976076799E-5</v>
      </c>
      <c r="AS2941" s="161" t="str">
        <f t="shared" si="538"/>
        <v/>
      </c>
    </row>
    <row r="2942" spans="41:45" ht="20.100000000000001" customHeight="1" x14ac:dyDescent="0.25">
      <c r="AO2942" s="158">
        <f t="shared" si="539"/>
        <v>14.606111878399037</v>
      </c>
      <c r="AP2942" s="159">
        <f t="shared" si="540"/>
        <v>4.1393307246709241E-2</v>
      </c>
      <c r="AQ2942" s="160">
        <f t="shared" si="541"/>
        <v>9.3295435263020254E-5</v>
      </c>
      <c r="AR2942" s="161">
        <f t="shared" si="542"/>
        <v>9.3295435263020254E-5</v>
      </c>
      <c r="AS2942" s="161" t="str">
        <f t="shared" si="538"/>
        <v/>
      </c>
    </row>
    <row r="2943" spans="41:45" ht="20.100000000000001" customHeight="1" x14ac:dyDescent="0.25">
      <c r="AO2943" s="158">
        <f t="shared" si="539"/>
        <v>14.612506848573467</v>
      </c>
      <c r="AP2943" s="159">
        <f t="shared" si="540"/>
        <v>4.130001181144622E-2</v>
      </c>
      <c r="AQ2943" s="160">
        <f t="shared" si="541"/>
        <v>9.3099404528604324E-5</v>
      </c>
      <c r="AR2943" s="161">
        <f t="shared" si="542"/>
        <v>9.3099404528604324E-5</v>
      </c>
      <c r="AS2943" s="161" t="str">
        <f t="shared" si="538"/>
        <v/>
      </c>
    </row>
    <row r="2944" spans="41:45" ht="20.100000000000001" customHeight="1" x14ac:dyDescent="0.25">
      <c r="AO2944" s="158">
        <f t="shared" si="539"/>
        <v>14.618901818747897</v>
      </c>
      <c r="AP2944" s="159">
        <f t="shared" si="540"/>
        <v>4.1206912406917616E-2</v>
      </c>
      <c r="AQ2944" s="160">
        <f t="shared" si="541"/>
        <v>9.2903741226349479E-5</v>
      </c>
      <c r="AR2944" s="161">
        <f t="shared" si="542"/>
        <v>9.2903741226349479E-5</v>
      </c>
      <c r="AS2944" s="161" t="str">
        <f t="shared" si="538"/>
        <v/>
      </c>
    </row>
    <row r="2945" spans="41:45" ht="20.100000000000001" customHeight="1" x14ac:dyDescent="0.25">
      <c r="AO2945" s="158">
        <f t="shared" si="539"/>
        <v>14.625296788922327</v>
      </c>
      <c r="AP2945" s="159">
        <f t="shared" si="540"/>
        <v>4.1114008665691266E-2</v>
      </c>
      <c r="AQ2945" s="160">
        <f t="shared" si="541"/>
        <v>9.2708444809790069E-5</v>
      </c>
      <c r="AR2945" s="161">
        <f t="shared" si="542"/>
        <v>9.2708444809790069E-5</v>
      </c>
      <c r="AS2945" s="161" t="str">
        <f t="shared" si="538"/>
        <v/>
      </c>
    </row>
    <row r="2946" spans="41:45" ht="20.100000000000001" customHeight="1" x14ac:dyDescent="0.25">
      <c r="AO2946" s="158">
        <f t="shared" si="539"/>
        <v>14.631691759096757</v>
      </c>
      <c r="AP2946" s="159">
        <f t="shared" si="540"/>
        <v>4.1021300220881476E-2</v>
      </c>
      <c r="AQ2946" s="160">
        <f t="shared" si="541"/>
        <v>9.2513514733084945E-5</v>
      </c>
      <c r="AR2946" s="161">
        <f t="shared" si="542"/>
        <v>9.2513514733084945E-5</v>
      </c>
      <c r="AS2946" s="161" t="str">
        <f t="shared" si="538"/>
        <v/>
      </c>
    </row>
    <row r="2947" spans="41:45" ht="20.100000000000001" customHeight="1" x14ac:dyDescent="0.25">
      <c r="AO2947" s="158">
        <f t="shared" si="539"/>
        <v>14.638086729271187</v>
      </c>
      <c r="AP2947" s="159">
        <f t="shared" si="540"/>
        <v>4.0928786706148391E-2</v>
      </c>
      <c r="AQ2947" s="160">
        <f t="shared" si="541"/>
        <v>9.2318950450497039E-5</v>
      </c>
      <c r="AR2947" s="161">
        <f t="shared" si="542"/>
        <v>9.2318950450497039E-5</v>
      </c>
      <c r="AS2947" s="161" t="str">
        <f t="shared" si="538"/>
        <v/>
      </c>
    </row>
    <row r="2948" spans="41:45" ht="20.100000000000001" customHeight="1" x14ac:dyDescent="0.25">
      <c r="AO2948" s="158">
        <f t="shared" si="539"/>
        <v>14.644481699445617</v>
      </c>
      <c r="AP2948" s="159">
        <f t="shared" si="540"/>
        <v>4.0836467755697894E-2</v>
      </c>
      <c r="AQ2948" s="160">
        <f t="shared" si="541"/>
        <v>9.212475141663623E-5</v>
      </c>
      <c r="AR2948" s="161">
        <f t="shared" si="542"/>
        <v>9.212475141663623E-5</v>
      </c>
      <c r="AS2948" s="161" t="str">
        <f t="shared" si="538"/>
        <v/>
      </c>
    </row>
    <row r="2949" spans="41:45" ht="20.100000000000001" customHeight="1" x14ac:dyDescent="0.25">
      <c r="AO2949" s="158">
        <f t="shared" si="539"/>
        <v>14.650876669620047</v>
      </c>
      <c r="AP2949" s="159">
        <f t="shared" si="540"/>
        <v>4.0744343004281258E-2</v>
      </c>
      <c r="AQ2949" s="160">
        <f t="shared" si="541"/>
        <v>9.1930917086625874E-5</v>
      </c>
      <c r="AR2949" s="161">
        <f t="shared" si="542"/>
        <v>9.1930917086625874E-5</v>
      </c>
      <c r="AS2949" s="161" t="str">
        <f t="shared" si="538"/>
        <v/>
      </c>
    </row>
    <row r="2950" spans="41:45" ht="20.100000000000001" customHeight="1" x14ac:dyDescent="0.25">
      <c r="AO2950" s="158">
        <f t="shared" si="539"/>
        <v>14.657271639794477</v>
      </c>
      <c r="AP2950" s="159">
        <f t="shared" si="540"/>
        <v>4.0652412087194632E-2</v>
      </c>
      <c r="AQ2950" s="160">
        <f t="shared" si="541"/>
        <v>9.173744691563096E-5</v>
      </c>
      <c r="AR2950" s="161">
        <f t="shared" si="542"/>
        <v>9.173744691563096E-5</v>
      </c>
      <c r="AS2950" s="161" t="str">
        <f t="shared" si="538"/>
        <v/>
      </c>
    </row>
    <row r="2951" spans="41:45" ht="20.100000000000001" customHeight="1" x14ac:dyDescent="0.25">
      <c r="AO2951" s="158">
        <f t="shared" si="539"/>
        <v>14.663666609968907</v>
      </c>
      <c r="AP2951" s="159">
        <f t="shared" si="540"/>
        <v>4.0560674640279001E-2</v>
      </c>
      <c r="AQ2951" s="160">
        <f t="shared" si="541"/>
        <v>9.1544340359447918E-5</v>
      </c>
      <c r="AR2951" s="161">
        <f t="shared" si="542"/>
        <v>9.1544340359447918E-5</v>
      </c>
      <c r="AS2951" s="161" t="str">
        <f t="shared" si="538"/>
        <v/>
      </c>
    </row>
    <row r="2952" spans="41:45" ht="20.100000000000001" customHeight="1" x14ac:dyDescent="0.25">
      <c r="AO2952" s="158">
        <f t="shared" si="539"/>
        <v>14.670061580143336</v>
      </c>
      <c r="AP2952" s="159">
        <f t="shared" si="540"/>
        <v>4.0469130299919553E-2</v>
      </c>
      <c r="AQ2952" s="160">
        <f t="shared" si="541"/>
        <v>9.1351596874039709E-5</v>
      </c>
      <c r="AR2952" s="161">
        <f t="shared" si="542"/>
        <v>9.1351596874039709E-5</v>
      </c>
      <c r="AS2952" s="161" t="str">
        <f t="shared" si="538"/>
        <v/>
      </c>
    </row>
    <row r="2953" spans="41:45" ht="20.100000000000001" customHeight="1" x14ac:dyDescent="0.25">
      <c r="AO2953" s="158">
        <f t="shared" si="539"/>
        <v>14.676456550317766</v>
      </c>
      <c r="AP2953" s="159">
        <f t="shared" si="540"/>
        <v>4.0377778703045514E-2</v>
      </c>
      <c r="AQ2953" s="160">
        <f t="shared" si="541"/>
        <v>9.1159215915750935E-5</v>
      </c>
      <c r="AR2953" s="161">
        <f t="shared" si="542"/>
        <v>9.1159215915750935E-5</v>
      </c>
      <c r="AS2953" s="161" t="str">
        <f t="shared" si="538"/>
        <v/>
      </c>
    </row>
    <row r="2954" spans="41:45" ht="20.100000000000001" customHeight="1" x14ac:dyDescent="0.25">
      <c r="AO2954" s="158">
        <f t="shared" si="539"/>
        <v>14.682851520492196</v>
      </c>
      <c r="AP2954" s="159">
        <f t="shared" si="540"/>
        <v>4.0286619487129763E-2</v>
      </c>
      <c r="AQ2954" s="160">
        <f t="shared" si="541"/>
        <v>9.0967196941307837E-5</v>
      </c>
      <c r="AR2954" s="161">
        <f t="shared" si="542"/>
        <v>9.0967196941307837E-5</v>
      </c>
      <c r="AS2954" s="161" t="str">
        <f t="shared" si="538"/>
        <v/>
      </c>
    </row>
    <row r="2955" spans="41:45" ht="20.100000000000001" customHeight="1" x14ac:dyDescent="0.25">
      <c r="AO2955" s="158">
        <f t="shared" si="539"/>
        <v>14.689246490666626</v>
      </c>
      <c r="AP2955" s="159">
        <f t="shared" si="540"/>
        <v>4.0195652290188455E-2</v>
      </c>
      <c r="AQ2955" s="160">
        <f t="shared" si="541"/>
        <v>9.0775539407561556E-5</v>
      </c>
      <c r="AR2955" s="161">
        <f t="shared" si="542"/>
        <v>9.0775539407561556E-5</v>
      </c>
      <c r="AS2955" s="161" t="str">
        <f t="shared" si="538"/>
        <v/>
      </c>
    </row>
    <row r="2956" spans="41:45" ht="20.100000000000001" customHeight="1" x14ac:dyDescent="0.25">
      <c r="AO2956" s="158">
        <f t="shared" si="539"/>
        <v>14.695641460841056</v>
      </c>
      <c r="AP2956" s="159">
        <f t="shared" si="540"/>
        <v>4.0104876750780893E-2</v>
      </c>
      <c r="AQ2956" s="160">
        <f t="shared" si="541"/>
        <v>9.0584242772119572E-5</v>
      </c>
      <c r="AR2956" s="161">
        <f t="shared" si="542"/>
        <v>9.0584242772119572E-5</v>
      </c>
      <c r="AS2956" s="161" t="str">
        <f t="shared" si="538"/>
        <v/>
      </c>
    </row>
    <row r="2957" spans="41:45" ht="20.100000000000001" customHeight="1" x14ac:dyDescent="0.25">
      <c r="AO2957" s="158">
        <f t="shared" si="539"/>
        <v>14.702036431015486</v>
      </c>
      <c r="AP2957" s="159">
        <f t="shared" si="540"/>
        <v>4.0014292508008774E-2</v>
      </c>
      <c r="AQ2957" s="160">
        <f t="shared" si="541"/>
        <v>9.039330649255467E-5</v>
      </c>
      <c r="AR2957" s="161">
        <f t="shared" si="542"/>
        <v>9.039330649255467E-5</v>
      </c>
      <c r="AS2957" s="161" t="str">
        <f t="shared" si="538"/>
        <v/>
      </c>
    </row>
    <row r="2958" spans="41:45" ht="20.100000000000001" customHeight="1" x14ac:dyDescent="0.25">
      <c r="AO2958" s="158">
        <f t="shared" si="539"/>
        <v>14.708431401189916</v>
      </c>
      <c r="AP2958" s="159">
        <f t="shared" si="540"/>
        <v>3.9923899201516219E-2</v>
      </c>
      <c r="AQ2958" s="160">
        <f t="shared" si="541"/>
        <v>9.0202730026897604E-5</v>
      </c>
      <c r="AR2958" s="161">
        <f t="shared" si="542"/>
        <v>9.0202730026897604E-5</v>
      </c>
      <c r="AS2958" s="161" t="str">
        <f t="shared" si="538"/>
        <v/>
      </c>
    </row>
    <row r="2959" spans="41:45" ht="20.100000000000001" customHeight="1" x14ac:dyDescent="0.25">
      <c r="AO2959" s="158">
        <f t="shared" si="539"/>
        <v>14.714826371364346</v>
      </c>
      <c r="AP2959" s="159">
        <f t="shared" si="540"/>
        <v>3.9833696471489322E-2</v>
      </c>
      <c r="AQ2959" s="160">
        <f t="shared" si="541"/>
        <v>9.0012512833734237E-5</v>
      </c>
      <c r="AR2959" s="161">
        <f t="shared" si="542"/>
        <v>9.0012512833734237E-5</v>
      </c>
      <c r="AS2959" s="161" t="str">
        <f t="shared" si="538"/>
        <v/>
      </c>
    </row>
    <row r="2960" spans="41:45" ht="20.100000000000001" customHeight="1" x14ac:dyDescent="0.25">
      <c r="AO2960" s="158">
        <f t="shared" si="539"/>
        <v>14.721221341538776</v>
      </c>
      <c r="AP2960" s="159">
        <f t="shared" si="540"/>
        <v>3.9743683958655587E-2</v>
      </c>
      <c r="AQ2960" s="160">
        <f t="shared" si="541"/>
        <v>8.9822654371622679E-5</v>
      </c>
      <c r="AR2960" s="161">
        <f t="shared" si="542"/>
        <v>8.9822654371622679E-5</v>
      </c>
      <c r="AS2960" s="161" t="str">
        <f t="shared" si="538"/>
        <v/>
      </c>
    </row>
    <row r="2961" spans="41:45" ht="20.100000000000001" customHeight="1" x14ac:dyDescent="0.25">
      <c r="AO2961" s="158">
        <f t="shared" si="539"/>
        <v>14.727616311713206</v>
      </c>
      <c r="AP2961" s="159">
        <f t="shared" si="540"/>
        <v>3.9653861304283965E-2</v>
      </c>
      <c r="AQ2961" s="160">
        <f t="shared" si="541"/>
        <v>8.9633154099842682E-5</v>
      </c>
      <c r="AR2961" s="161">
        <f t="shared" si="542"/>
        <v>8.9633154099842682E-5</v>
      </c>
      <c r="AS2961" s="161" t="str">
        <f t="shared" si="538"/>
        <v/>
      </c>
    </row>
    <row r="2962" spans="41:45" ht="20.100000000000001" customHeight="1" x14ac:dyDescent="0.25">
      <c r="AO2962" s="158">
        <f t="shared" si="539"/>
        <v>14.734011281887636</v>
      </c>
      <c r="AP2962" s="159">
        <f t="shared" si="540"/>
        <v>3.9564228150184122E-2</v>
      </c>
      <c r="AQ2962" s="160">
        <f t="shared" si="541"/>
        <v>8.9444011477639307E-5</v>
      </c>
      <c r="AR2962" s="161">
        <f t="shared" si="542"/>
        <v>8.9444011477639307E-5</v>
      </c>
      <c r="AS2962" s="161" t="str">
        <f t="shared" ref="AS2962:AS3025" si="543">IF($AP2962&lt;(1-$AN$670),$AQ2962,"")</f>
        <v/>
      </c>
    </row>
    <row r="2963" spans="41:45" ht="20.100000000000001" customHeight="1" x14ac:dyDescent="0.25">
      <c r="AO2963" s="158">
        <f t="shared" ref="AO2963:AO3026" si="544">AO2962+$AR$655</f>
        <v>14.740406252062066</v>
      </c>
      <c r="AP2963" s="159">
        <f t="shared" ref="AP2963:AP3026" si="545">_xlfn.CHISQ.DIST.RT(AO2963,7)</f>
        <v>3.9474784138706483E-2</v>
      </c>
      <c r="AQ2963" s="160">
        <f t="shared" ref="AQ2963:AQ3026" si="546">AP2963-AP2964</f>
        <v>8.9255225965180485E-5</v>
      </c>
      <c r="AR2963" s="161">
        <f t="shared" ref="AR2963:AR3026" si="547">IF(AP2963&lt;(1-$AN$662),AQ2963,"")</f>
        <v>8.9255225965180485E-5</v>
      </c>
      <c r="AS2963" s="161" t="str">
        <f t="shared" si="543"/>
        <v/>
      </c>
    </row>
    <row r="2964" spans="41:45" ht="20.100000000000001" customHeight="1" x14ac:dyDescent="0.25">
      <c r="AO2964" s="158">
        <f t="shared" si="544"/>
        <v>14.746801222236495</v>
      </c>
      <c r="AP2964" s="159">
        <f t="shared" si="545"/>
        <v>3.9385528912741302E-2</v>
      </c>
      <c r="AQ2964" s="160">
        <f t="shared" si="546"/>
        <v>8.9066797022301081E-5</v>
      </c>
      <c r="AR2964" s="161">
        <f t="shared" si="547"/>
        <v>8.9066797022301081E-5</v>
      </c>
      <c r="AS2964" s="161" t="str">
        <f t="shared" si="543"/>
        <v/>
      </c>
    </row>
    <row r="2965" spans="41:45" ht="20.100000000000001" customHeight="1" x14ac:dyDescent="0.25">
      <c r="AO2965" s="158">
        <f t="shared" si="544"/>
        <v>14.753196192410925</v>
      </c>
      <c r="AP2965" s="159">
        <f t="shared" si="545"/>
        <v>3.9296462115719001E-2</v>
      </c>
      <c r="AQ2965" s="160">
        <f t="shared" si="546"/>
        <v>8.88787241097172E-5</v>
      </c>
      <c r="AR2965" s="161">
        <f t="shared" si="547"/>
        <v>8.88787241097172E-5</v>
      </c>
      <c r="AS2965" s="161" t="str">
        <f t="shared" si="543"/>
        <v/>
      </c>
    </row>
    <row r="2966" spans="41:45" ht="20.100000000000001" customHeight="1" x14ac:dyDescent="0.25">
      <c r="AO2966" s="158">
        <f t="shared" si="544"/>
        <v>14.759591162585355</v>
      </c>
      <c r="AP2966" s="159">
        <f t="shared" si="545"/>
        <v>3.9207583391609284E-2</v>
      </c>
      <c r="AQ2966" s="160">
        <f t="shared" si="546"/>
        <v>8.8691006688380869E-5</v>
      </c>
      <c r="AR2966" s="161">
        <f t="shared" si="547"/>
        <v>8.8691006688380869E-5</v>
      </c>
      <c r="AS2966" s="161" t="str">
        <f t="shared" si="543"/>
        <v/>
      </c>
    </row>
    <row r="2967" spans="41:45" ht="20.100000000000001" customHeight="1" x14ac:dyDescent="0.25">
      <c r="AO2967" s="158">
        <f t="shared" si="544"/>
        <v>14.765986132759785</v>
      </c>
      <c r="AP2967" s="159">
        <f t="shared" si="545"/>
        <v>3.9118892384920903E-2</v>
      </c>
      <c r="AQ2967" s="160">
        <f t="shared" si="546"/>
        <v>8.8503644219375954E-5</v>
      </c>
      <c r="AR2967" s="161">
        <f t="shared" si="547"/>
        <v>8.8503644219375954E-5</v>
      </c>
      <c r="AS2967" s="161" t="str">
        <f t="shared" si="543"/>
        <v/>
      </c>
    </row>
    <row r="2968" spans="41:45" ht="20.100000000000001" customHeight="1" x14ac:dyDescent="0.25">
      <c r="AO2968" s="158">
        <f t="shared" si="544"/>
        <v>14.772381102934215</v>
      </c>
      <c r="AP2968" s="159">
        <f t="shared" si="545"/>
        <v>3.9030388740701527E-2</v>
      </c>
      <c r="AQ2968" s="160">
        <f t="shared" si="546"/>
        <v>8.8316636164438578E-5</v>
      </c>
      <c r="AR2968" s="161">
        <f t="shared" si="547"/>
        <v>8.8316636164438578E-5</v>
      </c>
      <c r="AS2968" s="161" t="str">
        <f t="shared" si="543"/>
        <v/>
      </c>
    </row>
    <row r="2969" spans="41:45" ht="20.100000000000001" customHeight="1" x14ac:dyDescent="0.25">
      <c r="AO2969" s="158">
        <f t="shared" si="544"/>
        <v>14.778776073108645</v>
      </c>
      <c r="AP2969" s="159">
        <f t="shared" si="545"/>
        <v>3.8942072104537089E-2</v>
      </c>
      <c r="AQ2969" s="160">
        <f t="shared" si="546"/>
        <v>8.812998198563099E-5</v>
      </c>
      <c r="AR2969" s="161">
        <f t="shared" si="547"/>
        <v>8.812998198563099E-5</v>
      </c>
      <c r="AS2969" s="161" t="str">
        <f t="shared" si="543"/>
        <v/>
      </c>
    </row>
    <row r="2970" spans="41:45" ht="20.100000000000001" customHeight="1" x14ac:dyDescent="0.25">
      <c r="AO2970" s="158">
        <f t="shared" si="544"/>
        <v>14.785171043283075</v>
      </c>
      <c r="AP2970" s="159">
        <f t="shared" si="545"/>
        <v>3.8853942122551458E-2</v>
      </c>
      <c r="AQ2970" s="160">
        <f t="shared" si="546"/>
        <v>8.7943681145209729E-5</v>
      </c>
      <c r="AR2970" s="161">
        <f t="shared" si="547"/>
        <v>8.7943681145209729E-5</v>
      </c>
      <c r="AS2970" s="161" t="str">
        <f t="shared" si="543"/>
        <v/>
      </c>
    </row>
    <row r="2971" spans="41:45" ht="20.100000000000001" customHeight="1" x14ac:dyDescent="0.25">
      <c r="AO2971" s="158">
        <f t="shared" si="544"/>
        <v>14.791566013457505</v>
      </c>
      <c r="AP2971" s="159">
        <f t="shared" si="545"/>
        <v>3.8765998441406248E-2</v>
      </c>
      <c r="AQ2971" s="160">
        <f t="shared" si="546"/>
        <v>8.7757733105861546E-5</v>
      </c>
      <c r="AR2971" s="161">
        <f t="shared" si="547"/>
        <v>8.7757733105861546E-5</v>
      </c>
      <c r="AS2971" s="161" t="str">
        <f t="shared" si="543"/>
        <v/>
      </c>
    </row>
    <row r="2972" spans="41:45" ht="20.100000000000001" customHeight="1" x14ac:dyDescent="0.25">
      <c r="AO2972" s="158">
        <f t="shared" si="544"/>
        <v>14.797960983631935</v>
      </c>
      <c r="AP2972" s="159">
        <f t="shared" si="545"/>
        <v>3.8678240708300386E-2</v>
      </c>
      <c r="AQ2972" s="160">
        <f t="shared" si="546"/>
        <v>8.7572137330807487E-5</v>
      </c>
      <c r="AR2972" s="161">
        <f t="shared" si="547"/>
        <v>8.7572137330807487E-5</v>
      </c>
      <c r="AS2972" s="161" t="str">
        <f t="shared" si="543"/>
        <v/>
      </c>
    </row>
    <row r="2973" spans="41:45" ht="20.100000000000001" customHeight="1" x14ac:dyDescent="0.25">
      <c r="AO2973" s="158">
        <f t="shared" si="544"/>
        <v>14.804355953806365</v>
      </c>
      <c r="AP2973" s="159">
        <f t="shared" si="545"/>
        <v>3.8590668570969579E-2</v>
      </c>
      <c r="AQ2973" s="160">
        <f t="shared" si="546"/>
        <v>8.7386893283462885E-5</v>
      </c>
      <c r="AR2973" s="161">
        <f t="shared" si="547"/>
        <v>8.7386893283462885E-5</v>
      </c>
      <c r="AS2973" s="161" t="str">
        <f t="shared" si="543"/>
        <v/>
      </c>
    </row>
    <row r="2974" spans="41:45" ht="20.100000000000001" customHeight="1" x14ac:dyDescent="0.25">
      <c r="AO2974" s="158">
        <f t="shared" si="544"/>
        <v>14.810750923980795</v>
      </c>
      <c r="AP2974" s="159">
        <f t="shared" si="545"/>
        <v>3.8503281677686116E-2</v>
      </c>
      <c r="AQ2974" s="160">
        <f t="shared" si="546"/>
        <v>8.7202000427687165E-5</v>
      </c>
      <c r="AR2974" s="161">
        <f t="shared" si="547"/>
        <v>8.7202000427687165E-5</v>
      </c>
      <c r="AS2974" s="161" t="str">
        <f t="shared" si="543"/>
        <v/>
      </c>
    </row>
    <row r="2975" spans="41:45" ht="20.100000000000001" customHeight="1" x14ac:dyDescent="0.25">
      <c r="AO2975" s="158">
        <f t="shared" si="544"/>
        <v>14.817145894155225</v>
      </c>
      <c r="AP2975" s="159">
        <f t="shared" si="545"/>
        <v>3.8416079677258429E-2</v>
      </c>
      <c r="AQ2975" s="160">
        <f t="shared" si="546"/>
        <v>8.7017458227520161E-5</v>
      </c>
      <c r="AR2975" s="161">
        <f t="shared" si="547"/>
        <v>8.7017458227520161E-5</v>
      </c>
      <c r="AS2975" s="161" t="str">
        <f t="shared" si="543"/>
        <v/>
      </c>
    </row>
    <row r="2976" spans="41:45" ht="20.100000000000001" customHeight="1" x14ac:dyDescent="0.25">
      <c r="AO2976" s="158">
        <f t="shared" si="544"/>
        <v>14.823540864329654</v>
      </c>
      <c r="AP2976" s="159">
        <f t="shared" si="545"/>
        <v>3.8329062219030909E-2</v>
      </c>
      <c r="AQ2976" s="160">
        <f t="shared" si="546"/>
        <v>8.6833266147910704E-5</v>
      </c>
      <c r="AR2976" s="161">
        <f t="shared" si="547"/>
        <v>8.6833266147910704E-5</v>
      </c>
      <c r="AS2976" s="161" t="str">
        <f t="shared" si="543"/>
        <v/>
      </c>
    </row>
    <row r="2977" spans="41:45" ht="20.100000000000001" customHeight="1" x14ac:dyDescent="0.25">
      <c r="AO2977" s="158">
        <f t="shared" si="544"/>
        <v>14.829935834504084</v>
      </c>
      <c r="AP2977" s="159">
        <f t="shared" si="545"/>
        <v>3.8242228952882998E-2</v>
      </c>
      <c r="AQ2977" s="160">
        <f t="shared" si="546"/>
        <v>8.6649423653488433E-5</v>
      </c>
      <c r="AR2977" s="161">
        <f t="shared" si="547"/>
        <v>8.6649423653488433E-5</v>
      </c>
      <c r="AS2977" s="161" t="str">
        <f t="shared" si="543"/>
        <v/>
      </c>
    </row>
    <row r="2978" spans="41:45" ht="20.100000000000001" customHeight="1" x14ac:dyDescent="0.25">
      <c r="AO2978" s="158">
        <f t="shared" si="544"/>
        <v>14.836330804678514</v>
      </c>
      <c r="AP2978" s="159">
        <f t="shared" si="545"/>
        <v>3.8155579529229509E-2</v>
      </c>
      <c r="AQ2978" s="160">
        <f t="shared" si="546"/>
        <v>8.6465930209778108E-5</v>
      </c>
      <c r="AR2978" s="161">
        <f t="shared" si="547"/>
        <v>8.6465930209778108E-5</v>
      </c>
      <c r="AS2978" s="161" t="str">
        <f t="shared" si="543"/>
        <v/>
      </c>
    </row>
    <row r="2979" spans="41:45" ht="20.100000000000001" customHeight="1" x14ac:dyDescent="0.25">
      <c r="AO2979" s="158">
        <f t="shared" si="544"/>
        <v>14.842725774852944</v>
      </c>
      <c r="AP2979" s="159">
        <f t="shared" si="545"/>
        <v>3.8069113599019731E-2</v>
      </c>
      <c r="AQ2979" s="160">
        <f t="shared" si="546"/>
        <v>8.6282785282561225E-5</v>
      </c>
      <c r="AR2979" s="161">
        <f t="shared" si="547"/>
        <v>8.6282785282561225E-5</v>
      </c>
      <c r="AS2979" s="161" t="str">
        <f t="shared" si="543"/>
        <v/>
      </c>
    </row>
    <row r="2980" spans="41:45" ht="20.100000000000001" customHeight="1" x14ac:dyDescent="0.25">
      <c r="AO2980" s="158">
        <f t="shared" si="544"/>
        <v>14.849120745027374</v>
      </c>
      <c r="AP2980" s="159">
        <f t="shared" si="545"/>
        <v>3.798283081373717E-2</v>
      </c>
      <c r="AQ2980" s="160">
        <f t="shared" si="546"/>
        <v>8.6099988337667854E-5</v>
      </c>
      <c r="AR2980" s="161">
        <f t="shared" si="547"/>
        <v>8.6099988337667854E-5</v>
      </c>
      <c r="AS2980" s="161" t="str">
        <f t="shared" si="543"/>
        <v/>
      </c>
    </row>
    <row r="2981" spans="41:45" ht="20.100000000000001" customHeight="1" x14ac:dyDescent="0.25">
      <c r="AO2981" s="158">
        <f t="shared" si="544"/>
        <v>14.855515715201804</v>
      </c>
      <c r="AP2981" s="159">
        <f t="shared" si="545"/>
        <v>3.7896730825399502E-2</v>
      </c>
      <c r="AQ2981" s="160">
        <f t="shared" si="546"/>
        <v>8.5917538841975838E-5</v>
      </c>
      <c r="AR2981" s="161">
        <f t="shared" si="547"/>
        <v>8.5917538841975838E-5</v>
      </c>
      <c r="AS2981" s="161" t="str">
        <f t="shared" si="543"/>
        <v/>
      </c>
    </row>
    <row r="2982" spans="41:45" ht="20.100000000000001" customHeight="1" x14ac:dyDescent="0.25">
      <c r="AO2982" s="158">
        <f t="shared" si="544"/>
        <v>14.861910685376234</v>
      </c>
      <c r="AP2982" s="159">
        <f t="shared" si="545"/>
        <v>3.7810813286557526E-2</v>
      </c>
      <c r="AQ2982" s="160">
        <f t="shared" si="546"/>
        <v>8.5735436262120157E-5</v>
      </c>
      <c r="AR2982" s="161">
        <f t="shared" si="547"/>
        <v>8.5735436262120157E-5</v>
      </c>
      <c r="AS2982" s="161" t="str">
        <f t="shared" si="543"/>
        <v/>
      </c>
    </row>
    <row r="2983" spans="41:45" ht="20.100000000000001" customHeight="1" x14ac:dyDescent="0.25">
      <c r="AO2983" s="158">
        <f t="shared" si="544"/>
        <v>14.868305655550664</v>
      </c>
      <c r="AP2983" s="159">
        <f t="shared" si="545"/>
        <v>3.7725077850295406E-2</v>
      </c>
      <c r="AQ2983" s="160">
        <f t="shared" si="546"/>
        <v>8.5553680065346416E-5</v>
      </c>
      <c r="AR2983" s="161">
        <f t="shared" si="547"/>
        <v>8.5553680065346416E-5</v>
      </c>
      <c r="AS2983" s="161" t="str">
        <f t="shared" si="543"/>
        <v/>
      </c>
    </row>
    <row r="2984" spans="41:45" ht="20.100000000000001" customHeight="1" x14ac:dyDescent="0.25">
      <c r="AO2984" s="158">
        <f t="shared" si="544"/>
        <v>14.874700625725094</v>
      </c>
      <c r="AP2984" s="159">
        <f t="shared" si="545"/>
        <v>3.763952417023006E-2</v>
      </c>
      <c r="AQ2984" s="160">
        <f t="shared" si="546"/>
        <v>8.5372269719441451E-5</v>
      </c>
      <c r="AR2984" s="161">
        <f t="shared" si="547"/>
        <v>8.5372269719441451E-5</v>
      </c>
      <c r="AS2984" s="161" t="str">
        <f t="shared" si="543"/>
        <v/>
      </c>
    </row>
    <row r="2985" spans="41:45" ht="20.100000000000001" customHeight="1" x14ac:dyDescent="0.25">
      <c r="AO2985" s="158">
        <f t="shared" si="544"/>
        <v>14.881095595899524</v>
      </c>
      <c r="AP2985" s="159">
        <f t="shared" si="545"/>
        <v>3.7554151900510618E-2</v>
      </c>
      <c r="AQ2985" s="160">
        <f t="shared" si="546"/>
        <v>8.5191204692434963E-5</v>
      </c>
      <c r="AR2985" s="161">
        <f t="shared" si="547"/>
        <v>8.5191204692434963E-5</v>
      </c>
      <c r="AS2985" s="161" t="str">
        <f t="shared" si="543"/>
        <v/>
      </c>
    </row>
    <row r="2986" spans="41:45" ht="20.100000000000001" customHeight="1" x14ac:dyDescent="0.25">
      <c r="AO2986" s="158">
        <f t="shared" si="544"/>
        <v>14.887490566073954</v>
      </c>
      <c r="AP2986" s="159">
        <f t="shared" si="545"/>
        <v>3.7468960695818183E-2</v>
      </c>
      <c r="AQ2986" s="160">
        <f t="shared" si="546"/>
        <v>8.5010484452738289E-5</v>
      </c>
      <c r="AR2986" s="161">
        <f t="shared" si="547"/>
        <v>8.5010484452738289E-5</v>
      </c>
      <c r="AS2986" s="161" t="str">
        <f t="shared" si="543"/>
        <v/>
      </c>
    </row>
    <row r="2987" spans="41:45" ht="20.100000000000001" customHeight="1" x14ac:dyDescent="0.25">
      <c r="AO2987" s="158">
        <f t="shared" si="544"/>
        <v>14.893885536248384</v>
      </c>
      <c r="AP2987" s="159">
        <f t="shared" si="545"/>
        <v>3.7383950211365445E-2</v>
      </c>
      <c r="AQ2987" s="160">
        <f t="shared" si="546"/>
        <v>8.4830108469081955E-5</v>
      </c>
      <c r="AR2987" s="161">
        <f t="shared" si="547"/>
        <v>8.4830108469081955E-5</v>
      </c>
      <c r="AS2987" s="161" t="str">
        <f t="shared" si="543"/>
        <v/>
      </c>
    </row>
    <row r="2988" spans="41:45" ht="20.100000000000001" customHeight="1" x14ac:dyDescent="0.25">
      <c r="AO2988" s="158">
        <f t="shared" si="544"/>
        <v>14.900280506422813</v>
      </c>
      <c r="AP2988" s="159">
        <f t="shared" si="545"/>
        <v>3.7299120102896363E-2</v>
      </c>
      <c r="AQ2988" s="160">
        <f t="shared" si="546"/>
        <v>8.4650076210807113E-5</v>
      </c>
      <c r="AR2988" s="161">
        <f t="shared" si="547"/>
        <v>8.4650076210807113E-5</v>
      </c>
      <c r="AS2988" s="161" t="str">
        <f t="shared" si="543"/>
        <v/>
      </c>
    </row>
    <row r="2989" spans="41:45" ht="20.100000000000001" customHeight="1" x14ac:dyDescent="0.25">
      <c r="AO2989" s="158">
        <f t="shared" si="544"/>
        <v>14.906675476597243</v>
      </c>
      <c r="AP2989" s="159">
        <f t="shared" si="545"/>
        <v>3.7214470026685556E-2</v>
      </c>
      <c r="AQ2989" s="160">
        <f t="shared" si="546"/>
        <v>8.4470387147490833E-5</v>
      </c>
      <c r="AR2989" s="161">
        <f t="shared" si="547"/>
        <v>8.4470387147490833E-5</v>
      </c>
      <c r="AS2989" s="161" t="str">
        <f t="shared" si="543"/>
        <v/>
      </c>
    </row>
    <row r="2990" spans="41:45" ht="20.100000000000001" customHeight="1" x14ac:dyDescent="0.25">
      <c r="AO2990" s="158">
        <f t="shared" si="544"/>
        <v>14.913070446771673</v>
      </c>
      <c r="AP2990" s="159">
        <f t="shared" si="545"/>
        <v>3.7129999639538065E-2</v>
      </c>
      <c r="AQ2990" s="160">
        <f t="shared" si="546"/>
        <v>8.4291040749133461E-5</v>
      </c>
      <c r="AR2990" s="161">
        <f t="shared" si="547"/>
        <v>8.4291040749133461E-5</v>
      </c>
      <c r="AS2990" s="161" t="str">
        <f t="shared" si="543"/>
        <v/>
      </c>
    </row>
    <row r="2991" spans="41:45" ht="20.100000000000001" customHeight="1" x14ac:dyDescent="0.25">
      <c r="AO2991" s="158">
        <f t="shared" si="544"/>
        <v>14.919465416946103</v>
      </c>
      <c r="AP2991" s="159">
        <f t="shared" si="545"/>
        <v>3.7045708598788932E-2</v>
      </c>
      <c r="AQ2991" s="160">
        <f t="shared" si="546"/>
        <v>8.4112036486234942E-5</v>
      </c>
      <c r="AR2991" s="161">
        <f t="shared" si="547"/>
        <v>8.4112036486234942E-5</v>
      </c>
      <c r="AS2991" s="161" t="str">
        <f t="shared" si="543"/>
        <v/>
      </c>
    </row>
    <row r="2992" spans="41:45" ht="20.100000000000001" customHeight="1" x14ac:dyDescent="0.25">
      <c r="AO2992" s="158">
        <f t="shared" si="544"/>
        <v>14.925860387120533</v>
      </c>
      <c r="AP2992" s="159">
        <f t="shared" si="545"/>
        <v>3.6961596562302697E-2</v>
      </c>
      <c r="AQ2992" s="160">
        <f t="shared" si="546"/>
        <v>8.3933373829440938E-5</v>
      </c>
      <c r="AR2992" s="161">
        <f t="shared" si="547"/>
        <v>8.3933373829440938E-5</v>
      </c>
      <c r="AS2992" s="161" t="str">
        <f t="shared" si="543"/>
        <v/>
      </c>
    </row>
    <row r="2993" spans="41:45" ht="20.100000000000001" customHeight="1" x14ac:dyDescent="0.25">
      <c r="AO2993" s="158">
        <f t="shared" si="544"/>
        <v>14.932255357294963</v>
      </c>
      <c r="AP2993" s="159">
        <f t="shared" si="545"/>
        <v>3.6877663188473256E-2</v>
      </c>
      <c r="AQ2993" s="160">
        <f t="shared" si="546"/>
        <v>8.3755052250070183E-5</v>
      </c>
      <c r="AR2993" s="161">
        <f t="shared" si="547"/>
        <v>8.3755052250070183E-5</v>
      </c>
      <c r="AS2993" s="161" t="str">
        <f t="shared" si="543"/>
        <v/>
      </c>
    </row>
    <row r="2994" spans="41:45" ht="20.100000000000001" customHeight="1" x14ac:dyDescent="0.25">
      <c r="AO2994" s="158">
        <f t="shared" si="544"/>
        <v>14.938650327469393</v>
      </c>
      <c r="AP2994" s="159">
        <f t="shared" si="545"/>
        <v>3.6793908136223186E-2</v>
      </c>
      <c r="AQ2994" s="160">
        <f t="shared" si="546"/>
        <v>8.3577071219746724E-5</v>
      </c>
      <c r="AR2994" s="161">
        <f t="shared" si="547"/>
        <v>8.3577071219746724E-5</v>
      </c>
      <c r="AS2994" s="161" t="str">
        <f t="shared" si="543"/>
        <v/>
      </c>
    </row>
    <row r="2995" spans="41:45" ht="20.100000000000001" customHeight="1" x14ac:dyDescent="0.25">
      <c r="AO2995" s="158">
        <f t="shared" si="544"/>
        <v>14.945045297643823</v>
      </c>
      <c r="AP2995" s="159">
        <f t="shared" si="545"/>
        <v>3.6710331065003439E-2</v>
      </c>
      <c r="AQ2995" s="160">
        <f t="shared" si="546"/>
        <v>8.339943021044155E-5</v>
      </c>
      <c r="AR2995" s="161">
        <f t="shared" si="547"/>
        <v>8.339943021044155E-5</v>
      </c>
      <c r="AS2995" s="161" t="str">
        <f t="shared" si="543"/>
        <v/>
      </c>
    </row>
    <row r="2996" spans="41:45" ht="20.100000000000001" customHeight="1" x14ac:dyDescent="0.25">
      <c r="AO2996" s="158">
        <f t="shared" si="544"/>
        <v>14.951440267818253</v>
      </c>
      <c r="AP2996" s="159">
        <f t="shared" si="545"/>
        <v>3.6626931634792997E-2</v>
      </c>
      <c r="AQ2996" s="160">
        <f t="shared" si="546"/>
        <v>8.3222128694548925E-5</v>
      </c>
      <c r="AR2996" s="161">
        <f t="shared" si="547"/>
        <v>8.3222128694548925E-5</v>
      </c>
      <c r="AS2996" s="161" t="str">
        <f t="shared" si="543"/>
        <v/>
      </c>
    </row>
    <row r="2997" spans="41:45" ht="20.100000000000001" customHeight="1" x14ac:dyDescent="0.25">
      <c r="AO2997" s="158">
        <f t="shared" si="544"/>
        <v>14.957835237992683</v>
      </c>
      <c r="AP2997" s="159">
        <f t="shared" si="545"/>
        <v>3.6543709506098448E-2</v>
      </c>
      <c r="AQ2997" s="160">
        <f t="shared" si="546"/>
        <v>8.3045166145025162E-5</v>
      </c>
      <c r="AR2997" s="161">
        <f t="shared" si="547"/>
        <v>8.3045166145025162E-5</v>
      </c>
      <c r="AS2997" s="161" t="str">
        <f t="shared" si="543"/>
        <v/>
      </c>
    </row>
    <row r="2998" spans="41:45" ht="20.100000000000001" customHeight="1" x14ac:dyDescent="0.25">
      <c r="AO2998" s="158">
        <f t="shared" si="544"/>
        <v>14.964230208167113</v>
      </c>
      <c r="AP2998" s="159">
        <f t="shared" si="545"/>
        <v>3.6460664339953423E-2</v>
      </c>
      <c r="AQ2998" s="160">
        <f t="shared" si="546"/>
        <v>8.2868542034868209E-5</v>
      </c>
      <c r="AR2998" s="161">
        <f t="shared" si="547"/>
        <v>8.2868542034868209E-5</v>
      </c>
      <c r="AS2998" s="161" t="str">
        <f t="shared" si="543"/>
        <v/>
      </c>
    </row>
    <row r="2999" spans="41:45" ht="20.100000000000001" customHeight="1" x14ac:dyDescent="0.25">
      <c r="AO2999" s="158">
        <f t="shared" si="544"/>
        <v>14.970625178341542</v>
      </c>
      <c r="AP2999" s="159">
        <f t="shared" si="545"/>
        <v>3.6377795797918555E-2</v>
      </c>
      <c r="AQ2999" s="160">
        <f t="shared" si="546"/>
        <v>8.2692255837998885E-5</v>
      </c>
      <c r="AR2999" s="161">
        <f t="shared" si="547"/>
        <v>8.2692255837998885E-5</v>
      </c>
      <c r="AS2999" s="161" t="str">
        <f t="shared" si="543"/>
        <v/>
      </c>
    </row>
    <row r="3000" spans="41:45" ht="20.100000000000001" customHeight="1" x14ac:dyDescent="0.25">
      <c r="AO3000" s="158">
        <f t="shared" si="544"/>
        <v>14.977020148515972</v>
      </c>
      <c r="AP3000" s="159">
        <f t="shared" si="545"/>
        <v>3.6295103542080556E-2</v>
      </c>
      <c r="AQ3000" s="160">
        <f t="shared" si="546"/>
        <v>8.2516307028206171E-5</v>
      </c>
      <c r="AR3000" s="161">
        <f t="shared" si="547"/>
        <v>8.2516307028206171E-5</v>
      </c>
      <c r="AS3000" s="161" t="str">
        <f t="shared" si="543"/>
        <v/>
      </c>
    </row>
    <row r="3001" spans="41:45" ht="20.100000000000001" customHeight="1" x14ac:dyDescent="0.25">
      <c r="AO3001" s="158">
        <f t="shared" si="544"/>
        <v>14.983415118690402</v>
      </c>
      <c r="AP3001" s="159">
        <f t="shared" si="545"/>
        <v>3.621258723505235E-2</v>
      </c>
      <c r="AQ3001" s="160">
        <f t="shared" si="546"/>
        <v>8.2340695080243553E-5</v>
      </c>
      <c r="AR3001" s="161">
        <f t="shared" si="547"/>
        <v>8.2340695080243553E-5</v>
      </c>
      <c r="AS3001" s="161" t="str">
        <f t="shared" si="543"/>
        <v/>
      </c>
    </row>
    <row r="3002" spans="41:45" ht="20.100000000000001" customHeight="1" x14ac:dyDescent="0.25">
      <c r="AO3002" s="158">
        <f t="shared" si="544"/>
        <v>14.989810088864832</v>
      </c>
      <c r="AP3002" s="159">
        <f t="shared" si="545"/>
        <v>3.6130246539972107E-2</v>
      </c>
      <c r="AQ3002" s="160">
        <f t="shared" si="546"/>
        <v>8.2165419468635537E-5</v>
      </c>
      <c r="AR3002" s="161">
        <f t="shared" si="547"/>
        <v>8.2165419468635537E-5</v>
      </c>
      <c r="AS3002" s="161" t="str">
        <f t="shared" si="543"/>
        <v/>
      </c>
    </row>
    <row r="3003" spans="41:45" ht="20.100000000000001" customHeight="1" x14ac:dyDescent="0.25">
      <c r="AO3003" s="158">
        <f t="shared" si="544"/>
        <v>14.996205059039262</v>
      </c>
      <c r="AP3003" s="159">
        <f t="shared" si="545"/>
        <v>3.6048081120503471E-2</v>
      </c>
      <c r="AQ3003" s="160">
        <f t="shared" si="546"/>
        <v>8.1990479668926641E-5</v>
      </c>
      <c r="AR3003" s="161">
        <f t="shared" si="547"/>
        <v>8.1990479668926641E-5</v>
      </c>
      <c r="AS3003" s="161" t="str">
        <f t="shared" si="543"/>
        <v/>
      </c>
    </row>
    <row r="3004" spans="41:45" ht="20.100000000000001" customHeight="1" x14ac:dyDescent="0.25">
      <c r="AO3004" s="158">
        <f t="shared" si="544"/>
        <v>15.002600029213692</v>
      </c>
      <c r="AP3004" s="159">
        <f t="shared" si="545"/>
        <v>3.5966090640834544E-2</v>
      </c>
      <c r="AQ3004" s="160">
        <f t="shared" si="546"/>
        <v>8.1815875156793227E-5</v>
      </c>
      <c r="AR3004" s="161">
        <f t="shared" si="547"/>
        <v>8.1815875156793227E-5</v>
      </c>
      <c r="AS3004" s="161" t="str">
        <f t="shared" si="543"/>
        <v/>
      </c>
    </row>
    <row r="3005" spans="41:45" ht="20.100000000000001" customHeight="1" x14ac:dyDescent="0.25">
      <c r="AO3005" s="158">
        <f t="shared" si="544"/>
        <v>15.008994999388122</v>
      </c>
      <c r="AP3005" s="159">
        <f t="shared" si="545"/>
        <v>3.5884274765677751E-2</v>
      </c>
      <c r="AQ3005" s="160">
        <f t="shared" si="546"/>
        <v>8.1641605408279416E-5</v>
      </c>
      <c r="AR3005" s="161">
        <f t="shared" si="547"/>
        <v>8.1641605408279416E-5</v>
      </c>
      <c r="AS3005" s="161" t="str">
        <f t="shared" si="543"/>
        <v/>
      </c>
    </row>
    <row r="3006" spans="41:45" ht="20.100000000000001" customHeight="1" x14ac:dyDescent="0.25">
      <c r="AO3006" s="158">
        <f t="shared" si="544"/>
        <v>15.015389969562552</v>
      </c>
      <c r="AP3006" s="159">
        <f t="shared" si="545"/>
        <v>3.5802633160269472E-2</v>
      </c>
      <c r="AQ3006" s="160">
        <f t="shared" si="546"/>
        <v>8.1467669899984441E-5</v>
      </c>
      <c r="AR3006" s="161">
        <f t="shared" si="547"/>
        <v>8.1467669899984441E-5</v>
      </c>
      <c r="AS3006" s="161" t="str">
        <f t="shared" si="543"/>
        <v/>
      </c>
    </row>
    <row r="3007" spans="41:45" ht="20.100000000000001" customHeight="1" x14ac:dyDescent="0.25">
      <c r="AO3007" s="158">
        <f t="shared" si="544"/>
        <v>15.021784939736982</v>
      </c>
      <c r="AP3007" s="159">
        <f t="shared" si="545"/>
        <v>3.5721165490369487E-2</v>
      </c>
      <c r="AQ3007" s="160">
        <f t="shared" si="546"/>
        <v>8.1294068108743456E-5</v>
      </c>
      <c r="AR3007" s="161">
        <f t="shared" si="547"/>
        <v>8.1294068108743456E-5</v>
      </c>
      <c r="AS3007" s="161" t="str">
        <f t="shared" si="543"/>
        <v/>
      </c>
    </row>
    <row r="3008" spans="41:45" ht="20.100000000000001" customHeight="1" x14ac:dyDescent="0.25">
      <c r="AO3008" s="158">
        <f t="shared" si="544"/>
        <v>15.028179909911412</v>
      </c>
      <c r="AP3008" s="159">
        <f t="shared" si="545"/>
        <v>3.5639871422260744E-2</v>
      </c>
      <c r="AQ3008" s="160">
        <f t="shared" si="546"/>
        <v>8.1120799512036934E-5</v>
      </c>
      <c r="AR3008" s="161">
        <f t="shared" si="547"/>
        <v>8.1120799512036934E-5</v>
      </c>
      <c r="AS3008" s="161" t="str">
        <f t="shared" si="543"/>
        <v/>
      </c>
    </row>
    <row r="3009" spans="41:45" ht="20.100000000000001" customHeight="1" x14ac:dyDescent="0.25">
      <c r="AO3009" s="158">
        <f t="shared" si="544"/>
        <v>15.034574880085842</v>
      </c>
      <c r="AP3009" s="159">
        <f t="shared" si="545"/>
        <v>3.5558750622748707E-2</v>
      </c>
      <c r="AQ3009" s="160">
        <f t="shared" si="546"/>
        <v>8.0947863587720048E-5</v>
      </c>
      <c r="AR3009" s="161">
        <f t="shared" si="547"/>
        <v>8.0947863587720048E-5</v>
      </c>
      <c r="AS3009" s="161" t="str">
        <f t="shared" si="543"/>
        <v/>
      </c>
    </row>
    <row r="3010" spans="41:45" ht="20.100000000000001" customHeight="1" x14ac:dyDescent="0.25">
      <c r="AO3010" s="158">
        <f t="shared" si="544"/>
        <v>15.040969850260272</v>
      </c>
      <c r="AP3010" s="159">
        <f t="shared" si="545"/>
        <v>3.5477802759160987E-2</v>
      </c>
      <c r="AQ3010" s="160">
        <f t="shared" si="546"/>
        <v>8.0775259813946343E-5</v>
      </c>
      <c r="AR3010" s="161">
        <f t="shared" si="547"/>
        <v>8.0775259813946343E-5</v>
      </c>
      <c r="AS3010" s="161" t="str">
        <f t="shared" si="543"/>
        <v/>
      </c>
    </row>
    <row r="3011" spans="41:45" ht="20.100000000000001" customHeight="1" x14ac:dyDescent="0.25">
      <c r="AO3011" s="158">
        <f t="shared" si="544"/>
        <v>15.047364820434701</v>
      </c>
      <c r="AP3011" s="159">
        <f t="shared" si="545"/>
        <v>3.539702749934704E-2</v>
      </c>
      <c r="AQ3011" s="160">
        <f t="shared" si="546"/>
        <v>8.0602987669257942E-5</v>
      </c>
      <c r="AR3011" s="161">
        <f t="shared" si="547"/>
        <v>8.0602987669257942E-5</v>
      </c>
      <c r="AS3011" s="161" t="str">
        <f t="shared" si="543"/>
        <v/>
      </c>
    </row>
    <row r="3012" spans="41:45" ht="20.100000000000001" customHeight="1" x14ac:dyDescent="0.25">
      <c r="AO3012" s="158">
        <f t="shared" si="544"/>
        <v>15.053759790609131</v>
      </c>
      <c r="AP3012" s="159">
        <f t="shared" si="545"/>
        <v>3.5316424511677783E-2</v>
      </c>
      <c r="AQ3012" s="160">
        <f t="shared" si="546"/>
        <v>8.043104663287004E-5</v>
      </c>
      <c r="AR3012" s="161">
        <f t="shared" si="547"/>
        <v>8.043104663287004E-5</v>
      </c>
      <c r="AS3012" s="161" t="str">
        <f t="shared" si="543"/>
        <v/>
      </c>
    </row>
    <row r="3013" spans="41:45" ht="20.100000000000001" customHeight="1" x14ac:dyDescent="0.25">
      <c r="AO3013" s="158">
        <f t="shared" si="544"/>
        <v>15.060154760783561</v>
      </c>
      <c r="AP3013" s="159">
        <f t="shared" si="545"/>
        <v>3.5235993465044912E-2</v>
      </c>
      <c r="AQ3013" s="160">
        <f t="shared" si="546"/>
        <v>8.0259436184254573E-5</v>
      </c>
      <c r="AR3013" s="161">
        <f t="shared" si="547"/>
        <v>8.0259436184254573E-5</v>
      </c>
      <c r="AS3013" s="161" t="str">
        <f t="shared" si="543"/>
        <v/>
      </c>
    </row>
    <row r="3014" spans="41:45" ht="20.100000000000001" customHeight="1" x14ac:dyDescent="0.25">
      <c r="AO3014" s="158">
        <f t="shared" si="544"/>
        <v>15.066549730957991</v>
      </c>
      <c r="AP3014" s="159">
        <f t="shared" si="545"/>
        <v>3.5155734028860658E-2</v>
      </c>
      <c r="AQ3014" s="160">
        <f t="shared" si="546"/>
        <v>8.0088155803244299E-5</v>
      </c>
      <c r="AR3014" s="161">
        <f t="shared" si="547"/>
        <v>8.0088155803244299E-5</v>
      </c>
      <c r="AS3014" s="161" t="str">
        <f t="shared" si="543"/>
        <v/>
      </c>
    </row>
    <row r="3015" spans="41:45" ht="20.100000000000001" customHeight="1" x14ac:dyDescent="0.25">
      <c r="AO3015" s="158">
        <f t="shared" si="544"/>
        <v>15.072944701132421</v>
      </c>
      <c r="AP3015" s="159">
        <f t="shared" si="545"/>
        <v>3.5075645873057414E-2</v>
      </c>
      <c r="AQ3015" s="160">
        <f t="shared" si="546"/>
        <v>7.9917204970234024E-5</v>
      </c>
      <c r="AR3015" s="161">
        <f t="shared" si="547"/>
        <v>7.9917204970234024E-5</v>
      </c>
      <c r="AS3015" s="161" t="str">
        <f t="shared" si="543"/>
        <v/>
      </c>
    </row>
    <row r="3016" spans="41:45" ht="20.100000000000001" customHeight="1" x14ac:dyDescent="0.25">
      <c r="AO3016" s="158">
        <f t="shared" si="544"/>
        <v>15.079339671306851</v>
      </c>
      <c r="AP3016" s="159">
        <f t="shared" si="545"/>
        <v>3.499572866808718E-2</v>
      </c>
      <c r="AQ3016" s="160">
        <f t="shared" si="546"/>
        <v>7.9746583166111218E-5</v>
      </c>
      <c r="AR3016" s="161">
        <f t="shared" si="547"/>
        <v>7.9746583166111218E-5</v>
      </c>
      <c r="AS3016" s="161" t="str">
        <f t="shared" si="543"/>
        <v/>
      </c>
    </row>
    <row r="3017" spans="41:45" ht="20.100000000000001" customHeight="1" x14ac:dyDescent="0.25">
      <c r="AO3017" s="158">
        <f t="shared" si="544"/>
        <v>15.085734641481281</v>
      </c>
      <c r="AP3017" s="159">
        <f t="shared" si="545"/>
        <v>3.4915982084921068E-2</v>
      </c>
      <c r="AQ3017" s="160">
        <f t="shared" si="546"/>
        <v>7.9576289871929884E-5</v>
      </c>
      <c r="AR3017" s="161">
        <f t="shared" si="547"/>
        <v>7.9576289871929884E-5</v>
      </c>
      <c r="AS3017" s="161" t="str">
        <f t="shared" si="543"/>
        <v/>
      </c>
    </row>
    <row r="3018" spans="41:45" ht="20.100000000000001" customHeight="1" x14ac:dyDescent="0.25">
      <c r="AO3018" s="158">
        <f t="shared" si="544"/>
        <v>15.092129611655711</v>
      </c>
      <c r="AP3018" s="159">
        <f t="shared" si="545"/>
        <v>3.4836405795049138E-2</v>
      </c>
      <c r="AQ3018" s="160">
        <f t="shared" si="546"/>
        <v>7.9406324569340769E-5</v>
      </c>
      <c r="AR3018" s="161">
        <f t="shared" si="547"/>
        <v>7.9406324569340769E-5</v>
      </c>
      <c r="AS3018" s="161" t="str">
        <f t="shared" si="543"/>
        <v/>
      </c>
    </row>
    <row r="3019" spans="41:45" ht="20.100000000000001" customHeight="1" x14ac:dyDescent="0.25">
      <c r="AO3019" s="158">
        <f t="shared" si="544"/>
        <v>15.098524581830141</v>
      </c>
      <c r="AP3019" s="159">
        <f t="shared" si="545"/>
        <v>3.4756999470479798E-2</v>
      </c>
      <c r="AQ3019" s="160">
        <f t="shared" si="546"/>
        <v>7.9236686740633E-5</v>
      </c>
      <c r="AR3019" s="161">
        <f t="shared" si="547"/>
        <v>7.9236686740633E-5</v>
      </c>
      <c r="AS3019" s="161" t="str">
        <f t="shared" si="543"/>
        <v/>
      </c>
    </row>
    <row r="3020" spans="41:45" ht="20.100000000000001" customHeight="1" x14ac:dyDescent="0.25">
      <c r="AO3020" s="158">
        <f t="shared" si="544"/>
        <v>15.104919552004571</v>
      </c>
      <c r="AP3020" s="159">
        <f t="shared" si="545"/>
        <v>3.4677762783739165E-2</v>
      </c>
      <c r="AQ3020" s="160">
        <f t="shared" si="546"/>
        <v>7.9067375868019374E-5</v>
      </c>
      <c r="AR3020" s="161">
        <f t="shared" si="547"/>
        <v>7.9067375868019374E-5</v>
      </c>
      <c r="AS3020" s="161" t="str">
        <f t="shared" si="543"/>
        <v/>
      </c>
    </row>
    <row r="3021" spans="41:45" ht="20.100000000000001" customHeight="1" x14ac:dyDescent="0.25">
      <c r="AO3021" s="158">
        <f t="shared" si="544"/>
        <v>15.111314522179001</v>
      </c>
      <c r="AP3021" s="159">
        <f t="shared" si="545"/>
        <v>3.4598695407871145E-2</v>
      </c>
      <c r="AQ3021" s="160">
        <f t="shared" si="546"/>
        <v>7.8898391434600867E-5</v>
      </c>
      <c r="AR3021" s="161">
        <f t="shared" si="547"/>
        <v>7.8898391434600867E-5</v>
      </c>
      <c r="AS3021" s="161" t="str">
        <f t="shared" si="543"/>
        <v/>
      </c>
    </row>
    <row r="3022" spans="41:45" ht="20.100000000000001" customHeight="1" x14ac:dyDescent="0.25">
      <c r="AO3022" s="158">
        <f t="shared" si="544"/>
        <v>15.117709492353431</v>
      </c>
      <c r="AP3022" s="159">
        <f t="shared" si="545"/>
        <v>3.4519797016436544E-2</v>
      </c>
      <c r="AQ3022" s="160">
        <f t="shared" si="546"/>
        <v>7.872973292377683E-5</v>
      </c>
      <c r="AR3022" s="161">
        <f t="shared" si="547"/>
        <v>7.872973292377683E-5</v>
      </c>
      <c r="AS3022" s="161" t="str">
        <f t="shared" si="543"/>
        <v/>
      </c>
    </row>
    <row r="3023" spans="41:45" ht="20.100000000000001" customHeight="1" x14ac:dyDescent="0.25">
      <c r="AO3023" s="158">
        <f t="shared" si="544"/>
        <v>15.12410446252786</v>
      </c>
      <c r="AP3023" s="159">
        <f t="shared" si="545"/>
        <v>3.4441067283512768E-2</v>
      </c>
      <c r="AQ3023" s="160">
        <f t="shared" si="546"/>
        <v>7.8561399819286615E-5</v>
      </c>
      <c r="AR3023" s="161">
        <f t="shared" si="547"/>
        <v>7.8561399819286615E-5</v>
      </c>
      <c r="AS3023" s="161" t="str">
        <f t="shared" si="543"/>
        <v/>
      </c>
    </row>
    <row r="3024" spans="41:45" ht="20.100000000000001" customHeight="1" x14ac:dyDescent="0.25">
      <c r="AO3024" s="158">
        <f t="shared" si="544"/>
        <v>15.13049943270229</v>
      </c>
      <c r="AP3024" s="159">
        <f t="shared" si="545"/>
        <v>3.4362505883693481E-2</v>
      </c>
      <c r="AQ3024" s="160">
        <f t="shared" si="546"/>
        <v>7.8393391605459384E-5</v>
      </c>
      <c r="AR3024" s="161">
        <f t="shared" si="547"/>
        <v>7.8393391605459384E-5</v>
      </c>
      <c r="AS3024" s="161" t="str">
        <f t="shared" si="543"/>
        <v/>
      </c>
    </row>
    <row r="3025" spans="41:45" ht="20.100000000000001" customHeight="1" x14ac:dyDescent="0.25">
      <c r="AO3025" s="158">
        <f t="shared" si="544"/>
        <v>15.13689440287672</v>
      </c>
      <c r="AP3025" s="159">
        <f t="shared" si="545"/>
        <v>3.4284112492088022E-2</v>
      </c>
      <c r="AQ3025" s="160">
        <f t="shared" si="546"/>
        <v>7.822570776698512E-5</v>
      </c>
      <c r="AR3025" s="161">
        <f t="shared" si="547"/>
        <v>7.822570776698512E-5</v>
      </c>
      <c r="AS3025" s="161" t="str">
        <f t="shared" si="543"/>
        <v/>
      </c>
    </row>
    <row r="3026" spans="41:45" ht="20.100000000000001" customHeight="1" x14ac:dyDescent="0.25">
      <c r="AO3026" s="158">
        <f t="shared" si="544"/>
        <v>15.14328937305115</v>
      </c>
      <c r="AP3026" s="159">
        <f t="shared" si="545"/>
        <v>3.4205886784321037E-2</v>
      </c>
      <c r="AQ3026" s="160">
        <f t="shared" si="546"/>
        <v>7.8058347788997895E-5</v>
      </c>
      <c r="AR3026" s="161">
        <f t="shared" si="547"/>
        <v>7.8058347788997895E-5</v>
      </c>
      <c r="AS3026" s="161" t="str">
        <f t="shared" ref="AS3026:AS3089" si="548">IF($AP3026&lt;(1-$AN$670),$AQ3026,"")</f>
        <v/>
      </c>
    </row>
    <row r="3027" spans="41:45" ht="20.100000000000001" customHeight="1" x14ac:dyDescent="0.25">
      <c r="AO3027" s="158">
        <f t="shared" ref="AO3027:AO3090" si="549">AO3026+$AR$655</f>
        <v>15.14968434322558</v>
      </c>
      <c r="AP3027" s="159">
        <f t="shared" ref="AP3027:AP3090" si="550">_xlfn.CHISQ.DIST.RT(AO3027,7)</f>
        <v>3.4127828436532039E-2</v>
      </c>
      <c r="AQ3027" s="160">
        <f t="shared" ref="AQ3027:AQ3090" si="551">AP3027-AP3028</f>
        <v>7.7891311156999543E-5</v>
      </c>
      <c r="AR3027" s="161">
        <f t="shared" ref="AR3027:AR3090" si="552">IF(AP3027&lt;(1-$AN$662),AQ3027,"")</f>
        <v>7.7891311156999543E-5</v>
      </c>
      <c r="AS3027" s="161" t="str">
        <f t="shared" si="548"/>
        <v/>
      </c>
    </row>
    <row r="3028" spans="41:45" ht="20.100000000000001" customHeight="1" x14ac:dyDescent="0.25">
      <c r="AO3028" s="158">
        <f t="shared" si="549"/>
        <v>15.15607931340001</v>
      </c>
      <c r="AP3028" s="159">
        <f t="shared" si="550"/>
        <v>3.4049937125375039E-2</v>
      </c>
      <c r="AQ3028" s="160">
        <f t="shared" si="551"/>
        <v>7.7724597357088643E-5</v>
      </c>
      <c r="AR3028" s="161">
        <f t="shared" si="552"/>
        <v>7.7724597357088643E-5</v>
      </c>
      <c r="AS3028" s="161" t="str">
        <f t="shared" si="548"/>
        <v/>
      </c>
    </row>
    <row r="3029" spans="41:45" ht="20.100000000000001" customHeight="1" x14ac:dyDescent="0.25">
      <c r="AO3029" s="158">
        <f t="shared" si="549"/>
        <v>15.16247428357444</v>
      </c>
      <c r="AP3029" s="159">
        <f t="shared" si="550"/>
        <v>3.397221252801795E-2</v>
      </c>
      <c r="AQ3029" s="160">
        <f t="shared" si="551"/>
        <v>7.7558205875793984E-5</v>
      </c>
      <c r="AR3029" s="161">
        <f t="shared" si="552"/>
        <v>7.7558205875793984E-5</v>
      </c>
      <c r="AS3029" s="161" t="str">
        <f t="shared" si="548"/>
        <v/>
      </c>
    </row>
    <row r="3030" spans="41:45" ht="20.100000000000001" customHeight="1" x14ac:dyDescent="0.25">
      <c r="AO3030" s="158">
        <f t="shared" si="549"/>
        <v>15.16886925374887</v>
      </c>
      <c r="AP3030" s="159">
        <f t="shared" si="550"/>
        <v>3.3894654322142156E-2</v>
      </c>
      <c r="AQ3030" s="160">
        <f t="shared" si="551"/>
        <v>7.7392136199866401E-5</v>
      </c>
      <c r="AR3030" s="161">
        <f t="shared" si="552"/>
        <v>7.7392136199866401E-5</v>
      </c>
      <c r="AS3030" s="161" t="str">
        <f t="shared" si="548"/>
        <v/>
      </c>
    </row>
    <row r="3031" spans="41:45" ht="20.100000000000001" customHeight="1" x14ac:dyDescent="0.25">
      <c r="AO3031" s="158">
        <f t="shared" si="549"/>
        <v>15.1752642239233</v>
      </c>
      <c r="AP3031" s="159">
        <f t="shared" si="550"/>
        <v>3.381726218594229E-2</v>
      </c>
      <c r="AQ3031" s="160">
        <f t="shared" si="551"/>
        <v>7.7226387816813069E-5</v>
      </c>
      <c r="AR3031" s="161">
        <f t="shared" si="552"/>
        <v>7.7226387816813069E-5</v>
      </c>
      <c r="AS3031" s="161" t="str">
        <f t="shared" si="548"/>
        <v/>
      </c>
    </row>
    <row r="3032" spans="41:45" ht="20.100000000000001" customHeight="1" x14ac:dyDescent="0.25">
      <c r="AO3032" s="158">
        <f t="shared" si="549"/>
        <v>15.18165919409773</v>
      </c>
      <c r="AP3032" s="159">
        <f t="shared" si="550"/>
        <v>3.3740035798125477E-2</v>
      </c>
      <c r="AQ3032" s="160">
        <f t="shared" si="551"/>
        <v>7.7060960214377083E-5</v>
      </c>
      <c r="AR3032" s="161">
        <f t="shared" si="552"/>
        <v>7.7060960214377083E-5</v>
      </c>
      <c r="AS3032" s="161" t="str">
        <f t="shared" si="548"/>
        <v/>
      </c>
    </row>
    <row r="3033" spans="41:45" ht="20.100000000000001" customHeight="1" x14ac:dyDescent="0.25">
      <c r="AO3033" s="158">
        <f t="shared" si="549"/>
        <v>15.18805416427216</v>
      </c>
      <c r="AP3033" s="159">
        <f t="shared" si="550"/>
        <v>3.36629748379111E-2</v>
      </c>
      <c r="AQ3033" s="160">
        <f t="shared" si="551"/>
        <v>7.6895852880849713E-5</v>
      </c>
      <c r="AR3033" s="161">
        <f t="shared" si="552"/>
        <v>7.6895852880849713E-5</v>
      </c>
      <c r="AS3033" s="161" t="str">
        <f t="shared" si="548"/>
        <v/>
      </c>
    </row>
    <row r="3034" spans="41:45" ht="20.100000000000001" customHeight="1" x14ac:dyDescent="0.25">
      <c r="AO3034" s="158">
        <f t="shared" si="549"/>
        <v>15.19444913444659</v>
      </c>
      <c r="AP3034" s="159">
        <f t="shared" si="550"/>
        <v>3.358607898503025E-2</v>
      </c>
      <c r="AQ3034" s="160">
        <f t="shared" si="551"/>
        <v>7.6731065304848356E-5</v>
      </c>
      <c r="AR3034" s="161">
        <f t="shared" si="552"/>
        <v>7.6731065304848356E-5</v>
      </c>
      <c r="AS3034" s="161" t="str">
        <f t="shared" si="548"/>
        <v/>
      </c>
    </row>
    <row r="3035" spans="41:45" ht="20.100000000000001" customHeight="1" x14ac:dyDescent="0.25">
      <c r="AO3035" s="158">
        <f t="shared" si="549"/>
        <v>15.200844104621019</v>
      </c>
      <c r="AP3035" s="159">
        <f t="shared" si="550"/>
        <v>3.3509347919725402E-2</v>
      </c>
      <c r="AQ3035" s="160">
        <f t="shared" si="551"/>
        <v>7.6566596975628787E-5</v>
      </c>
      <c r="AR3035" s="161">
        <f t="shared" si="552"/>
        <v>7.6566596975628787E-5</v>
      </c>
      <c r="AS3035" s="161" t="str">
        <f t="shared" si="548"/>
        <v/>
      </c>
    </row>
    <row r="3036" spans="41:45" ht="20.100000000000001" customHeight="1" x14ac:dyDescent="0.25">
      <c r="AO3036" s="158">
        <f t="shared" si="549"/>
        <v>15.207239074795449</v>
      </c>
      <c r="AP3036" s="159">
        <f t="shared" si="550"/>
        <v>3.3432781322749773E-2</v>
      </c>
      <c r="AQ3036" s="160">
        <f t="shared" si="551"/>
        <v>7.6402447382752092E-5</v>
      </c>
      <c r="AR3036" s="161">
        <f t="shared" si="552"/>
        <v>7.6402447382752092E-5</v>
      </c>
      <c r="AS3036" s="161" t="str">
        <f t="shared" si="548"/>
        <v/>
      </c>
    </row>
    <row r="3037" spans="41:45" ht="20.100000000000001" customHeight="1" x14ac:dyDescent="0.25">
      <c r="AO3037" s="158">
        <f t="shared" si="549"/>
        <v>15.213634044969879</v>
      </c>
      <c r="AP3037" s="159">
        <f t="shared" si="550"/>
        <v>3.3356378875367021E-2</v>
      </c>
      <c r="AQ3037" s="160">
        <f t="shared" si="551"/>
        <v>7.6238616016244265E-5</v>
      </c>
      <c r="AR3037" s="161">
        <f t="shared" si="552"/>
        <v>7.6238616016244265E-5</v>
      </c>
      <c r="AS3037" s="161" t="str">
        <f t="shared" si="548"/>
        <v/>
      </c>
    </row>
    <row r="3038" spans="41:45" ht="20.100000000000001" customHeight="1" x14ac:dyDescent="0.25">
      <c r="AO3038" s="158">
        <f t="shared" si="549"/>
        <v>15.220029015144309</v>
      </c>
      <c r="AP3038" s="159">
        <f t="shared" si="550"/>
        <v>3.3280140259350777E-2</v>
      </c>
      <c r="AQ3038" s="160">
        <f t="shared" si="551"/>
        <v>7.6075102366762737E-5</v>
      </c>
      <c r="AR3038" s="161">
        <f t="shared" si="552"/>
        <v>7.6075102366762737E-5</v>
      </c>
      <c r="AS3038" s="161" t="str">
        <f t="shared" si="548"/>
        <v/>
      </c>
    </row>
    <row r="3039" spans="41:45" ht="20.100000000000001" customHeight="1" x14ac:dyDescent="0.25">
      <c r="AO3039" s="158">
        <f t="shared" si="549"/>
        <v>15.226423985318739</v>
      </c>
      <c r="AP3039" s="159">
        <f t="shared" si="550"/>
        <v>3.3204065156984014E-2</v>
      </c>
      <c r="AQ3039" s="160">
        <f t="shared" si="551"/>
        <v>7.5911905925117595E-5</v>
      </c>
      <c r="AR3039" s="161">
        <f t="shared" si="552"/>
        <v>7.5911905925117595E-5</v>
      </c>
      <c r="AS3039" s="161" t="str">
        <f t="shared" si="548"/>
        <v/>
      </c>
    </row>
    <row r="3040" spans="41:45" ht="20.100000000000001" customHeight="1" x14ac:dyDescent="0.25">
      <c r="AO3040" s="158">
        <f t="shared" si="549"/>
        <v>15.232818955493169</v>
      </c>
      <c r="AP3040" s="159">
        <f t="shared" si="550"/>
        <v>3.3128153251058896E-2</v>
      </c>
      <c r="AQ3040" s="160">
        <f t="shared" si="551"/>
        <v>7.574902618279894E-5</v>
      </c>
      <c r="AR3040" s="161">
        <f t="shared" si="552"/>
        <v>7.574902618279894E-5</v>
      </c>
      <c r="AS3040" s="161" t="str">
        <f t="shared" si="548"/>
        <v/>
      </c>
    </row>
    <row r="3041" spans="41:45" ht="20.100000000000001" customHeight="1" x14ac:dyDescent="0.25">
      <c r="AO3041" s="158">
        <f t="shared" si="549"/>
        <v>15.239213925667599</v>
      </c>
      <c r="AP3041" s="159">
        <f t="shared" si="550"/>
        <v>3.3052404224876097E-2</v>
      </c>
      <c r="AQ3041" s="160">
        <f t="shared" si="551"/>
        <v>7.5586462631622997E-5</v>
      </c>
      <c r="AR3041" s="161">
        <f t="shared" si="552"/>
        <v>7.5586462631622997E-5</v>
      </c>
      <c r="AS3041" s="161" t="str">
        <f t="shared" si="548"/>
        <v/>
      </c>
    </row>
    <row r="3042" spans="41:45" ht="20.100000000000001" customHeight="1" x14ac:dyDescent="0.25">
      <c r="AO3042" s="158">
        <f t="shared" si="549"/>
        <v>15.245608895842029</v>
      </c>
      <c r="AP3042" s="159">
        <f t="shared" si="550"/>
        <v>3.2976817762244474E-2</v>
      </c>
      <c r="AQ3042" s="160">
        <f t="shared" si="551"/>
        <v>7.5424214763988862E-5</v>
      </c>
      <c r="AR3042" s="161">
        <f t="shared" si="552"/>
        <v>7.5424214763988862E-5</v>
      </c>
      <c r="AS3042" s="161" t="str">
        <f t="shared" si="548"/>
        <v/>
      </c>
    </row>
    <row r="3043" spans="41:45" ht="20.100000000000001" customHeight="1" x14ac:dyDescent="0.25">
      <c r="AO3043" s="158">
        <f t="shared" si="549"/>
        <v>15.252003866016459</v>
      </c>
      <c r="AP3043" s="159">
        <f t="shared" si="550"/>
        <v>3.2901393547480486E-2</v>
      </c>
      <c r="AQ3043" s="160">
        <f t="shared" si="551"/>
        <v>7.5262282072788289E-5</v>
      </c>
      <c r="AR3043" s="161">
        <f t="shared" si="552"/>
        <v>7.5262282072788289E-5</v>
      </c>
      <c r="AS3043" s="161" t="str">
        <f t="shared" si="548"/>
        <v/>
      </c>
    </row>
    <row r="3044" spans="41:45" ht="20.100000000000001" customHeight="1" x14ac:dyDescent="0.25">
      <c r="AO3044" s="158">
        <f t="shared" si="549"/>
        <v>15.258398836190889</v>
      </c>
      <c r="AP3044" s="159">
        <f t="shared" si="550"/>
        <v>3.2826131265407697E-2</v>
      </c>
      <c r="AQ3044" s="160">
        <f t="shared" si="551"/>
        <v>7.5100664051051813E-5</v>
      </c>
      <c r="AR3044" s="161">
        <f t="shared" si="552"/>
        <v>7.5100664051051813E-5</v>
      </c>
      <c r="AS3044" s="161" t="str">
        <f t="shared" si="548"/>
        <v/>
      </c>
    </row>
    <row r="3045" spans="41:45" ht="20.100000000000001" customHeight="1" x14ac:dyDescent="0.25">
      <c r="AO3045" s="158">
        <f t="shared" si="549"/>
        <v>15.264793806365319</v>
      </c>
      <c r="AP3045" s="159">
        <f t="shared" si="550"/>
        <v>3.2751030601356645E-2</v>
      </c>
      <c r="AQ3045" s="160">
        <f t="shared" si="551"/>
        <v>7.493936019267039E-5</v>
      </c>
      <c r="AR3045" s="161">
        <f t="shared" si="552"/>
        <v>7.493936019267039E-5</v>
      </c>
      <c r="AS3045" s="161" t="str">
        <f t="shared" si="548"/>
        <v/>
      </c>
    </row>
    <row r="3046" spans="41:45" ht="20.100000000000001" customHeight="1" x14ac:dyDescent="0.25">
      <c r="AO3046" s="158">
        <f t="shared" si="549"/>
        <v>15.271188776539748</v>
      </c>
      <c r="AP3046" s="159">
        <f t="shared" si="550"/>
        <v>3.2676091241163975E-2</v>
      </c>
      <c r="AQ3046" s="160">
        <f t="shared" si="551"/>
        <v>7.4778369991750082E-5</v>
      </c>
      <c r="AR3046" s="161">
        <f t="shared" si="552"/>
        <v>7.4778369991750082E-5</v>
      </c>
      <c r="AS3046" s="161" t="str">
        <f t="shared" si="548"/>
        <v/>
      </c>
    </row>
    <row r="3047" spans="41:45" ht="20.100000000000001" customHeight="1" x14ac:dyDescent="0.25">
      <c r="AO3047" s="158">
        <f t="shared" si="549"/>
        <v>15.277583746714178</v>
      </c>
      <c r="AP3047" s="159">
        <f t="shared" si="550"/>
        <v>3.2601312871172225E-2</v>
      </c>
      <c r="AQ3047" s="160">
        <f t="shared" si="551"/>
        <v>7.4617692942924307E-5</v>
      </c>
      <c r="AR3047" s="161">
        <f t="shared" si="552"/>
        <v>7.4617692942924307E-5</v>
      </c>
      <c r="AS3047" s="161" t="str">
        <f t="shared" si="548"/>
        <v/>
      </c>
    </row>
    <row r="3048" spans="41:45" ht="20.100000000000001" customHeight="1" x14ac:dyDescent="0.25">
      <c r="AO3048" s="158">
        <f t="shared" si="549"/>
        <v>15.283978716888608</v>
      </c>
      <c r="AP3048" s="159">
        <f t="shared" si="550"/>
        <v>3.2526695178229301E-2</v>
      </c>
      <c r="AQ3048" s="160">
        <f t="shared" si="551"/>
        <v>7.4457328541326084E-5</v>
      </c>
      <c r="AR3048" s="161">
        <f t="shared" si="552"/>
        <v>7.4457328541326084E-5</v>
      </c>
      <c r="AS3048" s="161" t="str">
        <f t="shared" si="548"/>
        <v/>
      </c>
    </row>
    <row r="3049" spans="41:45" ht="20.100000000000001" customHeight="1" x14ac:dyDescent="0.25">
      <c r="AO3049" s="158">
        <f t="shared" si="549"/>
        <v>15.290373687063038</v>
      </c>
      <c r="AP3049" s="159">
        <f t="shared" si="550"/>
        <v>3.2452237849687975E-2</v>
      </c>
      <c r="AQ3049" s="160">
        <f t="shared" si="551"/>
        <v>7.4297276282560276E-5</v>
      </c>
      <c r="AR3049" s="161">
        <f t="shared" si="552"/>
        <v>7.4297276282560276E-5</v>
      </c>
      <c r="AS3049" s="161" t="str">
        <f t="shared" si="548"/>
        <v/>
      </c>
    </row>
    <row r="3050" spans="41:45" ht="20.100000000000001" customHeight="1" x14ac:dyDescent="0.25">
      <c r="AO3050" s="158">
        <f t="shared" si="549"/>
        <v>15.296768657237468</v>
      </c>
      <c r="AP3050" s="159">
        <f t="shared" si="550"/>
        <v>3.2377940573405414E-2</v>
      </c>
      <c r="AQ3050" s="160">
        <f t="shared" si="551"/>
        <v>7.4137535662599507E-5</v>
      </c>
      <c r="AR3050" s="161">
        <f t="shared" si="552"/>
        <v>7.4137535662599507E-5</v>
      </c>
      <c r="AS3050" s="161" t="str">
        <f t="shared" si="548"/>
        <v/>
      </c>
    </row>
    <row r="3051" spans="41:45" ht="20.100000000000001" customHeight="1" x14ac:dyDescent="0.25">
      <c r="AO3051" s="158">
        <f t="shared" si="549"/>
        <v>15.303163627411898</v>
      </c>
      <c r="AP3051" s="159">
        <f t="shared" si="550"/>
        <v>3.2303803037742815E-2</v>
      </c>
      <c r="AQ3051" s="160">
        <f t="shared" si="551"/>
        <v>7.397810617787437E-5</v>
      </c>
      <c r="AR3051" s="161">
        <f t="shared" si="552"/>
        <v>7.397810617787437E-5</v>
      </c>
      <c r="AS3051" s="161" t="str">
        <f t="shared" si="548"/>
        <v/>
      </c>
    </row>
    <row r="3052" spans="41:45" ht="20.100000000000001" customHeight="1" x14ac:dyDescent="0.25">
      <c r="AO3052" s="158">
        <f t="shared" si="549"/>
        <v>15.309558597586328</v>
      </c>
      <c r="AP3052" s="159">
        <f t="shared" si="550"/>
        <v>3.222982493156494E-2</v>
      </c>
      <c r="AQ3052" s="160">
        <f t="shared" si="551"/>
        <v>7.3818987325550978E-5</v>
      </c>
      <c r="AR3052" s="161">
        <f t="shared" si="552"/>
        <v>7.3818987325550978E-5</v>
      </c>
      <c r="AS3052" s="161" t="str">
        <f t="shared" si="548"/>
        <v/>
      </c>
    </row>
    <row r="3053" spans="41:45" ht="20.100000000000001" customHeight="1" x14ac:dyDescent="0.25">
      <c r="AO3053" s="158">
        <f t="shared" si="549"/>
        <v>15.315953567760758</v>
      </c>
      <c r="AP3053" s="159">
        <f t="shared" si="550"/>
        <v>3.2156005944239389E-2</v>
      </c>
      <c r="AQ3053" s="160">
        <f t="shared" si="551"/>
        <v>7.366017860283014E-5</v>
      </c>
      <c r="AR3053" s="161">
        <f t="shared" si="552"/>
        <v>7.366017860283014E-5</v>
      </c>
      <c r="AS3053" s="161" t="str">
        <f t="shared" si="548"/>
        <v/>
      </c>
    </row>
    <row r="3054" spans="41:45" ht="20.100000000000001" customHeight="1" x14ac:dyDescent="0.25">
      <c r="AO3054" s="158">
        <f t="shared" si="549"/>
        <v>15.322348537935188</v>
      </c>
      <c r="AP3054" s="159">
        <f t="shared" si="550"/>
        <v>3.2082345765636559E-2</v>
      </c>
      <c r="AQ3054" s="160">
        <f t="shared" si="551"/>
        <v>7.3501679507793904E-5</v>
      </c>
      <c r="AR3054" s="161">
        <f t="shared" si="552"/>
        <v>7.3501679507793904E-5</v>
      </c>
      <c r="AS3054" s="161" t="str">
        <f t="shared" si="548"/>
        <v/>
      </c>
    </row>
    <row r="3055" spans="41:45" ht="20.100000000000001" customHeight="1" x14ac:dyDescent="0.25">
      <c r="AO3055" s="158">
        <f t="shared" si="549"/>
        <v>15.328743508109618</v>
      </c>
      <c r="AP3055" s="159">
        <f t="shared" si="550"/>
        <v>3.2008844086128765E-2</v>
      </c>
      <c r="AQ3055" s="160">
        <f t="shared" si="551"/>
        <v>7.3343489538725548E-5</v>
      </c>
      <c r="AR3055" s="161">
        <f t="shared" si="552"/>
        <v>7.3343489538725548E-5</v>
      </c>
      <c r="AS3055" s="161" t="str">
        <f t="shared" si="548"/>
        <v/>
      </c>
    </row>
    <row r="3056" spans="41:45" ht="20.100000000000001" customHeight="1" x14ac:dyDescent="0.25">
      <c r="AO3056" s="158">
        <f t="shared" si="549"/>
        <v>15.335138478284048</v>
      </c>
      <c r="AP3056" s="159">
        <f t="shared" si="550"/>
        <v>3.193550059659004E-2</v>
      </c>
      <c r="AQ3056" s="160">
        <f t="shared" si="551"/>
        <v>7.3185608194477336E-5</v>
      </c>
      <c r="AR3056" s="161">
        <f t="shared" si="552"/>
        <v>7.3185608194477336E-5</v>
      </c>
      <c r="AS3056" s="161" t="str">
        <f t="shared" si="548"/>
        <v/>
      </c>
    </row>
    <row r="3057" spans="41:45" ht="20.100000000000001" customHeight="1" x14ac:dyDescent="0.25">
      <c r="AO3057" s="158">
        <f t="shared" si="549"/>
        <v>15.341533448458478</v>
      </c>
      <c r="AP3057" s="159">
        <f t="shared" si="550"/>
        <v>3.1862314988395563E-2</v>
      </c>
      <c r="AQ3057" s="160">
        <f t="shared" si="551"/>
        <v>7.3028034974359501E-5</v>
      </c>
      <c r="AR3057" s="161">
        <f t="shared" si="552"/>
        <v>7.3028034974359501E-5</v>
      </c>
      <c r="AS3057" s="161" t="str">
        <f t="shared" si="548"/>
        <v/>
      </c>
    </row>
    <row r="3058" spans="41:45" ht="20.100000000000001" customHeight="1" x14ac:dyDescent="0.25">
      <c r="AO3058" s="158">
        <f t="shared" si="549"/>
        <v>15.347928418632907</v>
      </c>
      <c r="AP3058" s="159">
        <f t="shared" si="550"/>
        <v>3.1789286953421203E-2</v>
      </c>
      <c r="AQ3058" s="160">
        <f t="shared" si="551"/>
        <v>7.2870769378167999E-5</v>
      </c>
      <c r="AR3058" s="161">
        <f t="shared" si="552"/>
        <v>7.2870769378167999E-5</v>
      </c>
      <c r="AS3058" s="161" t="str">
        <f t="shared" si="548"/>
        <v/>
      </c>
    </row>
    <row r="3059" spans="41:45" ht="20.100000000000001" customHeight="1" x14ac:dyDescent="0.25">
      <c r="AO3059" s="158">
        <f t="shared" si="549"/>
        <v>15.354323388807337</v>
      </c>
      <c r="AP3059" s="159">
        <f t="shared" si="550"/>
        <v>3.1716416184043035E-2</v>
      </c>
      <c r="AQ3059" s="160">
        <f t="shared" si="551"/>
        <v>7.2713810906177567E-5</v>
      </c>
      <c r="AR3059" s="161">
        <f t="shared" si="552"/>
        <v>7.2713810906177567E-5</v>
      </c>
      <c r="AS3059" s="161" t="str">
        <f t="shared" si="548"/>
        <v/>
      </c>
    </row>
    <row r="3060" spans="41:45" ht="20.100000000000001" customHeight="1" x14ac:dyDescent="0.25">
      <c r="AO3060" s="158">
        <f t="shared" si="549"/>
        <v>15.360718358981767</v>
      </c>
      <c r="AP3060" s="159">
        <f t="shared" si="550"/>
        <v>3.1643702373136857E-2</v>
      </c>
      <c r="AQ3060" s="160">
        <f t="shared" si="551"/>
        <v>7.2557159059093157E-5</v>
      </c>
      <c r="AR3060" s="161">
        <f t="shared" si="552"/>
        <v>7.2557159059093157E-5</v>
      </c>
      <c r="AS3060" s="161" t="str">
        <f t="shared" si="548"/>
        <v/>
      </c>
    </row>
    <row r="3061" spans="41:45" ht="20.100000000000001" customHeight="1" x14ac:dyDescent="0.25">
      <c r="AO3061" s="158">
        <f t="shared" si="549"/>
        <v>15.367113329156197</v>
      </c>
      <c r="AP3061" s="159">
        <f t="shared" si="550"/>
        <v>3.1571145214077764E-2</v>
      </c>
      <c r="AQ3061" s="160">
        <f t="shared" si="551"/>
        <v>7.2400813338160952E-5</v>
      </c>
      <c r="AR3061" s="161">
        <f t="shared" si="552"/>
        <v>7.2400813338160952E-5</v>
      </c>
      <c r="AS3061" s="161" t="str">
        <f t="shared" si="548"/>
        <v/>
      </c>
    </row>
    <row r="3062" spans="41:45" ht="20.100000000000001" customHeight="1" x14ac:dyDescent="0.25">
      <c r="AO3062" s="158">
        <f t="shared" si="549"/>
        <v>15.373508299330627</v>
      </c>
      <c r="AP3062" s="159">
        <f t="shared" si="550"/>
        <v>3.1498744400739603E-2</v>
      </c>
      <c r="AQ3062" s="160">
        <f t="shared" si="551"/>
        <v>7.2244773244946325E-5</v>
      </c>
      <c r="AR3062" s="161">
        <f t="shared" si="552"/>
        <v>7.2244773244946325E-5</v>
      </c>
      <c r="AS3062" s="161" t="str">
        <f t="shared" si="548"/>
        <v/>
      </c>
    </row>
    <row r="3063" spans="41:45" ht="20.100000000000001" customHeight="1" x14ac:dyDescent="0.25">
      <c r="AO3063" s="158">
        <f t="shared" si="549"/>
        <v>15.379903269505057</v>
      </c>
      <c r="AP3063" s="159">
        <f t="shared" si="550"/>
        <v>3.1426499627494657E-2</v>
      </c>
      <c r="AQ3063" s="160">
        <f t="shared" si="551"/>
        <v>7.2089038281750173E-5</v>
      </c>
      <c r="AR3063" s="161">
        <f t="shared" si="552"/>
        <v>7.2089038281750173E-5</v>
      </c>
      <c r="AS3063" s="161" t="str">
        <f t="shared" si="548"/>
        <v/>
      </c>
    </row>
    <row r="3064" spans="41:45" ht="20.100000000000001" customHeight="1" x14ac:dyDescent="0.25">
      <c r="AO3064" s="158">
        <f t="shared" si="549"/>
        <v>15.386298239679487</v>
      </c>
      <c r="AP3064" s="159">
        <f t="shared" si="550"/>
        <v>3.1354410589212907E-2</v>
      </c>
      <c r="AQ3064" s="160">
        <f t="shared" si="551"/>
        <v>7.1933607951137069E-5</v>
      </c>
      <c r="AR3064" s="161">
        <f t="shared" si="552"/>
        <v>7.1933607951137069E-5</v>
      </c>
      <c r="AS3064" s="161" t="str">
        <f t="shared" si="548"/>
        <v/>
      </c>
    </row>
    <row r="3065" spans="41:45" ht="20.100000000000001" customHeight="1" x14ac:dyDescent="0.25">
      <c r="AO3065" s="158">
        <f t="shared" si="549"/>
        <v>15.392693209853917</v>
      </c>
      <c r="AP3065" s="159">
        <f t="shared" si="550"/>
        <v>3.128247698126177E-2</v>
      </c>
      <c r="AQ3065" s="160">
        <f t="shared" si="551"/>
        <v>7.17784817562718E-5</v>
      </c>
      <c r="AR3065" s="161">
        <f t="shared" si="552"/>
        <v>7.17784817562718E-5</v>
      </c>
      <c r="AS3065" s="161" t="str">
        <f t="shared" si="548"/>
        <v/>
      </c>
    </row>
    <row r="3066" spans="41:45" ht="20.100000000000001" customHeight="1" x14ac:dyDescent="0.25">
      <c r="AO3066" s="158">
        <f t="shared" si="549"/>
        <v>15.399088180028347</v>
      </c>
      <c r="AP3066" s="159">
        <f t="shared" si="550"/>
        <v>3.1210698499505498E-2</v>
      </c>
      <c r="AQ3066" s="160">
        <f t="shared" si="551"/>
        <v>7.1623659200627937E-5</v>
      </c>
      <c r="AR3066" s="161">
        <f t="shared" si="552"/>
        <v>7.1623659200627937E-5</v>
      </c>
      <c r="AS3066" s="161" t="str">
        <f t="shared" si="548"/>
        <v/>
      </c>
    </row>
    <row r="3067" spans="41:45" ht="20.100000000000001" customHeight="1" x14ac:dyDescent="0.25">
      <c r="AO3067" s="158">
        <f t="shared" si="549"/>
        <v>15.405483150202777</v>
      </c>
      <c r="AP3067" s="159">
        <f t="shared" si="550"/>
        <v>3.113907484030487E-2</v>
      </c>
      <c r="AQ3067" s="160">
        <f t="shared" si="551"/>
        <v>7.146913978848396E-5</v>
      </c>
      <c r="AR3067" s="161">
        <f t="shared" si="552"/>
        <v>7.146913978848396E-5</v>
      </c>
      <c r="AS3067" s="161" t="str">
        <f t="shared" si="548"/>
        <v/>
      </c>
    </row>
    <row r="3068" spans="41:45" ht="20.100000000000001" customHeight="1" x14ac:dyDescent="0.25">
      <c r="AO3068" s="158">
        <f t="shared" si="549"/>
        <v>15.411878120377207</v>
      </c>
      <c r="AP3068" s="159">
        <f t="shared" si="550"/>
        <v>3.1067605700516386E-2</v>
      </c>
      <c r="AQ3068" s="160">
        <f t="shared" si="551"/>
        <v>7.1314923024159982E-5</v>
      </c>
      <c r="AR3068" s="161">
        <f t="shared" si="552"/>
        <v>7.1314923024159982E-5</v>
      </c>
      <c r="AS3068" s="161" t="str">
        <f t="shared" si="548"/>
        <v/>
      </c>
    </row>
    <row r="3069" spans="41:45" ht="20.100000000000001" customHeight="1" x14ac:dyDescent="0.25">
      <c r="AO3069" s="158">
        <f t="shared" si="549"/>
        <v>15.418273090551637</v>
      </c>
      <c r="AP3069" s="159">
        <f t="shared" si="550"/>
        <v>3.0996290777492226E-2</v>
      </c>
      <c r="AQ3069" s="160">
        <f t="shared" si="551"/>
        <v>7.1161008412874704E-5</v>
      </c>
      <c r="AR3069" s="161">
        <f t="shared" si="552"/>
        <v>7.1161008412874704E-5</v>
      </c>
      <c r="AS3069" s="161" t="str">
        <f t="shared" si="548"/>
        <v/>
      </c>
    </row>
    <row r="3070" spans="41:45" ht="20.100000000000001" customHeight="1" x14ac:dyDescent="0.25">
      <c r="AO3070" s="158">
        <f t="shared" si="549"/>
        <v>15.424668060726066</v>
      </c>
      <c r="AP3070" s="159">
        <f t="shared" si="550"/>
        <v>3.0925129769079351E-2</v>
      </c>
      <c r="AQ3070" s="160">
        <f t="shared" si="551"/>
        <v>7.1007395460013362E-5</v>
      </c>
      <c r="AR3070" s="161">
        <f t="shared" si="552"/>
        <v>7.1007395460013362E-5</v>
      </c>
      <c r="AS3070" s="161" t="str">
        <f t="shared" si="548"/>
        <v/>
      </c>
    </row>
    <row r="3071" spans="41:45" ht="20.100000000000001" customHeight="1" x14ac:dyDescent="0.25">
      <c r="AO3071" s="158">
        <f t="shared" si="549"/>
        <v>15.431063030900496</v>
      </c>
      <c r="AP3071" s="159">
        <f t="shared" si="550"/>
        <v>3.0854122373619338E-2</v>
      </c>
      <c r="AQ3071" s="160">
        <f t="shared" si="551"/>
        <v>7.085408367169671E-5</v>
      </c>
      <c r="AR3071" s="161">
        <f t="shared" si="552"/>
        <v>7.085408367169671E-5</v>
      </c>
      <c r="AS3071" s="161" t="str">
        <f t="shared" si="548"/>
        <v/>
      </c>
    </row>
    <row r="3072" spans="41:45" ht="20.100000000000001" customHeight="1" x14ac:dyDescent="0.25">
      <c r="AO3072" s="158">
        <f t="shared" si="549"/>
        <v>15.437458001074926</v>
      </c>
      <c r="AP3072" s="159">
        <f t="shared" si="550"/>
        <v>3.0783268289947641E-2</v>
      </c>
      <c r="AQ3072" s="160">
        <f t="shared" si="551"/>
        <v>7.0701072554347349E-5</v>
      </c>
      <c r="AR3072" s="161">
        <f t="shared" si="552"/>
        <v>7.0701072554347349E-5</v>
      </c>
      <c r="AS3072" s="161" t="str">
        <f t="shared" si="548"/>
        <v/>
      </c>
    </row>
    <row r="3073" spans="41:45" ht="20.100000000000001" customHeight="1" x14ac:dyDescent="0.25">
      <c r="AO3073" s="158">
        <f t="shared" si="549"/>
        <v>15.443852971249356</v>
      </c>
      <c r="AP3073" s="159">
        <f t="shared" si="550"/>
        <v>3.0712567217393294E-2</v>
      </c>
      <c r="AQ3073" s="160">
        <f t="shared" si="551"/>
        <v>7.0548361614838906E-5</v>
      </c>
      <c r="AR3073" s="161">
        <f t="shared" si="552"/>
        <v>7.0548361614838906E-5</v>
      </c>
      <c r="AS3073" s="161" t="str">
        <f t="shared" si="548"/>
        <v/>
      </c>
    </row>
    <row r="3074" spans="41:45" ht="20.100000000000001" customHeight="1" x14ac:dyDescent="0.25">
      <c r="AO3074" s="158">
        <f t="shared" si="549"/>
        <v>15.450247941423786</v>
      </c>
      <c r="AP3074" s="159">
        <f t="shared" si="550"/>
        <v>3.0642018855778455E-2</v>
      </c>
      <c r="AQ3074" s="160">
        <f t="shared" si="551"/>
        <v>7.0395950360790938E-5</v>
      </c>
      <c r="AR3074" s="161">
        <f t="shared" si="552"/>
        <v>7.0395950360790938E-5</v>
      </c>
      <c r="AS3074" s="161" t="str">
        <f t="shared" si="548"/>
        <v/>
      </c>
    </row>
    <row r="3075" spans="41:45" ht="20.100000000000001" customHeight="1" x14ac:dyDescent="0.25">
      <c r="AO3075" s="158">
        <f t="shared" si="549"/>
        <v>15.456642911598216</v>
      </c>
      <c r="AP3075" s="159">
        <f t="shared" si="550"/>
        <v>3.0571622905417664E-2</v>
      </c>
      <c r="AQ3075" s="160">
        <f t="shared" si="551"/>
        <v>7.0243838300065864E-5</v>
      </c>
      <c r="AR3075" s="161">
        <f t="shared" si="552"/>
        <v>7.0243838300065864E-5</v>
      </c>
      <c r="AS3075" s="161" t="str">
        <f t="shared" si="548"/>
        <v/>
      </c>
    </row>
    <row r="3076" spans="41:45" ht="20.100000000000001" customHeight="1" x14ac:dyDescent="0.25">
      <c r="AO3076" s="158">
        <f t="shared" si="549"/>
        <v>15.463037881772646</v>
      </c>
      <c r="AP3076" s="159">
        <f t="shared" si="550"/>
        <v>3.0501379067117598E-2</v>
      </c>
      <c r="AQ3076" s="160">
        <f t="shared" si="551"/>
        <v>7.0092024941032643E-5</v>
      </c>
      <c r="AR3076" s="161">
        <f t="shared" si="552"/>
        <v>7.0092024941032643E-5</v>
      </c>
      <c r="AS3076" s="161" t="str">
        <f t="shared" si="548"/>
        <v/>
      </c>
    </row>
    <row r="3077" spans="41:45" ht="20.100000000000001" customHeight="1" x14ac:dyDescent="0.25">
      <c r="AO3077" s="158">
        <f t="shared" si="549"/>
        <v>15.469432851947076</v>
      </c>
      <c r="AP3077" s="159">
        <f t="shared" si="550"/>
        <v>3.0431287042176566E-2</v>
      </c>
      <c r="AQ3077" s="160">
        <f t="shared" si="551"/>
        <v>6.9940509792726369E-5</v>
      </c>
      <c r="AR3077" s="161">
        <f t="shared" si="552"/>
        <v>6.9940509792726369E-5</v>
      </c>
      <c r="AS3077" s="161" t="str">
        <f t="shared" si="548"/>
        <v/>
      </c>
    </row>
    <row r="3078" spans="41:45" ht="20.100000000000001" customHeight="1" x14ac:dyDescent="0.25">
      <c r="AO3078" s="158">
        <f t="shared" si="549"/>
        <v>15.475827822121506</v>
      </c>
      <c r="AP3078" s="159">
        <f t="shared" si="550"/>
        <v>3.0361346532383839E-2</v>
      </c>
      <c r="AQ3078" s="160">
        <f t="shared" si="551"/>
        <v>6.9789292364473565E-5</v>
      </c>
      <c r="AR3078" s="161">
        <f t="shared" si="552"/>
        <v>6.9789292364473565E-5</v>
      </c>
      <c r="AS3078" s="161" t="str">
        <f t="shared" si="548"/>
        <v/>
      </c>
    </row>
    <row r="3079" spans="41:45" ht="20.100000000000001" customHeight="1" x14ac:dyDescent="0.25">
      <c r="AO3079" s="158">
        <f t="shared" si="549"/>
        <v>15.482222792295936</v>
      </c>
      <c r="AP3079" s="159">
        <f t="shared" si="550"/>
        <v>3.0291557240019366E-2</v>
      </c>
      <c r="AQ3079" s="160">
        <f t="shared" si="551"/>
        <v>6.9638372166183626E-5</v>
      </c>
      <c r="AR3079" s="161">
        <f t="shared" si="552"/>
        <v>6.9638372166183626E-5</v>
      </c>
      <c r="AS3079" s="161" t="str">
        <f t="shared" si="548"/>
        <v/>
      </c>
    </row>
    <row r="3080" spans="41:45" ht="20.100000000000001" customHeight="1" x14ac:dyDescent="0.25">
      <c r="AO3080" s="158">
        <f t="shared" si="549"/>
        <v>15.488617762470366</v>
      </c>
      <c r="AP3080" s="159">
        <f t="shared" si="550"/>
        <v>3.0221918867853182E-2</v>
      </c>
      <c r="AQ3080" s="160">
        <f t="shared" si="551"/>
        <v>6.9487748708192687E-5</v>
      </c>
      <c r="AR3080" s="161">
        <f t="shared" si="552"/>
        <v>6.9487748708192687E-5</v>
      </c>
      <c r="AS3080" s="161" t="str">
        <f t="shared" si="548"/>
        <v/>
      </c>
    </row>
    <row r="3081" spans="41:45" ht="20.100000000000001" customHeight="1" x14ac:dyDescent="0.25">
      <c r="AO3081" s="158">
        <f t="shared" si="549"/>
        <v>15.495012732644796</v>
      </c>
      <c r="AP3081" s="159">
        <f t="shared" si="550"/>
        <v>3.0152431119144989E-2</v>
      </c>
      <c r="AQ3081" s="160">
        <f t="shared" si="551"/>
        <v>6.9337421501391994E-5</v>
      </c>
      <c r="AR3081" s="161">
        <f t="shared" si="552"/>
        <v>6.9337421501391994E-5</v>
      </c>
      <c r="AS3081" s="161" t="str">
        <f t="shared" si="548"/>
        <v/>
      </c>
    </row>
    <row r="3082" spans="41:45" ht="20.100000000000001" customHeight="1" x14ac:dyDescent="0.25">
      <c r="AO3082" s="158">
        <f t="shared" si="549"/>
        <v>15.501407702819225</v>
      </c>
      <c r="AP3082" s="159">
        <f t="shared" si="550"/>
        <v>3.0083093697643597E-2</v>
      </c>
      <c r="AQ3082" s="160">
        <f t="shared" si="551"/>
        <v>6.9187390057179332E-5</v>
      </c>
      <c r="AR3082" s="161">
        <f t="shared" si="552"/>
        <v>6.9187390057179332E-5</v>
      </c>
      <c r="AS3082" s="161" t="str">
        <f t="shared" si="548"/>
        <v/>
      </c>
    </row>
    <row r="3083" spans="41:45" ht="20.100000000000001" customHeight="1" x14ac:dyDescent="0.25">
      <c r="AO3083" s="158">
        <f t="shared" si="549"/>
        <v>15.507802672993655</v>
      </c>
      <c r="AP3083" s="159">
        <f t="shared" si="550"/>
        <v>3.0013906307586418E-2</v>
      </c>
      <c r="AQ3083" s="160">
        <f t="shared" si="551"/>
        <v>6.9037653887348005E-5</v>
      </c>
      <c r="AR3083" s="161">
        <f t="shared" si="552"/>
        <v>6.9037653887348005E-5</v>
      </c>
      <c r="AS3083" s="161" t="str">
        <f t="shared" si="548"/>
        <v/>
      </c>
    </row>
    <row r="3084" spans="41:45" ht="20.100000000000001" customHeight="1" x14ac:dyDescent="0.25">
      <c r="AO3084" s="158">
        <f t="shared" si="549"/>
        <v>15.514197643168085</v>
      </c>
      <c r="AP3084" s="159">
        <f t="shared" si="550"/>
        <v>2.994486865369907E-2</v>
      </c>
      <c r="AQ3084" s="160">
        <f t="shared" si="551"/>
        <v>6.8888212504402552E-5</v>
      </c>
      <c r="AR3084" s="161">
        <f t="shared" si="552"/>
        <v>6.8888212504402552E-5</v>
      </c>
      <c r="AS3084" s="161" t="str">
        <f t="shared" si="548"/>
        <v/>
      </c>
    </row>
    <row r="3085" spans="41:45" ht="20.100000000000001" customHeight="1" x14ac:dyDescent="0.25">
      <c r="AO3085" s="158">
        <f t="shared" si="549"/>
        <v>15.520592613342515</v>
      </c>
      <c r="AP3085" s="159">
        <f t="shared" si="550"/>
        <v>2.9875980441194668E-2</v>
      </c>
      <c r="AQ3085" s="160">
        <f t="shared" si="551"/>
        <v>6.8739065420882206E-5</v>
      </c>
      <c r="AR3085" s="161">
        <f t="shared" si="552"/>
        <v>6.8739065420882206E-5</v>
      </c>
      <c r="AS3085" s="161" t="str">
        <f t="shared" si="548"/>
        <v/>
      </c>
    </row>
    <row r="3086" spans="41:45" ht="20.100000000000001" customHeight="1" x14ac:dyDescent="0.25">
      <c r="AO3086" s="158">
        <f t="shared" si="549"/>
        <v>15.526987583516945</v>
      </c>
      <c r="AP3086" s="159">
        <f t="shared" si="550"/>
        <v>2.9807241375773785E-2</v>
      </c>
      <c r="AQ3086" s="160">
        <f t="shared" si="551"/>
        <v>6.8590212150394791E-5</v>
      </c>
      <c r="AR3086" s="161">
        <f t="shared" si="552"/>
        <v>6.8590212150394791E-5</v>
      </c>
      <c r="AS3086" s="161" t="str">
        <f t="shared" si="548"/>
        <v/>
      </c>
    </row>
    <row r="3087" spans="41:45" ht="20.100000000000001" customHeight="1" x14ac:dyDescent="0.25">
      <c r="AO3087" s="158">
        <f t="shared" si="549"/>
        <v>15.533382553691375</v>
      </c>
      <c r="AP3087" s="159">
        <f t="shared" si="550"/>
        <v>2.9738651163623391E-2</v>
      </c>
      <c r="AQ3087" s="160">
        <f t="shared" si="551"/>
        <v>6.8441652206631398E-5</v>
      </c>
      <c r="AR3087" s="161">
        <f t="shared" si="552"/>
        <v>6.8441652206631398E-5</v>
      </c>
      <c r="AS3087" s="161" t="str">
        <f t="shared" si="548"/>
        <v/>
      </c>
    </row>
    <row r="3088" spans="41:45" ht="20.100000000000001" customHeight="1" x14ac:dyDescent="0.25">
      <c r="AO3088" s="158">
        <f t="shared" si="549"/>
        <v>15.539777523865805</v>
      </c>
      <c r="AP3088" s="159">
        <f t="shared" si="550"/>
        <v>2.9670209511416759E-2</v>
      </c>
      <c r="AQ3088" s="160">
        <f t="shared" si="551"/>
        <v>6.8293385103980475E-5</v>
      </c>
      <c r="AR3088" s="161">
        <f t="shared" si="552"/>
        <v>6.8293385103980475E-5</v>
      </c>
      <c r="AS3088" s="161" t="str">
        <f t="shared" si="548"/>
        <v/>
      </c>
    </row>
    <row r="3089" spans="41:45" ht="20.100000000000001" customHeight="1" x14ac:dyDescent="0.25">
      <c r="AO3089" s="158">
        <f t="shared" si="549"/>
        <v>15.546172494040235</v>
      </c>
      <c r="AP3089" s="159">
        <f t="shared" si="550"/>
        <v>2.9601916126312779E-2</v>
      </c>
      <c r="AQ3089" s="160">
        <f t="shared" si="551"/>
        <v>6.8145410357184355E-5</v>
      </c>
      <c r="AR3089" s="161">
        <f t="shared" si="552"/>
        <v>6.8145410357184355E-5</v>
      </c>
      <c r="AS3089" s="161" t="str">
        <f t="shared" si="548"/>
        <v/>
      </c>
    </row>
    <row r="3090" spans="41:45" ht="20.100000000000001" customHeight="1" x14ac:dyDescent="0.25">
      <c r="AO3090" s="158">
        <f t="shared" si="549"/>
        <v>15.552567464214665</v>
      </c>
      <c r="AP3090" s="159">
        <f t="shared" si="550"/>
        <v>2.9533770715955594E-2</v>
      </c>
      <c r="AQ3090" s="160">
        <f t="shared" si="551"/>
        <v>6.7997727481644565E-5</v>
      </c>
      <c r="AR3090" s="161">
        <f t="shared" si="552"/>
        <v>6.7997727481644565E-5</v>
      </c>
      <c r="AS3090" s="161" t="str">
        <f t="shared" ref="AS3090:AS3153" si="553">IF($AP3090&lt;(1-$AN$670),$AQ3090,"")</f>
        <v/>
      </c>
    </row>
    <row r="3091" spans="41:45" ht="20.100000000000001" customHeight="1" x14ac:dyDescent="0.25">
      <c r="AO3091" s="158">
        <f t="shared" ref="AO3091:AO3154" si="554">AO3090+$AR$655</f>
        <v>15.558962434389095</v>
      </c>
      <c r="AP3091" s="159">
        <f t="shared" ref="AP3091:AP3154" si="555">_xlfn.CHISQ.DIST.RT(AO3091,7)</f>
        <v>2.946577298847395E-2</v>
      </c>
      <c r="AQ3091" s="160">
        <f t="shared" ref="AQ3091:AQ3154" si="556">AP3091-AP3092</f>
        <v>6.7850335993047128E-5</v>
      </c>
      <c r="AR3091" s="161">
        <f t="shared" ref="AR3091:AR3154" si="557">IF(AP3091&lt;(1-$AN$662),AQ3091,"")</f>
        <v>6.7850335993047128E-5</v>
      </c>
      <c r="AS3091" s="161" t="str">
        <f t="shared" si="553"/>
        <v/>
      </c>
    </row>
    <row r="3092" spans="41:45" ht="20.100000000000001" customHeight="1" x14ac:dyDescent="0.25">
      <c r="AO3092" s="158">
        <f t="shared" si="554"/>
        <v>15.565357404563525</v>
      </c>
      <c r="AP3092" s="159">
        <f t="shared" si="555"/>
        <v>2.9397922652480903E-2</v>
      </c>
      <c r="AQ3092" s="160">
        <f t="shared" si="556"/>
        <v>6.7703235407896856E-5</v>
      </c>
      <c r="AR3092" s="161">
        <f t="shared" si="557"/>
        <v>6.7703235407896856E-5</v>
      </c>
      <c r="AS3092" s="161" t="str">
        <f t="shared" si="553"/>
        <v/>
      </c>
    </row>
    <row r="3093" spans="41:45" ht="20.100000000000001" customHeight="1" x14ac:dyDescent="0.25">
      <c r="AO3093" s="158">
        <f t="shared" si="554"/>
        <v>15.571752374737954</v>
      </c>
      <c r="AP3093" s="159">
        <f t="shared" si="555"/>
        <v>2.9330219417073006E-2</v>
      </c>
      <c r="AQ3093" s="160">
        <f t="shared" si="556"/>
        <v>6.7556425242736723E-5</v>
      </c>
      <c r="AR3093" s="161">
        <f t="shared" si="557"/>
        <v>6.7556425242736723E-5</v>
      </c>
      <c r="AS3093" s="161" t="str">
        <f t="shared" si="553"/>
        <v/>
      </c>
    </row>
    <row r="3094" spans="41:45" ht="20.100000000000001" customHeight="1" x14ac:dyDescent="0.25">
      <c r="AO3094" s="158">
        <f t="shared" si="554"/>
        <v>15.578147344912384</v>
      </c>
      <c r="AP3094" s="159">
        <f t="shared" si="555"/>
        <v>2.9262662991830269E-2</v>
      </c>
      <c r="AQ3094" s="160">
        <f t="shared" si="556"/>
        <v>6.7409905015129723E-5</v>
      </c>
      <c r="AR3094" s="161">
        <f t="shared" si="557"/>
        <v>6.7409905015129723E-5</v>
      </c>
      <c r="AS3094" s="161" t="str">
        <f t="shared" si="553"/>
        <v/>
      </c>
    </row>
    <row r="3095" spans="41:45" ht="20.100000000000001" customHeight="1" x14ac:dyDescent="0.25">
      <c r="AO3095" s="158">
        <f t="shared" si="554"/>
        <v>15.584542315086814</v>
      </c>
      <c r="AP3095" s="159">
        <f t="shared" si="555"/>
        <v>2.9195253086815139E-2</v>
      </c>
      <c r="AQ3095" s="160">
        <f t="shared" si="556"/>
        <v>6.7263674242746402E-5</v>
      </c>
      <c r="AR3095" s="161">
        <f t="shared" si="557"/>
        <v>6.7263674242746402E-5</v>
      </c>
      <c r="AS3095" s="161" t="str">
        <f t="shared" si="553"/>
        <v/>
      </c>
    </row>
    <row r="3096" spans="41:45" ht="20.100000000000001" customHeight="1" x14ac:dyDescent="0.25">
      <c r="AO3096" s="158">
        <f t="shared" si="554"/>
        <v>15.590937285261244</v>
      </c>
      <c r="AP3096" s="159">
        <f t="shared" si="555"/>
        <v>2.9127989412572393E-2</v>
      </c>
      <c r="AQ3096" s="160">
        <f t="shared" si="556"/>
        <v>6.7117732443899153E-5</v>
      </c>
      <c r="AR3096" s="161">
        <f t="shared" si="557"/>
        <v>6.7117732443899153E-5</v>
      </c>
      <c r="AS3096" s="161" t="str">
        <f t="shared" si="553"/>
        <v/>
      </c>
    </row>
    <row r="3097" spans="41:45" ht="20.100000000000001" customHeight="1" x14ac:dyDescent="0.25">
      <c r="AO3097" s="158">
        <f t="shared" si="554"/>
        <v>15.597332255435674</v>
      </c>
      <c r="AP3097" s="159">
        <f t="shared" si="555"/>
        <v>2.9060871680128494E-2</v>
      </c>
      <c r="AQ3097" s="160">
        <f t="shared" si="556"/>
        <v>6.6972079137424256E-5</v>
      </c>
      <c r="AR3097" s="161">
        <f t="shared" si="557"/>
        <v>6.6972079137424256E-5</v>
      </c>
      <c r="AS3097" s="161" t="str">
        <f t="shared" si="553"/>
        <v/>
      </c>
    </row>
    <row r="3098" spans="41:45" ht="20.100000000000001" customHeight="1" x14ac:dyDescent="0.25">
      <c r="AO3098" s="158">
        <f t="shared" si="554"/>
        <v>15.603727225610104</v>
      </c>
      <c r="AP3098" s="159">
        <f t="shared" si="555"/>
        <v>2.8993899600991069E-2</v>
      </c>
      <c r="AQ3098" s="160">
        <f t="shared" si="556"/>
        <v>6.6826713842647184E-5</v>
      </c>
      <c r="AR3098" s="161">
        <f t="shared" si="557"/>
        <v>6.6826713842647184E-5</v>
      </c>
      <c r="AS3098" s="161" t="str">
        <f t="shared" si="553"/>
        <v/>
      </c>
    </row>
    <row r="3099" spans="41:45" ht="20.100000000000001" customHeight="1" x14ac:dyDescent="0.25">
      <c r="AO3099" s="158">
        <f t="shared" si="554"/>
        <v>15.610122195784534</v>
      </c>
      <c r="AP3099" s="159">
        <f t="shared" si="555"/>
        <v>2.8927072887148422E-2</v>
      </c>
      <c r="AQ3099" s="160">
        <f t="shared" si="556"/>
        <v>6.668163607926117E-5</v>
      </c>
      <c r="AR3099" s="161">
        <f t="shared" si="557"/>
        <v>6.668163607926117E-5</v>
      </c>
      <c r="AS3099" s="161" t="str">
        <f t="shared" si="553"/>
        <v/>
      </c>
    </row>
    <row r="3100" spans="41:45" ht="20.100000000000001" customHeight="1" x14ac:dyDescent="0.25">
      <c r="AO3100" s="158">
        <f t="shared" si="554"/>
        <v>15.616517165958964</v>
      </c>
      <c r="AP3100" s="159">
        <f t="shared" si="555"/>
        <v>2.8860391251069161E-2</v>
      </c>
      <c r="AQ3100" s="160">
        <f t="shared" si="556"/>
        <v>6.6536845367823338E-5</v>
      </c>
      <c r="AR3100" s="161">
        <f t="shared" si="557"/>
        <v>6.6536845367823338E-5</v>
      </c>
      <c r="AS3100" s="161" t="str">
        <f t="shared" si="553"/>
        <v/>
      </c>
    </row>
    <row r="3101" spans="41:45" ht="20.100000000000001" customHeight="1" x14ac:dyDescent="0.25">
      <c r="AO3101" s="158">
        <f t="shared" si="554"/>
        <v>15.622912136133394</v>
      </c>
      <c r="AP3101" s="159">
        <f t="shared" si="555"/>
        <v>2.8793854405701338E-2</v>
      </c>
      <c r="AQ3101" s="160">
        <f t="shared" si="556"/>
        <v>6.6392341228842244E-5</v>
      </c>
      <c r="AR3101" s="161">
        <f t="shared" si="557"/>
        <v>6.6392341228842244E-5</v>
      </c>
      <c r="AS3101" s="161" t="str">
        <f t="shared" si="553"/>
        <v/>
      </c>
    </row>
    <row r="3102" spans="41:45" ht="20.100000000000001" customHeight="1" x14ac:dyDescent="0.25">
      <c r="AO3102" s="158">
        <f t="shared" si="554"/>
        <v>15.629307106307824</v>
      </c>
      <c r="AP3102" s="159">
        <f t="shared" si="555"/>
        <v>2.8727462064472496E-2</v>
      </c>
      <c r="AQ3102" s="160">
        <f t="shared" si="556"/>
        <v>6.6248123183901969E-5</v>
      </c>
      <c r="AR3102" s="161">
        <f t="shared" si="557"/>
        <v>6.6248123183901969E-5</v>
      </c>
      <c r="AS3102" s="161" t="str">
        <f t="shared" si="553"/>
        <v/>
      </c>
    </row>
    <row r="3103" spans="41:45" ht="20.100000000000001" customHeight="1" x14ac:dyDescent="0.25">
      <c r="AO3103" s="158">
        <f t="shared" si="554"/>
        <v>15.635702076482254</v>
      </c>
      <c r="AP3103" s="159">
        <f t="shared" si="555"/>
        <v>2.8661213941288594E-2</v>
      </c>
      <c r="AQ3103" s="160">
        <f t="shared" si="556"/>
        <v>6.6104190754666392E-5</v>
      </c>
      <c r="AR3103" s="161">
        <f t="shared" si="557"/>
        <v>6.6104190754666392E-5</v>
      </c>
      <c r="AS3103" s="161" t="str">
        <f t="shared" si="553"/>
        <v/>
      </c>
    </row>
    <row r="3104" spans="41:45" ht="20.100000000000001" customHeight="1" x14ac:dyDescent="0.25">
      <c r="AO3104" s="158">
        <f t="shared" si="554"/>
        <v>15.642097046656684</v>
      </c>
      <c r="AP3104" s="159">
        <f t="shared" si="555"/>
        <v>2.8595109750533927E-2</v>
      </c>
      <c r="AQ3104" s="160">
        <f t="shared" si="556"/>
        <v>6.5960543463527976E-5</v>
      </c>
      <c r="AR3104" s="161">
        <f t="shared" si="557"/>
        <v>6.5960543463527976E-5</v>
      </c>
      <c r="AS3104" s="161" t="str">
        <f t="shared" si="553"/>
        <v/>
      </c>
    </row>
    <row r="3105" spans="41:45" ht="20.100000000000001" customHeight="1" x14ac:dyDescent="0.25">
      <c r="AO3105" s="158">
        <f t="shared" si="554"/>
        <v>15.648492016831113</v>
      </c>
      <c r="AP3105" s="159">
        <f t="shared" si="555"/>
        <v>2.8529149207070399E-2</v>
      </c>
      <c r="AQ3105" s="160">
        <f t="shared" si="556"/>
        <v>6.5817180833368377E-5</v>
      </c>
      <c r="AR3105" s="161">
        <f t="shared" si="557"/>
        <v>6.5817180833368377E-5</v>
      </c>
      <c r="AS3105" s="161" t="str">
        <f t="shared" si="553"/>
        <v/>
      </c>
    </row>
    <row r="3106" spans="41:45" ht="20.100000000000001" customHeight="1" x14ac:dyDescent="0.25">
      <c r="AO3106" s="158">
        <f t="shared" si="554"/>
        <v>15.654886987005543</v>
      </c>
      <c r="AP3106" s="159">
        <f t="shared" si="555"/>
        <v>2.8463332026237031E-2</v>
      </c>
      <c r="AQ3106" s="160">
        <f t="shared" si="556"/>
        <v>6.56741023873815E-5</v>
      </c>
      <c r="AR3106" s="161">
        <f t="shared" si="557"/>
        <v>6.56741023873815E-5</v>
      </c>
      <c r="AS3106" s="161" t="str">
        <f t="shared" si="553"/>
        <v/>
      </c>
    </row>
    <row r="3107" spans="41:45" ht="20.100000000000001" customHeight="1" x14ac:dyDescent="0.25">
      <c r="AO3107" s="158">
        <f t="shared" si="554"/>
        <v>15.661281957179973</v>
      </c>
      <c r="AP3107" s="159">
        <f t="shared" si="555"/>
        <v>2.8397657923849649E-2</v>
      </c>
      <c r="AQ3107" s="160">
        <f t="shared" si="556"/>
        <v>6.5531307649600856E-5</v>
      </c>
      <c r="AR3107" s="161">
        <f t="shared" si="557"/>
        <v>6.5531307649600856E-5</v>
      </c>
      <c r="AS3107" s="161" t="str">
        <f t="shared" si="553"/>
        <v/>
      </c>
    </row>
    <row r="3108" spans="41:45" ht="20.100000000000001" customHeight="1" x14ac:dyDescent="0.25">
      <c r="AO3108" s="158">
        <f t="shared" si="554"/>
        <v>15.667676927354403</v>
      </c>
      <c r="AP3108" s="159">
        <f t="shared" si="555"/>
        <v>2.8332126616200048E-2</v>
      </c>
      <c r="AQ3108" s="160">
        <f t="shared" si="556"/>
        <v>6.5388796144236899E-5</v>
      </c>
      <c r="AR3108" s="161">
        <f t="shared" si="557"/>
        <v>6.5388796144236899E-5</v>
      </c>
      <c r="AS3108" s="161" t="str">
        <f t="shared" si="553"/>
        <v/>
      </c>
    </row>
    <row r="3109" spans="41:45" ht="20.100000000000001" customHeight="1" x14ac:dyDescent="0.25">
      <c r="AO3109" s="158">
        <f t="shared" si="554"/>
        <v>15.674071897528833</v>
      </c>
      <c r="AP3109" s="159">
        <f t="shared" si="555"/>
        <v>2.8266737820055812E-2</v>
      </c>
      <c r="AQ3109" s="160">
        <f t="shared" si="556"/>
        <v>6.52465673962703E-5</v>
      </c>
      <c r="AR3109" s="161">
        <f t="shared" si="557"/>
        <v>6.52465673962703E-5</v>
      </c>
      <c r="AS3109" s="161" t="str">
        <f t="shared" si="553"/>
        <v/>
      </c>
    </row>
    <row r="3110" spans="41:45" ht="20.100000000000001" customHeight="1" x14ac:dyDescent="0.25">
      <c r="AO3110" s="158">
        <f t="shared" si="554"/>
        <v>15.680466867703263</v>
      </c>
      <c r="AP3110" s="159">
        <f t="shared" si="555"/>
        <v>2.8201491252659541E-2</v>
      </c>
      <c r="AQ3110" s="160">
        <f t="shared" si="556"/>
        <v>6.5104620930990509E-5</v>
      </c>
      <c r="AR3110" s="161">
        <f t="shared" si="557"/>
        <v>6.5104620930990509E-5</v>
      </c>
      <c r="AS3110" s="161" t="str">
        <f t="shared" si="553"/>
        <v/>
      </c>
    </row>
    <row r="3111" spans="41:45" ht="20.100000000000001" customHeight="1" x14ac:dyDescent="0.25">
      <c r="AO3111" s="158">
        <f t="shared" si="554"/>
        <v>15.686861837877693</v>
      </c>
      <c r="AP3111" s="159">
        <f t="shared" si="555"/>
        <v>2.8136386631728551E-2</v>
      </c>
      <c r="AQ3111" s="160">
        <f t="shared" si="556"/>
        <v>6.496295627430454E-5</v>
      </c>
      <c r="AR3111" s="161">
        <f t="shared" si="557"/>
        <v>6.496295627430454E-5</v>
      </c>
      <c r="AS3111" s="161" t="str">
        <f t="shared" si="553"/>
        <v/>
      </c>
    </row>
    <row r="3112" spans="41:45" ht="20.100000000000001" customHeight="1" x14ac:dyDescent="0.25">
      <c r="AO3112" s="158">
        <f t="shared" si="554"/>
        <v>15.693256808052123</v>
      </c>
      <c r="AP3112" s="159">
        <f t="shared" si="555"/>
        <v>2.8071423675454246E-2</v>
      </c>
      <c r="AQ3112" s="160">
        <f t="shared" si="556"/>
        <v>6.4821572952598189E-5</v>
      </c>
      <c r="AR3112" s="161">
        <f t="shared" si="557"/>
        <v>6.4821572952598189E-5</v>
      </c>
      <c r="AS3112" s="161" t="str">
        <f t="shared" si="553"/>
        <v/>
      </c>
    </row>
    <row r="3113" spans="41:45" ht="20.100000000000001" customHeight="1" x14ac:dyDescent="0.25">
      <c r="AO3113" s="158">
        <f t="shared" si="554"/>
        <v>15.699651778226553</v>
      </c>
      <c r="AP3113" s="159">
        <f t="shared" si="555"/>
        <v>2.8006602102501648E-2</v>
      </c>
      <c r="AQ3113" s="160">
        <f t="shared" si="556"/>
        <v>6.4680470492812364E-5</v>
      </c>
      <c r="AR3113" s="161">
        <f t="shared" si="557"/>
        <v>6.4680470492812364E-5</v>
      </c>
      <c r="AS3113" s="161" t="str">
        <f t="shared" si="553"/>
        <v/>
      </c>
    </row>
    <row r="3114" spans="41:45" ht="20.100000000000001" customHeight="1" x14ac:dyDescent="0.25">
      <c r="AO3114" s="158">
        <f t="shared" si="554"/>
        <v>15.706046748400983</v>
      </c>
      <c r="AP3114" s="159">
        <f t="shared" si="555"/>
        <v>2.7941921632008836E-2</v>
      </c>
      <c r="AQ3114" s="160">
        <f t="shared" si="556"/>
        <v>6.453964842229043E-5</v>
      </c>
      <c r="AR3114" s="161">
        <f t="shared" si="557"/>
        <v>6.453964842229043E-5</v>
      </c>
      <c r="AS3114" s="161" t="str">
        <f t="shared" si="553"/>
        <v/>
      </c>
    </row>
    <row r="3115" spans="41:45" ht="20.100000000000001" customHeight="1" x14ac:dyDescent="0.25">
      <c r="AO3115" s="158">
        <f t="shared" si="554"/>
        <v>15.712441718575413</v>
      </c>
      <c r="AP3115" s="159">
        <f t="shared" si="555"/>
        <v>2.7877381983586545E-2</v>
      </c>
      <c r="AQ3115" s="160">
        <f t="shared" si="556"/>
        <v>6.4399106268986372E-5</v>
      </c>
      <c r="AR3115" s="161">
        <f t="shared" si="557"/>
        <v>6.4399106268986372E-5</v>
      </c>
      <c r="AS3115" s="161" t="str">
        <f t="shared" si="553"/>
        <v/>
      </c>
    </row>
    <row r="3116" spans="41:45" ht="20.100000000000001" customHeight="1" x14ac:dyDescent="0.25">
      <c r="AO3116" s="158">
        <f t="shared" si="554"/>
        <v>15.718836688749843</v>
      </c>
      <c r="AP3116" s="159">
        <f t="shared" si="555"/>
        <v>2.7812982877317559E-2</v>
      </c>
      <c r="AQ3116" s="160">
        <f t="shared" si="556"/>
        <v>6.425884356141276E-5</v>
      </c>
      <c r="AR3116" s="161">
        <f t="shared" si="557"/>
        <v>6.425884356141276E-5</v>
      </c>
      <c r="AS3116" s="161" t="str">
        <f t="shared" si="553"/>
        <v/>
      </c>
    </row>
    <row r="3117" spans="41:45" ht="20.100000000000001" customHeight="1" x14ac:dyDescent="0.25">
      <c r="AO3117" s="158">
        <f t="shared" si="554"/>
        <v>15.725231658924272</v>
      </c>
      <c r="AP3117" s="159">
        <f t="shared" si="555"/>
        <v>2.7748724033756146E-2</v>
      </c>
      <c r="AQ3117" s="160">
        <f t="shared" si="556"/>
        <v>6.4118859828390939E-5</v>
      </c>
      <c r="AR3117" s="161">
        <f t="shared" si="557"/>
        <v>6.4118859828390939E-5</v>
      </c>
      <c r="AS3117" s="161" t="str">
        <f t="shared" si="553"/>
        <v/>
      </c>
    </row>
    <row r="3118" spans="41:45" ht="20.100000000000001" customHeight="1" x14ac:dyDescent="0.25">
      <c r="AO3118" s="158">
        <f t="shared" si="554"/>
        <v>15.731626629098702</v>
      </c>
      <c r="AP3118" s="159">
        <f t="shared" si="555"/>
        <v>2.7684605173927755E-2</v>
      </c>
      <c r="AQ3118" s="160">
        <f t="shared" si="556"/>
        <v>6.397915459943268E-5</v>
      </c>
      <c r="AR3118" s="161">
        <f t="shared" si="557"/>
        <v>6.397915459943268E-5</v>
      </c>
      <c r="AS3118" s="161" t="str">
        <f t="shared" si="553"/>
        <v/>
      </c>
    </row>
    <row r="3119" spans="41:45" ht="20.100000000000001" customHeight="1" x14ac:dyDescent="0.25">
      <c r="AO3119" s="158">
        <f t="shared" si="554"/>
        <v>15.738021599273132</v>
      </c>
      <c r="AP3119" s="159">
        <f t="shared" si="555"/>
        <v>2.7620626019328322E-2</v>
      </c>
      <c r="AQ3119" s="160">
        <f t="shared" si="556"/>
        <v>6.3839727404563229E-5</v>
      </c>
      <c r="AR3119" s="161">
        <f t="shared" si="557"/>
        <v>6.3839727404563229E-5</v>
      </c>
      <c r="AS3119" s="161" t="str">
        <f t="shared" si="553"/>
        <v/>
      </c>
    </row>
    <row r="3120" spans="41:45" ht="20.100000000000001" customHeight="1" x14ac:dyDescent="0.25">
      <c r="AO3120" s="158">
        <f t="shared" si="554"/>
        <v>15.744416569447562</v>
      </c>
      <c r="AP3120" s="159">
        <f t="shared" si="555"/>
        <v>2.7556786291923759E-2</v>
      </c>
      <c r="AQ3120" s="160">
        <f t="shared" si="556"/>
        <v>6.3700577774168654E-5</v>
      </c>
      <c r="AR3120" s="161">
        <f t="shared" si="557"/>
        <v>6.3700577774168654E-5</v>
      </c>
      <c r="AS3120" s="161" t="str">
        <f t="shared" si="553"/>
        <v/>
      </c>
    </row>
    <row r="3121" spans="41:45" ht="20.100000000000001" customHeight="1" x14ac:dyDescent="0.25">
      <c r="AO3121" s="158">
        <f t="shared" si="554"/>
        <v>15.750811539621992</v>
      </c>
      <c r="AP3121" s="159">
        <f t="shared" si="555"/>
        <v>2.7493085714149591E-2</v>
      </c>
      <c r="AQ3121" s="160">
        <f t="shared" si="556"/>
        <v>6.3561705239315036E-5</v>
      </c>
      <c r="AR3121" s="161">
        <f t="shared" si="557"/>
        <v>6.3561705239315036E-5</v>
      </c>
      <c r="AS3121" s="161" t="str">
        <f t="shared" si="553"/>
        <v/>
      </c>
    </row>
    <row r="3122" spans="41:45" ht="20.100000000000001" customHeight="1" x14ac:dyDescent="0.25">
      <c r="AO3122" s="158">
        <f t="shared" si="554"/>
        <v>15.757206509796422</v>
      </c>
      <c r="AP3122" s="159">
        <f t="shared" si="555"/>
        <v>2.7429524008910276E-2</v>
      </c>
      <c r="AQ3122" s="160">
        <f t="shared" si="556"/>
        <v>6.3423109331547239E-5</v>
      </c>
      <c r="AR3122" s="161">
        <f t="shared" si="557"/>
        <v>6.3423109331547239E-5</v>
      </c>
      <c r="AS3122" s="161" t="str">
        <f t="shared" si="553"/>
        <v/>
      </c>
    </row>
    <row r="3123" spans="41:45" ht="20.100000000000001" customHeight="1" x14ac:dyDescent="0.25">
      <c r="AO3123" s="158">
        <f t="shared" si="554"/>
        <v>15.763601479970852</v>
      </c>
      <c r="AP3123" s="159">
        <f t="shared" si="555"/>
        <v>2.7366100899578728E-2</v>
      </c>
      <c r="AQ3123" s="160">
        <f t="shared" si="556"/>
        <v>6.3284789582829931E-5</v>
      </c>
      <c r="AR3123" s="161">
        <f t="shared" si="557"/>
        <v>6.3284789582829931E-5</v>
      </c>
      <c r="AS3123" s="161" t="str">
        <f t="shared" si="553"/>
        <v/>
      </c>
    </row>
    <row r="3124" spans="41:45" ht="20.100000000000001" customHeight="1" x14ac:dyDescent="0.25">
      <c r="AO3124" s="158">
        <f t="shared" si="554"/>
        <v>15.769996450145282</v>
      </c>
      <c r="AP3124" s="159">
        <f t="shared" si="555"/>
        <v>2.7302816109995898E-2</v>
      </c>
      <c r="AQ3124" s="160">
        <f t="shared" si="556"/>
        <v>6.3146745525727993E-5</v>
      </c>
      <c r="AR3124" s="161">
        <f t="shared" si="557"/>
        <v>6.3146745525727993E-5</v>
      </c>
      <c r="AS3124" s="161" t="str">
        <f t="shared" si="553"/>
        <v/>
      </c>
    </row>
    <row r="3125" spans="41:45" ht="20.100000000000001" customHeight="1" x14ac:dyDescent="0.25">
      <c r="AO3125" s="158">
        <f t="shared" si="554"/>
        <v>15.776391420319712</v>
      </c>
      <c r="AP3125" s="159">
        <f t="shared" si="555"/>
        <v>2.723966936447017E-2</v>
      </c>
      <c r="AQ3125" s="160">
        <f t="shared" si="556"/>
        <v>6.3008976693305907E-5</v>
      </c>
      <c r="AR3125" s="161">
        <f t="shared" si="557"/>
        <v>6.3008976693305907E-5</v>
      </c>
      <c r="AS3125" s="161" t="str">
        <f t="shared" si="553"/>
        <v/>
      </c>
    </row>
    <row r="3126" spans="41:45" ht="20.100000000000001" customHeight="1" x14ac:dyDescent="0.25">
      <c r="AO3126" s="158">
        <f t="shared" si="554"/>
        <v>15.782786390494142</v>
      </c>
      <c r="AP3126" s="159">
        <f t="shared" si="555"/>
        <v>2.7176660387776864E-2</v>
      </c>
      <c r="AQ3126" s="160">
        <f t="shared" si="556"/>
        <v>6.287148261915898E-5</v>
      </c>
      <c r="AR3126" s="161">
        <f t="shared" si="557"/>
        <v>6.287148261915898E-5</v>
      </c>
      <c r="AS3126" s="161" t="str">
        <f t="shared" si="553"/>
        <v/>
      </c>
    </row>
    <row r="3127" spans="41:45" ht="20.100000000000001" customHeight="1" x14ac:dyDescent="0.25">
      <c r="AO3127" s="158">
        <f t="shared" si="554"/>
        <v>15.789181360668572</v>
      </c>
      <c r="AP3127" s="159">
        <f t="shared" si="555"/>
        <v>2.7113788905157706E-2</v>
      </c>
      <c r="AQ3127" s="160">
        <f t="shared" si="556"/>
        <v>6.273426283732314E-5</v>
      </c>
      <c r="AR3127" s="161">
        <f t="shared" si="557"/>
        <v>6.273426283732314E-5</v>
      </c>
      <c r="AS3127" s="161" t="str">
        <f t="shared" si="553"/>
        <v/>
      </c>
    </row>
    <row r="3128" spans="41:45" ht="20.100000000000001" customHeight="1" x14ac:dyDescent="0.25">
      <c r="AO3128" s="158">
        <f t="shared" si="554"/>
        <v>15.795576330843002</v>
      </c>
      <c r="AP3128" s="159">
        <f t="shared" si="555"/>
        <v>2.7051054642320382E-2</v>
      </c>
      <c r="AQ3128" s="160">
        <f t="shared" si="556"/>
        <v>6.2597316882514326E-5</v>
      </c>
      <c r="AR3128" s="161">
        <f t="shared" si="557"/>
        <v>6.2597316882514326E-5</v>
      </c>
      <c r="AS3128" s="161" t="str">
        <f t="shared" si="553"/>
        <v/>
      </c>
    </row>
    <row r="3129" spans="41:45" ht="20.100000000000001" customHeight="1" x14ac:dyDescent="0.25">
      <c r="AO3129" s="158">
        <f t="shared" si="554"/>
        <v>15.801971301017431</v>
      </c>
      <c r="AP3129" s="159">
        <f t="shared" si="555"/>
        <v>2.6988457325437868E-2</v>
      </c>
      <c r="AQ3129" s="160">
        <f t="shared" si="556"/>
        <v>6.2460644289802358E-5</v>
      </c>
      <c r="AR3129" s="161">
        <f t="shared" si="557"/>
        <v>6.2460644289802358E-5</v>
      </c>
      <c r="AS3129" s="161" t="str">
        <f t="shared" si="553"/>
        <v/>
      </c>
    </row>
    <row r="3130" spans="41:45" ht="20.100000000000001" customHeight="1" x14ac:dyDescent="0.25">
      <c r="AO3130" s="158">
        <f t="shared" si="554"/>
        <v>15.808366271191861</v>
      </c>
      <c r="AP3130" s="159">
        <f t="shared" si="555"/>
        <v>2.6925996681148066E-2</v>
      </c>
      <c r="AQ3130" s="160">
        <f t="shared" si="556"/>
        <v>6.2324244594780948E-5</v>
      </c>
      <c r="AR3130" s="161">
        <f t="shared" si="557"/>
        <v>6.2324244594780948E-5</v>
      </c>
      <c r="AS3130" s="161" t="str">
        <f t="shared" si="553"/>
        <v/>
      </c>
    </row>
    <row r="3131" spans="41:45" ht="20.100000000000001" customHeight="1" x14ac:dyDescent="0.25">
      <c r="AO3131" s="158">
        <f t="shared" si="554"/>
        <v>15.814761241366291</v>
      </c>
      <c r="AP3131" s="159">
        <f t="shared" si="555"/>
        <v>2.6863672436553285E-2</v>
      </c>
      <c r="AQ3131" s="160">
        <f t="shared" si="556"/>
        <v>6.2188117333772386E-5</v>
      </c>
      <c r="AR3131" s="161">
        <f t="shared" si="557"/>
        <v>6.2188117333772386E-5</v>
      </c>
      <c r="AS3131" s="161" t="str">
        <f t="shared" si="553"/>
        <v/>
      </c>
    </row>
    <row r="3132" spans="41:45" ht="20.100000000000001" customHeight="1" x14ac:dyDescent="0.25">
      <c r="AO3132" s="158">
        <f t="shared" si="554"/>
        <v>15.821156211540721</v>
      </c>
      <c r="AP3132" s="159">
        <f t="shared" si="555"/>
        <v>2.6801484319219512E-2</v>
      </c>
      <c r="AQ3132" s="160">
        <f t="shared" si="556"/>
        <v>6.2052262043227335E-5</v>
      </c>
      <c r="AR3132" s="161">
        <f t="shared" si="557"/>
        <v>6.2052262043227335E-5</v>
      </c>
      <c r="AS3132" s="161" t="str">
        <f t="shared" si="553"/>
        <v/>
      </c>
    </row>
    <row r="3133" spans="41:45" ht="20.100000000000001" customHeight="1" x14ac:dyDescent="0.25">
      <c r="AO3133" s="158">
        <f t="shared" si="554"/>
        <v>15.827551181715151</v>
      </c>
      <c r="AP3133" s="159">
        <f t="shared" si="555"/>
        <v>2.6739432057176285E-2</v>
      </c>
      <c r="AQ3133" s="160">
        <f t="shared" si="556"/>
        <v>6.1916678260619945E-5</v>
      </c>
      <c r="AR3133" s="161">
        <f t="shared" si="557"/>
        <v>6.1916678260619945E-5</v>
      </c>
      <c r="AS3133" s="161" t="str">
        <f t="shared" si="553"/>
        <v/>
      </c>
    </row>
    <row r="3134" spans="41:45" ht="20.100000000000001" customHeight="1" x14ac:dyDescent="0.25">
      <c r="AO3134" s="158">
        <f t="shared" si="554"/>
        <v>15.833946151889581</v>
      </c>
      <c r="AP3134" s="159">
        <f t="shared" si="555"/>
        <v>2.6677515378915665E-2</v>
      </c>
      <c r="AQ3134" s="160">
        <f t="shared" si="556"/>
        <v>6.1781365523438242E-5</v>
      </c>
      <c r="AR3134" s="161">
        <f t="shared" si="557"/>
        <v>6.1781365523438242E-5</v>
      </c>
      <c r="AS3134" s="161" t="str">
        <f t="shared" si="553"/>
        <v/>
      </c>
    </row>
    <row r="3135" spans="41:45" ht="20.100000000000001" customHeight="1" x14ac:dyDescent="0.25">
      <c r="AO3135" s="158">
        <f t="shared" si="554"/>
        <v>15.840341122064011</v>
      </c>
      <c r="AP3135" s="159">
        <f t="shared" si="555"/>
        <v>2.6615734013392227E-2</v>
      </c>
      <c r="AQ3135" s="160">
        <f t="shared" si="556"/>
        <v>6.164632337013129E-5</v>
      </c>
      <c r="AR3135" s="161">
        <f t="shared" si="557"/>
        <v>6.164632337013129E-5</v>
      </c>
      <c r="AS3135" s="161" t="str">
        <f t="shared" si="553"/>
        <v/>
      </c>
    </row>
    <row r="3136" spans="41:45" ht="20.100000000000001" customHeight="1" x14ac:dyDescent="0.25">
      <c r="AO3136" s="158">
        <f t="shared" si="554"/>
        <v>15.846736092238441</v>
      </c>
      <c r="AP3136" s="159">
        <f t="shared" si="555"/>
        <v>2.6554087690022096E-2</v>
      </c>
      <c r="AQ3136" s="160">
        <f t="shared" si="556"/>
        <v>6.151155133928346E-5</v>
      </c>
      <c r="AR3136" s="161">
        <f t="shared" si="557"/>
        <v>6.151155133928346E-5</v>
      </c>
      <c r="AS3136" s="161" t="str">
        <f t="shared" si="553"/>
        <v/>
      </c>
    </row>
    <row r="3137" spans="41:45" ht="20.100000000000001" customHeight="1" x14ac:dyDescent="0.25">
      <c r="AO3137" s="158">
        <f t="shared" si="554"/>
        <v>15.853131062412871</v>
      </c>
      <c r="AP3137" s="159">
        <f t="shared" si="555"/>
        <v>2.6492576138682812E-2</v>
      </c>
      <c r="AQ3137" s="160">
        <f t="shared" si="556"/>
        <v>6.1377048970308323E-5</v>
      </c>
      <c r="AR3137" s="161">
        <f t="shared" si="557"/>
        <v>6.1377048970308323E-5</v>
      </c>
      <c r="AS3137" s="161" t="str">
        <f t="shared" si="553"/>
        <v/>
      </c>
    </row>
    <row r="3138" spans="41:45" ht="20.100000000000001" customHeight="1" x14ac:dyDescent="0.25">
      <c r="AO3138" s="158">
        <f t="shared" si="554"/>
        <v>15.859526032587301</v>
      </c>
      <c r="AP3138" s="159">
        <f t="shared" si="555"/>
        <v>2.6431199089712504E-2</v>
      </c>
      <c r="AQ3138" s="160">
        <f t="shared" si="556"/>
        <v>6.1242815803014966E-5</v>
      </c>
      <c r="AR3138" s="161">
        <f t="shared" si="557"/>
        <v>6.1242815803014966E-5</v>
      </c>
      <c r="AS3138" s="161" t="str">
        <f t="shared" si="553"/>
        <v/>
      </c>
    </row>
    <row r="3139" spans="41:45" ht="20.100000000000001" customHeight="1" x14ac:dyDescent="0.25">
      <c r="AO3139" s="158">
        <f t="shared" si="554"/>
        <v>15.865921002761731</v>
      </c>
      <c r="AP3139" s="159">
        <f t="shared" si="555"/>
        <v>2.6369956273909489E-2</v>
      </c>
      <c r="AQ3139" s="160">
        <f t="shared" si="556"/>
        <v>6.1108851377594114E-5</v>
      </c>
      <c r="AR3139" s="161">
        <f t="shared" si="557"/>
        <v>6.1108851377594114E-5</v>
      </c>
      <c r="AS3139" s="161" t="str">
        <f t="shared" si="553"/>
        <v/>
      </c>
    </row>
    <row r="3140" spans="41:45" ht="20.100000000000001" customHeight="1" x14ac:dyDescent="0.25">
      <c r="AO3140" s="158">
        <f t="shared" si="554"/>
        <v>15.87231597293616</v>
      </c>
      <c r="AP3140" s="159">
        <f t="shared" si="555"/>
        <v>2.6308847422531895E-2</v>
      </c>
      <c r="AQ3140" s="160">
        <f t="shared" si="556"/>
        <v>6.0975155235065692E-5</v>
      </c>
      <c r="AR3140" s="161">
        <f t="shared" si="557"/>
        <v>6.0975155235065692E-5</v>
      </c>
      <c r="AS3140" s="161" t="str">
        <f t="shared" si="553"/>
        <v/>
      </c>
    </row>
    <row r="3141" spans="41:45" ht="20.100000000000001" customHeight="1" x14ac:dyDescent="0.25">
      <c r="AO3141" s="158">
        <f t="shared" si="554"/>
        <v>15.87871094311059</v>
      </c>
      <c r="AP3141" s="159">
        <f t="shared" si="555"/>
        <v>2.6247872267296829E-2</v>
      </c>
      <c r="AQ3141" s="160">
        <f t="shared" si="556"/>
        <v>6.0841726916779221E-5</v>
      </c>
      <c r="AR3141" s="161">
        <f t="shared" si="557"/>
        <v>6.0841726916779221E-5</v>
      </c>
      <c r="AS3141" s="161" t="str">
        <f t="shared" si="553"/>
        <v/>
      </c>
    </row>
    <row r="3142" spans="41:45" ht="20.100000000000001" customHeight="1" x14ac:dyDescent="0.25">
      <c r="AO3142" s="158">
        <f t="shared" si="554"/>
        <v>15.88510591328502</v>
      </c>
      <c r="AP3142" s="159">
        <f t="shared" si="555"/>
        <v>2.618703054038005E-2</v>
      </c>
      <c r="AQ3142" s="160">
        <f t="shared" si="556"/>
        <v>6.0708565964510963E-5</v>
      </c>
      <c r="AR3142" s="161">
        <f t="shared" si="557"/>
        <v>6.0708565964510963E-5</v>
      </c>
      <c r="AS3142" s="161" t="str">
        <f t="shared" si="553"/>
        <v/>
      </c>
    </row>
    <row r="3143" spans="41:45" ht="20.100000000000001" customHeight="1" x14ac:dyDescent="0.25">
      <c r="AO3143" s="158">
        <f t="shared" si="554"/>
        <v>15.89150088345945</v>
      </c>
      <c r="AP3143" s="159">
        <f t="shared" si="555"/>
        <v>2.6126321974415539E-2</v>
      </c>
      <c r="AQ3143" s="160">
        <f t="shared" si="556"/>
        <v>6.0575671920803931E-5</v>
      </c>
      <c r="AR3143" s="161">
        <f t="shared" si="557"/>
        <v>6.0575671920803931E-5</v>
      </c>
      <c r="AS3143" s="161" t="str">
        <f t="shared" si="553"/>
        <v/>
      </c>
    </row>
    <row r="3144" spans="41:45" ht="20.100000000000001" customHeight="1" x14ac:dyDescent="0.25">
      <c r="AO3144" s="158">
        <f t="shared" si="554"/>
        <v>15.89789585363388</v>
      </c>
      <c r="AP3144" s="159">
        <f t="shared" si="555"/>
        <v>2.6065746302494735E-2</v>
      </c>
      <c r="AQ3144" s="160">
        <f t="shared" si="556"/>
        <v>6.0443044328555018E-5</v>
      </c>
      <c r="AR3144" s="161">
        <f t="shared" si="557"/>
        <v>6.0443044328555018E-5</v>
      </c>
      <c r="AS3144" s="161" t="str">
        <f t="shared" si="553"/>
        <v/>
      </c>
    </row>
    <row r="3145" spans="41:45" ht="20.100000000000001" customHeight="1" x14ac:dyDescent="0.25">
      <c r="AO3145" s="158">
        <f t="shared" si="554"/>
        <v>15.90429082380831</v>
      </c>
      <c r="AP3145" s="159">
        <f t="shared" si="555"/>
        <v>2.600530325816618E-2</v>
      </c>
      <c r="AQ3145" s="160">
        <f t="shared" si="556"/>
        <v>6.0310682731271742E-5</v>
      </c>
      <c r="AR3145" s="161">
        <f t="shared" si="557"/>
        <v>6.0310682731271742E-5</v>
      </c>
      <c r="AS3145" s="161" t="str">
        <f t="shared" si="553"/>
        <v/>
      </c>
    </row>
    <row r="3146" spans="41:45" ht="20.100000000000001" customHeight="1" x14ac:dyDescent="0.25">
      <c r="AO3146" s="158">
        <f t="shared" si="554"/>
        <v>15.91068579398274</v>
      </c>
      <c r="AP3146" s="159">
        <f t="shared" si="555"/>
        <v>2.5944992575434908E-2</v>
      </c>
      <c r="AQ3146" s="160">
        <f t="shared" si="556"/>
        <v>6.0178586672871015E-5</v>
      </c>
      <c r="AR3146" s="161">
        <f t="shared" si="557"/>
        <v>6.0178586672871015E-5</v>
      </c>
      <c r="AS3146" s="161" t="str">
        <f t="shared" si="553"/>
        <v/>
      </c>
    </row>
    <row r="3147" spans="41:45" ht="20.100000000000001" customHeight="1" x14ac:dyDescent="0.25">
      <c r="AO3147" s="158">
        <f t="shared" si="554"/>
        <v>15.91708076415717</v>
      </c>
      <c r="AP3147" s="159">
        <f t="shared" si="555"/>
        <v>2.5884813988762037E-2</v>
      </c>
      <c r="AQ3147" s="160">
        <f t="shared" si="556"/>
        <v>6.004675569795323E-5</v>
      </c>
      <c r="AR3147" s="161">
        <f t="shared" si="557"/>
        <v>6.004675569795323E-5</v>
      </c>
      <c r="AS3147" s="161" t="str">
        <f t="shared" si="553"/>
        <v/>
      </c>
    </row>
    <row r="3148" spans="41:45" ht="20.100000000000001" customHeight="1" x14ac:dyDescent="0.25">
      <c r="AO3148" s="158">
        <f t="shared" si="554"/>
        <v>15.9234757343316</v>
      </c>
      <c r="AP3148" s="159">
        <f t="shared" si="555"/>
        <v>2.5824767233064084E-2</v>
      </c>
      <c r="AQ3148" s="160">
        <f t="shared" si="556"/>
        <v>5.9915189351604503E-5</v>
      </c>
      <c r="AR3148" s="161">
        <f t="shared" si="557"/>
        <v>5.9915189351604503E-5</v>
      </c>
      <c r="AS3148" s="161" t="str">
        <f t="shared" si="553"/>
        <v/>
      </c>
    </row>
    <row r="3149" spans="41:45" ht="20.100000000000001" customHeight="1" x14ac:dyDescent="0.25">
      <c r="AO3149" s="158">
        <f t="shared" si="554"/>
        <v>15.92987070450603</v>
      </c>
      <c r="AP3149" s="159">
        <f t="shared" si="555"/>
        <v>2.5764852043712479E-2</v>
      </c>
      <c r="AQ3149" s="160">
        <f t="shared" si="556"/>
        <v>5.9783887179247486E-5</v>
      </c>
      <c r="AR3149" s="161">
        <f t="shared" si="557"/>
        <v>5.9783887179247486E-5</v>
      </c>
      <c r="AS3149" s="161" t="str">
        <f t="shared" si="553"/>
        <v/>
      </c>
    </row>
    <row r="3150" spans="41:45" ht="20.100000000000001" customHeight="1" x14ac:dyDescent="0.25">
      <c r="AO3150" s="158">
        <f t="shared" si="554"/>
        <v>15.93626567468046</v>
      </c>
      <c r="AP3150" s="159">
        <f t="shared" si="555"/>
        <v>2.5705068156533232E-2</v>
      </c>
      <c r="AQ3150" s="160">
        <f t="shared" si="556"/>
        <v>5.965284872706117E-5</v>
      </c>
      <c r="AR3150" s="161">
        <f t="shared" si="557"/>
        <v>5.965284872706117E-5</v>
      </c>
      <c r="AS3150" s="161" t="str">
        <f t="shared" si="553"/>
        <v/>
      </c>
    </row>
    <row r="3151" spans="41:45" ht="20.100000000000001" customHeight="1" x14ac:dyDescent="0.25">
      <c r="AO3151" s="158">
        <f t="shared" si="554"/>
        <v>15.94266064485489</v>
      </c>
      <c r="AP3151" s="159">
        <f t="shared" si="555"/>
        <v>2.5645415307806171E-2</v>
      </c>
      <c r="AQ3151" s="160">
        <f t="shared" si="556"/>
        <v>5.9522073541658227E-5</v>
      </c>
      <c r="AR3151" s="161">
        <f t="shared" si="557"/>
        <v>5.9522073541658227E-5</v>
      </c>
      <c r="AS3151" s="161" t="str">
        <f t="shared" si="553"/>
        <v/>
      </c>
    </row>
    <row r="3152" spans="41:45" ht="20.100000000000001" customHeight="1" x14ac:dyDescent="0.25">
      <c r="AO3152" s="158">
        <f t="shared" si="554"/>
        <v>15.949055615029319</v>
      </c>
      <c r="AP3152" s="159">
        <f t="shared" si="555"/>
        <v>2.5585893234264512E-2</v>
      </c>
      <c r="AQ3152" s="160">
        <f t="shared" si="556"/>
        <v>5.9391561170241136E-5</v>
      </c>
      <c r="AR3152" s="161">
        <f t="shared" si="557"/>
        <v>5.9391561170241136E-5</v>
      </c>
      <c r="AS3152" s="161" t="str">
        <f t="shared" si="553"/>
        <v/>
      </c>
    </row>
    <row r="3153" spans="41:45" ht="20.100000000000001" customHeight="1" x14ac:dyDescent="0.25">
      <c r="AO3153" s="158">
        <f t="shared" si="554"/>
        <v>15.955450585203749</v>
      </c>
      <c r="AP3153" s="159">
        <f t="shared" si="555"/>
        <v>2.5526501673094271E-2</v>
      </c>
      <c r="AQ3153" s="160">
        <f t="shared" si="556"/>
        <v>5.9261311160400953E-5</v>
      </c>
      <c r="AR3153" s="161">
        <f t="shared" si="557"/>
        <v>5.9261311160400953E-5</v>
      </c>
      <c r="AS3153" s="161" t="str">
        <f t="shared" si="553"/>
        <v/>
      </c>
    </row>
    <row r="3154" spans="41:45" ht="20.100000000000001" customHeight="1" x14ac:dyDescent="0.25">
      <c r="AO3154" s="158">
        <f t="shared" si="554"/>
        <v>15.961845555378179</v>
      </c>
      <c r="AP3154" s="159">
        <f t="shared" si="555"/>
        <v>2.546724036193387E-2</v>
      </c>
      <c r="AQ3154" s="160">
        <f t="shared" si="556"/>
        <v>5.9131323060422625E-5</v>
      </c>
      <c r="AR3154" s="161">
        <f t="shared" si="557"/>
        <v>5.9131323060422625E-5</v>
      </c>
      <c r="AS3154" s="161" t="str">
        <f t="shared" ref="AS3154:AS3217" si="558">IF($AP3154&lt;(1-$AN$670),$AQ3154,"")</f>
        <v/>
      </c>
    </row>
    <row r="3155" spans="41:45" ht="20.100000000000001" customHeight="1" x14ac:dyDescent="0.25">
      <c r="AO3155" s="158">
        <f t="shared" ref="AO3155:AO3218" si="559">AO3154+$AR$655</f>
        <v>15.968240525552609</v>
      </c>
      <c r="AP3155" s="159">
        <f t="shared" ref="AP3155:AP3218" si="560">_xlfn.CHISQ.DIST.RT(AO3155,7)</f>
        <v>2.5408109038873448E-2</v>
      </c>
      <c r="AQ3155" s="160">
        <f t="shared" ref="AQ3155:AQ3218" si="561">AP3155-AP3156</f>
        <v>5.9001596418920693E-5</v>
      </c>
      <c r="AR3155" s="161">
        <f t="shared" ref="AR3155:AR3218" si="562">IF(AP3155&lt;(1-$AN$662),AQ3155,"")</f>
        <v>5.9001596418920693E-5</v>
      </c>
      <c r="AS3155" s="161" t="str">
        <f t="shared" si="558"/>
        <v/>
      </c>
    </row>
    <row r="3156" spans="41:45" ht="20.100000000000001" customHeight="1" x14ac:dyDescent="0.25">
      <c r="AO3156" s="158">
        <f t="shared" si="559"/>
        <v>15.974635495727039</v>
      </c>
      <c r="AP3156" s="159">
        <f t="shared" si="560"/>
        <v>2.5349107442454527E-2</v>
      </c>
      <c r="AQ3156" s="160">
        <f t="shared" si="561"/>
        <v>5.8872130785269511E-5</v>
      </c>
      <c r="AR3156" s="161">
        <f t="shared" si="562"/>
        <v>5.8872130785269511E-5</v>
      </c>
      <c r="AS3156" s="161" t="str">
        <f t="shared" si="558"/>
        <v/>
      </c>
    </row>
    <row r="3157" spans="41:45" ht="20.100000000000001" customHeight="1" x14ac:dyDescent="0.25">
      <c r="AO3157" s="158">
        <f t="shared" si="559"/>
        <v>15.981030465901469</v>
      </c>
      <c r="AP3157" s="159">
        <f t="shared" si="560"/>
        <v>2.5290235311669258E-2</v>
      </c>
      <c r="AQ3157" s="160">
        <f t="shared" si="561"/>
        <v>5.8742925709228538E-5</v>
      </c>
      <c r="AR3157" s="161">
        <f t="shared" si="562"/>
        <v>5.8742925709228538E-5</v>
      </c>
      <c r="AS3157" s="161" t="str">
        <f t="shared" si="558"/>
        <v/>
      </c>
    </row>
    <row r="3158" spans="41:45" ht="20.100000000000001" customHeight="1" x14ac:dyDescent="0.25">
      <c r="AO3158" s="158">
        <f t="shared" si="559"/>
        <v>15.987425436075899</v>
      </c>
      <c r="AP3158" s="159">
        <f t="shared" si="560"/>
        <v>2.5231492385960029E-2</v>
      </c>
      <c r="AQ3158" s="160">
        <f t="shared" si="561"/>
        <v>5.8613980741112348E-5</v>
      </c>
      <c r="AR3158" s="161">
        <f t="shared" si="562"/>
        <v>5.8613980741112348E-5</v>
      </c>
      <c r="AS3158" s="161" t="str">
        <f t="shared" si="558"/>
        <v/>
      </c>
    </row>
    <row r="3159" spans="41:45" ht="20.100000000000001" customHeight="1" x14ac:dyDescent="0.25">
      <c r="AO3159" s="158">
        <f t="shared" si="559"/>
        <v>15.993820406250329</v>
      </c>
      <c r="AP3159" s="159">
        <f t="shared" si="560"/>
        <v>2.5172878405218917E-2</v>
      </c>
      <c r="AQ3159" s="160">
        <f t="shared" si="561"/>
        <v>5.8485295431662254E-5</v>
      </c>
      <c r="AR3159" s="161">
        <f t="shared" si="562"/>
        <v>5.8485295431662254E-5</v>
      </c>
      <c r="AS3159" s="161" t="str">
        <f t="shared" si="558"/>
        <v/>
      </c>
    </row>
    <row r="3160" spans="41:45" ht="20.100000000000001" customHeight="1" x14ac:dyDescent="0.25">
      <c r="AO3160" s="158">
        <f t="shared" si="559"/>
        <v>16.000215376424759</v>
      </c>
      <c r="AP3160" s="159">
        <f t="shared" si="560"/>
        <v>2.5114393109787254E-2</v>
      </c>
      <c r="AQ3160" s="160">
        <f t="shared" si="561"/>
        <v>5.8356869332410605E-5</v>
      </c>
      <c r="AR3160" s="161">
        <f t="shared" si="562"/>
        <v>5.8356869332410605E-5</v>
      </c>
      <c r="AS3160" s="161" t="str">
        <f t="shared" si="558"/>
        <v/>
      </c>
    </row>
    <row r="3161" spans="41:45" ht="20.100000000000001" customHeight="1" x14ac:dyDescent="0.25">
      <c r="AO3161" s="158">
        <f t="shared" si="559"/>
        <v>16.006610346599189</v>
      </c>
      <c r="AP3161" s="159">
        <f t="shared" si="560"/>
        <v>2.5056036240454844E-2</v>
      </c>
      <c r="AQ3161" s="160">
        <f t="shared" si="561"/>
        <v>5.8228701995146487E-5</v>
      </c>
      <c r="AR3161" s="161">
        <f t="shared" si="562"/>
        <v>5.8228701995146487E-5</v>
      </c>
      <c r="AS3161" s="161" t="str">
        <f t="shared" si="558"/>
        <v/>
      </c>
    </row>
    <row r="3162" spans="41:45" ht="20.100000000000001" customHeight="1" x14ac:dyDescent="0.25">
      <c r="AO3162" s="158">
        <f t="shared" si="559"/>
        <v>16.013005316773619</v>
      </c>
      <c r="AP3162" s="159">
        <f t="shared" si="560"/>
        <v>2.4997807538459697E-2</v>
      </c>
      <c r="AQ3162" s="160">
        <f t="shared" si="561"/>
        <v>5.8100792972349408E-5</v>
      </c>
      <c r="AR3162" s="161">
        <f t="shared" si="562"/>
        <v>5.8100792972349408E-5</v>
      </c>
      <c r="AS3162" s="161" t="str">
        <f t="shared" si="558"/>
        <v/>
      </c>
    </row>
    <row r="3163" spans="41:45" ht="20.100000000000001" customHeight="1" x14ac:dyDescent="0.25">
      <c r="AO3163" s="158">
        <f t="shared" si="559"/>
        <v>16.019400286948049</v>
      </c>
      <c r="AP3163" s="159">
        <f t="shared" si="560"/>
        <v>2.4939706745487348E-2</v>
      </c>
      <c r="AQ3163" s="160">
        <f t="shared" si="561"/>
        <v>5.7973141817022761E-5</v>
      </c>
      <c r="AR3163" s="161">
        <f t="shared" si="562"/>
        <v>5.7973141817022761E-5</v>
      </c>
      <c r="AS3163" s="161" t="str">
        <f t="shared" si="558"/>
        <v/>
      </c>
    </row>
    <row r="3164" spans="41:45" ht="20.100000000000001" customHeight="1" x14ac:dyDescent="0.25">
      <c r="AO3164" s="158">
        <f t="shared" si="559"/>
        <v>16.025795257122478</v>
      </c>
      <c r="AP3164" s="159">
        <f t="shared" si="560"/>
        <v>2.4881733603670325E-2</v>
      </c>
      <c r="AQ3164" s="160">
        <f t="shared" si="561"/>
        <v>5.7845748082513415E-5</v>
      </c>
      <c r="AR3164" s="161">
        <f t="shared" si="562"/>
        <v>5.7845748082513415E-5</v>
      </c>
      <c r="AS3164" s="161" t="str">
        <f t="shared" si="558"/>
        <v/>
      </c>
    </row>
    <row r="3165" spans="41:45" ht="20.100000000000001" customHeight="1" x14ac:dyDescent="0.25">
      <c r="AO3165" s="158">
        <f t="shared" si="559"/>
        <v>16.032190227296908</v>
      </c>
      <c r="AP3165" s="159">
        <f t="shared" si="560"/>
        <v>2.4823887855587812E-2</v>
      </c>
      <c r="AQ3165" s="160">
        <f t="shared" si="561"/>
        <v>5.7718611323007846E-5</v>
      </c>
      <c r="AR3165" s="161">
        <f t="shared" si="562"/>
        <v>5.7718611323007846E-5</v>
      </c>
      <c r="AS3165" s="161" t="str">
        <f t="shared" si="558"/>
        <v/>
      </c>
    </row>
    <row r="3166" spans="41:45" ht="20.100000000000001" customHeight="1" x14ac:dyDescent="0.25">
      <c r="AO3166" s="158">
        <f t="shared" si="559"/>
        <v>16.038585197471338</v>
      </c>
      <c r="AP3166" s="159">
        <f t="shared" si="560"/>
        <v>2.4766169244264804E-2</v>
      </c>
      <c r="AQ3166" s="160">
        <f t="shared" si="561"/>
        <v>5.7591731092973553E-5</v>
      </c>
      <c r="AR3166" s="161">
        <f t="shared" si="562"/>
        <v>5.7591731092973553E-5</v>
      </c>
      <c r="AS3166" s="161" t="str">
        <f t="shared" si="558"/>
        <v/>
      </c>
    </row>
    <row r="3167" spans="41:45" ht="20.100000000000001" customHeight="1" x14ac:dyDescent="0.25">
      <c r="AO3167" s="158">
        <f t="shared" si="559"/>
        <v>16.044980167645768</v>
      </c>
      <c r="AP3167" s="159">
        <f t="shared" si="560"/>
        <v>2.470857751317183E-2</v>
      </c>
      <c r="AQ3167" s="160">
        <f t="shared" si="561"/>
        <v>5.7465106947512945E-5</v>
      </c>
      <c r="AR3167" s="161">
        <f t="shared" si="562"/>
        <v>5.7465106947512945E-5</v>
      </c>
      <c r="AS3167" s="161" t="str">
        <f t="shared" si="558"/>
        <v/>
      </c>
    </row>
    <row r="3168" spans="41:45" ht="20.100000000000001" customHeight="1" x14ac:dyDescent="0.25">
      <c r="AO3168" s="158">
        <f t="shared" si="559"/>
        <v>16.051375137820198</v>
      </c>
      <c r="AP3168" s="159">
        <f t="shared" si="560"/>
        <v>2.4651112406224317E-2</v>
      </c>
      <c r="AQ3168" s="160">
        <f t="shared" si="561"/>
        <v>5.7338738442224563E-5</v>
      </c>
      <c r="AR3168" s="161">
        <f t="shared" si="562"/>
        <v>5.7338738442224563E-5</v>
      </c>
      <c r="AS3168" s="161" t="str">
        <f t="shared" si="558"/>
        <v/>
      </c>
    </row>
    <row r="3169" spans="41:45" ht="20.100000000000001" customHeight="1" x14ac:dyDescent="0.25">
      <c r="AO3169" s="158">
        <f t="shared" si="559"/>
        <v>16.057770107994628</v>
      </c>
      <c r="AP3169" s="159">
        <f t="shared" si="560"/>
        <v>2.4593773667782093E-2</v>
      </c>
      <c r="AQ3169" s="160">
        <f t="shared" si="561"/>
        <v>5.7212625133237771E-5</v>
      </c>
      <c r="AR3169" s="161">
        <f t="shared" si="562"/>
        <v>5.7212625133237771E-5</v>
      </c>
      <c r="AS3169" s="161" t="str">
        <f t="shared" si="558"/>
        <v/>
      </c>
    </row>
    <row r="3170" spans="41:45" ht="20.100000000000001" customHeight="1" x14ac:dyDescent="0.25">
      <c r="AO3170" s="158">
        <f t="shared" si="559"/>
        <v>16.064165078169058</v>
      </c>
      <c r="AP3170" s="159">
        <f t="shared" si="560"/>
        <v>2.4536561042648855E-2</v>
      </c>
      <c r="AQ3170" s="160">
        <f t="shared" si="561"/>
        <v>5.7086766577254394E-5</v>
      </c>
      <c r="AR3170" s="161">
        <f t="shared" si="562"/>
        <v>5.7086766577254394E-5</v>
      </c>
      <c r="AS3170" s="161" t="str">
        <f t="shared" si="558"/>
        <v/>
      </c>
    </row>
    <row r="3171" spans="41:45" ht="20.100000000000001" customHeight="1" x14ac:dyDescent="0.25">
      <c r="AO3171" s="158">
        <f t="shared" si="559"/>
        <v>16.070560048343488</v>
      </c>
      <c r="AP3171" s="159">
        <f t="shared" si="560"/>
        <v>2.4479474276071601E-2</v>
      </c>
      <c r="AQ3171" s="160">
        <f t="shared" si="561"/>
        <v>5.6961162331583409E-5</v>
      </c>
      <c r="AR3171" s="161">
        <f t="shared" si="562"/>
        <v>5.6961162331583409E-5</v>
      </c>
      <c r="AS3171" s="161" t="str">
        <f t="shared" si="558"/>
        <v/>
      </c>
    </row>
    <row r="3172" spans="41:45" ht="20.100000000000001" customHeight="1" x14ac:dyDescent="0.25">
      <c r="AO3172" s="158">
        <f t="shared" si="559"/>
        <v>16.076955018517918</v>
      </c>
      <c r="AP3172" s="159">
        <f t="shared" si="560"/>
        <v>2.4422513113740017E-2</v>
      </c>
      <c r="AQ3172" s="160">
        <f t="shared" si="561"/>
        <v>5.6835811953717674E-5</v>
      </c>
      <c r="AR3172" s="161">
        <f t="shared" si="562"/>
        <v>5.6835811953717674E-5</v>
      </c>
      <c r="AS3172" s="161" t="str">
        <f t="shared" si="558"/>
        <v/>
      </c>
    </row>
    <row r="3173" spans="41:45" ht="20.100000000000001" customHeight="1" x14ac:dyDescent="0.25">
      <c r="AO3173" s="158">
        <f t="shared" si="559"/>
        <v>16.083349988692348</v>
      </c>
      <c r="AP3173" s="159">
        <f t="shared" si="560"/>
        <v>2.43656773017863E-2</v>
      </c>
      <c r="AQ3173" s="160">
        <f t="shared" si="561"/>
        <v>5.6710715002211698E-5</v>
      </c>
      <c r="AR3173" s="161">
        <f t="shared" si="562"/>
        <v>5.6710715002211698E-5</v>
      </c>
      <c r="AS3173" s="161" t="str">
        <f t="shared" si="558"/>
        <v/>
      </c>
    </row>
    <row r="3174" spans="41:45" ht="20.100000000000001" customHeight="1" x14ac:dyDescent="0.25">
      <c r="AO3174" s="158">
        <f t="shared" si="559"/>
        <v>16.089744958866778</v>
      </c>
      <c r="AP3174" s="159">
        <f t="shared" si="560"/>
        <v>2.4308966586784088E-2</v>
      </c>
      <c r="AQ3174" s="160">
        <f t="shared" si="561"/>
        <v>5.6585871035696317E-5</v>
      </c>
      <c r="AR3174" s="161">
        <f t="shared" si="562"/>
        <v>5.6585871035696317E-5</v>
      </c>
      <c r="AS3174" s="161" t="str">
        <f t="shared" si="558"/>
        <v/>
      </c>
    </row>
    <row r="3175" spans="41:45" ht="20.100000000000001" customHeight="1" x14ac:dyDescent="0.25">
      <c r="AO3175" s="158">
        <f t="shared" si="559"/>
        <v>16.096139929041207</v>
      </c>
      <c r="AP3175" s="159">
        <f t="shared" si="560"/>
        <v>2.4252380715748392E-2</v>
      </c>
      <c r="AQ3175" s="160">
        <f t="shared" si="561"/>
        <v>5.6461279613520543E-5</v>
      </c>
      <c r="AR3175" s="161">
        <f t="shared" si="562"/>
        <v>5.6461279613520543E-5</v>
      </c>
      <c r="AS3175" s="161" t="str">
        <f t="shared" si="558"/>
        <v/>
      </c>
    </row>
    <row r="3176" spans="41:45" ht="20.100000000000001" customHeight="1" x14ac:dyDescent="0.25">
      <c r="AO3176" s="158">
        <f t="shared" si="559"/>
        <v>16.102534899215637</v>
      </c>
      <c r="AP3176" s="159">
        <f t="shared" si="560"/>
        <v>2.4195919436134871E-2</v>
      </c>
      <c r="AQ3176" s="160">
        <f t="shared" si="561"/>
        <v>5.6336940295664828E-5</v>
      </c>
      <c r="AR3176" s="161">
        <f t="shared" si="562"/>
        <v>5.6336940295664828E-5</v>
      </c>
      <c r="AS3176" s="161" t="str">
        <f t="shared" si="558"/>
        <v/>
      </c>
    </row>
    <row r="3177" spans="41:45" ht="20.100000000000001" customHeight="1" x14ac:dyDescent="0.25">
      <c r="AO3177" s="158">
        <f t="shared" si="559"/>
        <v>16.108929869390067</v>
      </c>
      <c r="AP3177" s="159">
        <f t="shared" si="560"/>
        <v>2.4139582495839206E-2</v>
      </c>
      <c r="AQ3177" s="160">
        <f t="shared" si="561"/>
        <v>5.6212852642369832E-5</v>
      </c>
      <c r="AR3177" s="161">
        <f t="shared" si="562"/>
        <v>5.6212852642369832E-5</v>
      </c>
      <c r="AS3177" s="161" t="str">
        <f t="shared" si="558"/>
        <v/>
      </c>
    </row>
    <row r="3178" spans="41:45" ht="20.100000000000001" customHeight="1" x14ac:dyDescent="0.25">
      <c r="AO3178" s="158">
        <f t="shared" si="559"/>
        <v>16.115324839564497</v>
      </c>
      <c r="AP3178" s="159">
        <f t="shared" si="560"/>
        <v>2.4083369643196836E-2</v>
      </c>
      <c r="AQ3178" s="160">
        <f t="shared" si="561"/>
        <v>5.6089016214729698E-5</v>
      </c>
      <c r="AR3178" s="161">
        <f t="shared" si="562"/>
        <v>5.6089016214729698E-5</v>
      </c>
      <c r="AS3178" s="161" t="str">
        <f t="shared" si="558"/>
        <v/>
      </c>
    </row>
    <row r="3179" spans="41:45" ht="20.100000000000001" customHeight="1" x14ac:dyDescent="0.25">
      <c r="AO3179" s="158">
        <f t="shared" si="559"/>
        <v>16.121719809738927</v>
      </c>
      <c r="AP3179" s="159">
        <f t="shared" si="560"/>
        <v>2.4027280626982107E-2</v>
      </c>
      <c r="AQ3179" s="160">
        <f t="shared" si="561"/>
        <v>5.5965430574119596E-5</v>
      </c>
      <c r="AR3179" s="161">
        <f t="shared" si="562"/>
        <v>5.5965430574119596E-5</v>
      </c>
      <c r="AS3179" s="161" t="str">
        <f t="shared" si="558"/>
        <v/>
      </c>
    </row>
    <row r="3180" spans="41:45" ht="20.100000000000001" customHeight="1" x14ac:dyDescent="0.25">
      <c r="AO3180" s="158">
        <f t="shared" si="559"/>
        <v>16.128114779913357</v>
      </c>
      <c r="AP3180" s="159">
        <f t="shared" si="560"/>
        <v>2.3971315196407987E-2</v>
      </c>
      <c r="AQ3180" s="160">
        <f t="shared" si="561"/>
        <v>5.5842095282612053E-5</v>
      </c>
      <c r="AR3180" s="161">
        <f t="shared" si="562"/>
        <v>5.5842095282612053E-5</v>
      </c>
      <c r="AS3180" s="161" t="str">
        <f t="shared" si="558"/>
        <v/>
      </c>
    </row>
    <row r="3181" spans="41:45" ht="20.100000000000001" customHeight="1" x14ac:dyDescent="0.25">
      <c r="AO3181" s="158">
        <f t="shared" si="559"/>
        <v>16.134509750087787</v>
      </c>
      <c r="AP3181" s="159">
        <f t="shared" si="560"/>
        <v>2.3915473101125375E-2</v>
      </c>
      <c r="AQ3181" s="160">
        <f t="shared" si="561"/>
        <v>5.5719009902668176E-5</v>
      </c>
      <c r="AR3181" s="161">
        <f t="shared" si="562"/>
        <v>5.5719009902668176E-5</v>
      </c>
      <c r="AS3181" s="161" t="str">
        <f t="shared" si="558"/>
        <v/>
      </c>
    </row>
    <row r="3182" spans="41:45" ht="20.100000000000001" customHeight="1" x14ac:dyDescent="0.25">
      <c r="AO3182" s="158">
        <f t="shared" si="559"/>
        <v>16.140904720262217</v>
      </c>
      <c r="AP3182" s="159">
        <f t="shared" si="560"/>
        <v>2.3859754091222707E-2</v>
      </c>
      <c r="AQ3182" s="160">
        <f t="shared" si="561"/>
        <v>5.5596173997456838E-5</v>
      </c>
      <c r="AR3182" s="161">
        <f t="shared" si="562"/>
        <v>5.5596173997456838E-5</v>
      </c>
      <c r="AS3182" s="161" t="str">
        <f t="shared" si="558"/>
        <v/>
      </c>
    </row>
    <row r="3183" spans="41:45" ht="20.100000000000001" customHeight="1" x14ac:dyDescent="0.25">
      <c r="AO3183" s="158">
        <f t="shared" si="559"/>
        <v>16.147299690436647</v>
      </c>
      <c r="AP3183" s="159">
        <f t="shared" si="560"/>
        <v>2.380415791722525E-2</v>
      </c>
      <c r="AQ3183" s="160">
        <f t="shared" si="561"/>
        <v>5.5473587130504265E-5</v>
      </c>
      <c r="AR3183" s="161">
        <f t="shared" si="562"/>
        <v>5.5473587130504265E-5</v>
      </c>
      <c r="AS3183" s="161" t="str">
        <f t="shared" si="558"/>
        <v/>
      </c>
    </row>
    <row r="3184" spans="41:45" ht="20.100000000000001" customHeight="1" x14ac:dyDescent="0.25">
      <c r="AO3184" s="158">
        <f t="shared" si="559"/>
        <v>16.153694660611077</v>
      </c>
      <c r="AP3184" s="159">
        <f t="shared" si="560"/>
        <v>2.3748684330094746E-2</v>
      </c>
      <c r="AQ3184" s="160">
        <f t="shared" si="561"/>
        <v>5.5351248866006286E-5</v>
      </c>
      <c r="AR3184" s="161">
        <f t="shared" si="562"/>
        <v>5.5351248866006286E-5</v>
      </c>
      <c r="AS3184" s="161" t="str">
        <f t="shared" si="558"/>
        <v/>
      </c>
    </row>
    <row r="3185" spans="41:45" ht="20.100000000000001" customHeight="1" x14ac:dyDescent="0.25">
      <c r="AO3185" s="158">
        <f t="shared" si="559"/>
        <v>16.160089630785507</v>
      </c>
      <c r="AP3185" s="159">
        <f t="shared" si="560"/>
        <v>2.3693333081228739E-2</v>
      </c>
      <c r="AQ3185" s="160">
        <f t="shared" si="561"/>
        <v>5.5229158768623637E-5</v>
      </c>
      <c r="AR3185" s="161">
        <f t="shared" si="562"/>
        <v>5.5229158768623637E-5</v>
      </c>
      <c r="AS3185" s="161" t="str">
        <f t="shared" si="558"/>
        <v/>
      </c>
    </row>
    <row r="3186" spans="41:45" ht="20.100000000000001" customHeight="1" x14ac:dyDescent="0.25">
      <c r="AO3186" s="158">
        <f t="shared" si="559"/>
        <v>16.166484600959937</v>
      </c>
      <c r="AP3186" s="159">
        <f t="shared" si="560"/>
        <v>2.3638103922460116E-2</v>
      </c>
      <c r="AQ3186" s="160">
        <f t="shared" si="561"/>
        <v>5.5107316403495837E-5</v>
      </c>
      <c r="AR3186" s="161">
        <f t="shared" si="562"/>
        <v>5.5107316403495837E-5</v>
      </c>
      <c r="AS3186" s="161" t="str">
        <f t="shared" si="558"/>
        <v/>
      </c>
    </row>
    <row r="3187" spans="41:45" ht="20.100000000000001" customHeight="1" x14ac:dyDescent="0.25">
      <c r="AO3187" s="158">
        <f t="shared" si="559"/>
        <v>16.172879571134366</v>
      </c>
      <c r="AP3187" s="159">
        <f t="shared" si="560"/>
        <v>2.358299660605662E-2</v>
      </c>
      <c r="AQ3187" s="160">
        <f t="shared" si="561"/>
        <v>5.4985721336581195E-5</v>
      </c>
      <c r="AR3187" s="161">
        <f t="shared" si="562"/>
        <v>5.4985721336581195E-5</v>
      </c>
      <c r="AS3187" s="161" t="str">
        <f t="shared" si="558"/>
        <v/>
      </c>
    </row>
    <row r="3188" spans="41:45" ht="20.100000000000001" customHeight="1" x14ac:dyDescent="0.25">
      <c r="AO3188" s="158">
        <f t="shared" si="559"/>
        <v>16.179274541308796</v>
      </c>
      <c r="AP3188" s="159">
        <f t="shared" si="560"/>
        <v>2.3528010884720039E-2</v>
      </c>
      <c r="AQ3188" s="160">
        <f t="shared" si="561"/>
        <v>5.4864373133883121E-5</v>
      </c>
      <c r="AR3188" s="161">
        <f t="shared" si="562"/>
        <v>5.4864373133883121E-5</v>
      </c>
      <c r="AS3188" s="161" t="str">
        <f t="shared" si="558"/>
        <v/>
      </c>
    </row>
    <row r="3189" spans="41:45" ht="20.100000000000001" customHeight="1" x14ac:dyDescent="0.25">
      <c r="AO3189" s="158">
        <f t="shared" si="559"/>
        <v>16.185669511483226</v>
      </c>
      <c r="AP3189" s="159">
        <f t="shared" si="560"/>
        <v>2.3473146511586156E-2</v>
      </c>
      <c r="AQ3189" s="160">
        <f t="shared" si="561"/>
        <v>5.4743271362463208E-5</v>
      </c>
      <c r="AR3189" s="161">
        <f t="shared" si="562"/>
        <v>5.4743271362463208E-5</v>
      </c>
      <c r="AS3189" s="161" t="str">
        <f t="shared" si="558"/>
        <v/>
      </c>
    </row>
    <row r="3190" spans="41:45" ht="20.100000000000001" customHeight="1" x14ac:dyDescent="0.25">
      <c r="AO3190" s="158">
        <f t="shared" si="559"/>
        <v>16.192064481657656</v>
      </c>
      <c r="AP3190" s="159">
        <f t="shared" si="560"/>
        <v>2.3418403240223692E-2</v>
      </c>
      <c r="AQ3190" s="160">
        <f t="shared" si="561"/>
        <v>5.4622415589514889E-5</v>
      </c>
      <c r="AR3190" s="161">
        <f t="shared" si="562"/>
        <v>5.4622415589514889E-5</v>
      </c>
      <c r="AS3190" s="161" t="str">
        <f t="shared" si="558"/>
        <v/>
      </c>
    </row>
    <row r="3191" spans="41:45" ht="20.100000000000001" customHeight="1" x14ac:dyDescent="0.25">
      <c r="AO3191" s="158">
        <f t="shared" si="559"/>
        <v>16.198459451832086</v>
      </c>
      <c r="AP3191" s="159">
        <f t="shared" si="560"/>
        <v>2.3363780824634178E-2</v>
      </c>
      <c r="AQ3191" s="160">
        <f t="shared" si="561"/>
        <v>5.450180538300875E-5</v>
      </c>
      <c r="AR3191" s="161">
        <f t="shared" si="562"/>
        <v>5.450180538300875E-5</v>
      </c>
      <c r="AS3191" s="161" t="str">
        <f t="shared" si="558"/>
        <v/>
      </c>
    </row>
    <row r="3192" spans="41:45" ht="20.100000000000001" customHeight="1" x14ac:dyDescent="0.25">
      <c r="AO3192" s="158">
        <f t="shared" si="559"/>
        <v>16.204854422006516</v>
      </c>
      <c r="AP3192" s="159">
        <f t="shared" si="560"/>
        <v>2.3309279019251169E-2</v>
      </c>
      <c r="AQ3192" s="160">
        <f t="shared" si="561"/>
        <v>5.4381440311373347E-5</v>
      </c>
      <c r="AR3192" s="161">
        <f t="shared" si="562"/>
        <v>5.4381440311373347E-5</v>
      </c>
      <c r="AS3192" s="161" t="str">
        <f t="shared" si="558"/>
        <v/>
      </c>
    </row>
    <row r="3193" spans="41:45" ht="20.100000000000001" customHeight="1" x14ac:dyDescent="0.25">
      <c r="AO3193" s="158">
        <f t="shared" si="559"/>
        <v>16.211249392180946</v>
      </c>
      <c r="AP3193" s="159">
        <f t="shared" si="560"/>
        <v>2.3254897578939795E-2</v>
      </c>
      <c r="AQ3193" s="160">
        <f t="shared" si="561"/>
        <v>5.4261319943491731E-5</v>
      </c>
      <c r="AR3193" s="161">
        <f t="shared" si="562"/>
        <v>5.4261319943491731E-5</v>
      </c>
      <c r="AS3193" s="161" t="str">
        <f t="shared" si="558"/>
        <v/>
      </c>
    </row>
    <row r="3194" spans="41:45" ht="20.100000000000001" customHeight="1" x14ac:dyDescent="0.25">
      <c r="AO3194" s="158">
        <f t="shared" si="559"/>
        <v>16.217644362355376</v>
      </c>
      <c r="AP3194" s="159">
        <f t="shared" si="560"/>
        <v>2.3200636258996304E-2</v>
      </c>
      <c r="AQ3194" s="160">
        <f t="shared" si="561"/>
        <v>5.4141443848982479E-5</v>
      </c>
      <c r="AR3194" s="161">
        <f t="shared" si="562"/>
        <v>5.4141443848982479E-5</v>
      </c>
      <c r="AS3194" s="161" t="str">
        <f t="shared" si="558"/>
        <v/>
      </c>
    </row>
    <row r="3195" spans="41:45" ht="20.100000000000001" customHeight="1" x14ac:dyDescent="0.25">
      <c r="AO3195" s="158">
        <f t="shared" si="559"/>
        <v>16.224039332529806</v>
      </c>
      <c r="AP3195" s="159">
        <f t="shared" si="560"/>
        <v>2.3146494815147321E-2</v>
      </c>
      <c r="AQ3195" s="160">
        <f t="shared" si="561"/>
        <v>5.4021811597779884E-5</v>
      </c>
      <c r="AR3195" s="161">
        <f t="shared" si="562"/>
        <v>5.4021811597779884E-5</v>
      </c>
      <c r="AS3195" s="161" t="str">
        <f t="shared" si="558"/>
        <v/>
      </c>
    </row>
    <row r="3196" spans="41:45" ht="20.100000000000001" customHeight="1" x14ac:dyDescent="0.25">
      <c r="AO3196" s="158">
        <f t="shared" si="559"/>
        <v>16.230434302704236</v>
      </c>
      <c r="AP3196" s="159">
        <f t="shared" si="560"/>
        <v>2.3092473003549541E-2</v>
      </c>
      <c r="AQ3196" s="160">
        <f t="shared" si="561"/>
        <v>5.3902422760487845E-5</v>
      </c>
      <c r="AR3196" s="161">
        <f t="shared" si="562"/>
        <v>5.3902422760487845E-5</v>
      </c>
      <c r="AS3196" s="161" t="str">
        <f t="shared" si="558"/>
        <v/>
      </c>
    </row>
    <row r="3197" spans="41:45" ht="20.100000000000001" customHeight="1" x14ac:dyDescent="0.25">
      <c r="AO3197" s="158">
        <f t="shared" si="559"/>
        <v>16.236829272878666</v>
      </c>
      <c r="AP3197" s="159">
        <f t="shared" si="560"/>
        <v>2.3038570580789054E-2</v>
      </c>
      <c r="AQ3197" s="160">
        <f t="shared" si="561"/>
        <v>5.3783276908223737E-5</v>
      </c>
      <c r="AR3197" s="161">
        <f t="shared" si="562"/>
        <v>5.3783276908223737E-5</v>
      </c>
      <c r="AS3197" s="161" t="str">
        <f t="shared" si="558"/>
        <v/>
      </c>
    </row>
    <row r="3198" spans="41:45" ht="20.100000000000001" customHeight="1" x14ac:dyDescent="0.25">
      <c r="AO3198" s="158">
        <f t="shared" si="559"/>
        <v>16.243224243053096</v>
      </c>
      <c r="AP3198" s="159">
        <f t="shared" si="560"/>
        <v>2.298478730388083E-2</v>
      </c>
      <c r="AQ3198" s="160">
        <f t="shared" si="561"/>
        <v>5.3664373612639232E-5</v>
      </c>
      <c r="AR3198" s="161">
        <f t="shared" si="562"/>
        <v>5.3664373612639232E-5</v>
      </c>
      <c r="AS3198" s="161" t="str">
        <f t="shared" si="558"/>
        <v/>
      </c>
    </row>
    <row r="3199" spans="41:45" ht="20.100000000000001" customHeight="1" x14ac:dyDescent="0.25">
      <c r="AO3199" s="158">
        <f t="shared" si="559"/>
        <v>16.249619213227525</v>
      </c>
      <c r="AP3199" s="159">
        <f t="shared" si="560"/>
        <v>2.2931122930268191E-2</v>
      </c>
      <c r="AQ3199" s="160">
        <f t="shared" si="561"/>
        <v>5.3545712445941113E-5</v>
      </c>
      <c r="AR3199" s="161">
        <f t="shared" si="562"/>
        <v>5.3545712445941113E-5</v>
      </c>
      <c r="AS3199" s="161" t="str">
        <f t="shared" si="558"/>
        <v/>
      </c>
    </row>
    <row r="3200" spans="41:45" ht="20.100000000000001" customHeight="1" x14ac:dyDescent="0.25">
      <c r="AO3200" s="158">
        <f t="shared" si="559"/>
        <v>16.256014183401955</v>
      </c>
      <c r="AP3200" s="159">
        <f t="shared" si="560"/>
        <v>2.2877577217822249E-2</v>
      </c>
      <c r="AQ3200" s="160">
        <f t="shared" si="561"/>
        <v>5.3427292980745555E-5</v>
      </c>
      <c r="AR3200" s="161">
        <f t="shared" si="562"/>
        <v>5.3427292980745555E-5</v>
      </c>
      <c r="AS3200" s="161" t="str">
        <f t="shared" si="558"/>
        <v/>
      </c>
    </row>
    <row r="3201" spans="41:45" ht="20.100000000000001" customHeight="1" x14ac:dyDescent="0.25">
      <c r="AO3201" s="158">
        <f t="shared" si="559"/>
        <v>16.262409153576385</v>
      </c>
      <c r="AP3201" s="159">
        <f t="shared" si="560"/>
        <v>2.2824149924841504E-2</v>
      </c>
      <c r="AQ3201" s="160">
        <f t="shared" si="561"/>
        <v>5.3309114790369566E-5</v>
      </c>
      <c r="AR3201" s="161">
        <f t="shared" si="562"/>
        <v>5.3309114790369566E-5</v>
      </c>
      <c r="AS3201" s="161" t="str">
        <f t="shared" si="558"/>
        <v/>
      </c>
    </row>
    <row r="3202" spans="41:45" ht="20.100000000000001" customHeight="1" x14ac:dyDescent="0.25">
      <c r="AO3202" s="158">
        <f t="shared" si="559"/>
        <v>16.268804123750815</v>
      </c>
      <c r="AP3202" s="159">
        <f t="shared" si="560"/>
        <v>2.2770840810051134E-2</v>
      </c>
      <c r="AQ3202" s="160">
        <f t="shared" si="561"/>
        <v>5.3191177448674853E-5</v>
      </c>
      <c r="AR3202" s="161">
        <f t="shared" si="562"/>
        <v>5.3191177448674853E-5</v>
      </c>
      <c r="AS3202" s="161" t="str">
        <f t="shared" si="558"/>
        <v/>
      </c>
    </row>
    <row r="3203" spans="41:45" ht="20.100000000000001" customHeight="1" x14ac:dyDescent="0.25">
      <c r="AO3203" s="158">
        <f t="shared" si="559"/>
        <v>16.275199093925245</v>
      </c>
      <c r="AP3203" s="159">
        <f t="shared" si="560"/>
        <v>2.2717649632602459E-2</v>
      </c>
      <c r="AQ3203" s="160">
        <f t="shared" si="561"/>
        <v>5.3073480529897826E-5</v>
      </c>
      <c r="AR3203" s="161">
        <f t="shared" si="562"/>
        <v>5.3073480529897826E-5</v>
      </c>
      <c r="AS3203" s="161" t="str">
        <f t="shared" si="558"/>
        <v/>
      </c>
    </row>
    <row r="3204" spans="41:45" ht="20.100000000000001" customHeight="1" x14ac:dyDescent="0.25">
      <c r="AO3204" s="158">
        <f t="shared" si="559"/>
        <v>16.281594064099675</v>
      </c>
      <c r="AP3204" s="159">
        <f t="shared" si="560"/>
        <v>2.2664576152072562E-2</v>
      </c>
      <c r="AQ3204" s="160">
        <f t="shared" si="561"/>
        <v>5.2956023608902864E-5</v>
      </c>
      <c r="AR3204" s="161">
        <f t="shared" si="562"/>
        <v>5.2956023608902864E-5</v>
      </c>
      <c r="AS3204" s="161" t="str">
        <f t="shared" si="558"/>
        <v/>
      </c>
    </row>
    <row r="3205" spans="41:45" ht="20.100000000000001" customHeight="1" x14ac:dyDescent="0.25">
      <c r="AO3205" s="158">
        <f t="shared" si="559"/>
        <v>16.287989034274105</v>
      </c>
      <c r="AP3205" s="159">
        <f t="shared" si="560"/>
        <v>2.2611620128463659E-2</v>
      </c>
      <c r="AQ3205" s="160">
        <f t="shared" si="561"/>
        <v>5.2838806261161497E-5</v>
      </c>
      <c r="AR3205" s="161">
        <f t="shared" si="562"/>
        <v>5.2838806261161497E-5</v>
      </c>
      <c r="AS3205" s="161" t="str">
        <f t="shared" si="558"/>
        <v/>
      </c>
    </row>
    <row r="3206" spans="41:45" ht="20.100000000000001" customHeight="1" x14ac:dyDescent="0.25">
      <c r="AO3206" s="158">
        <f t="shared" si="559"/>
        <v>16.294384004448535</v>
      </c>
      <c r="AP3206" s="159">
        <f t="shared" si="560"/>
        <v>2.2558781322202497E-2</v>
      </c>
      <c r="AQ3206" s="160">
        <f t="shared" si="561"/>
        <v>5.2721828062596288E-5</v>
      </c>
      <c r="AR3206" s="161">
        <f t="shared" si="562"/>
        <v>5.2721828062596288E-5</v>
      </c>
      <c r="AS3206" s="161" t="str">
        <f t="shared" si="558"/>
        <v/>
      </c>
    </row>
    <row r="3207" spans="41:45" ht="20.100000000000001" customHeight="1" x14ac:dyDescent="0.25">
      <c r="AO3207" s="158">
        <f t="shared" si="559"/>
        <v>16.300778974622965</v>
      </c>
      <c r="AP3207" s="159">
        <f t="shared" si="560"/>
        <v>2.2506059494139901E-2</v>
      </c>
      <c r="AQ3207" s="160">
        <f t="shared" si="561"/>
        <v>5.2605088589639803E-5</v>
      </c>
      <c r="AR3207" s="161">
        <f t="shared" si="562"/>
        <v>5.2605088589639803E-5</v>
      </c>
      <c r="AS3207" s="161" t="str">
        <f t="shared" si="558"/>
        <v/>
      </c>
    </row>
    <row r="3208" spans="41:45" ht="20.100000000000001" customHeight="1" x14ac:dyDescent="0.25">
      <c r="AO3208" s="158">
        <f t="shared" si="559"/>
        <v>16.307173944797395</v>
      </c>
      <c r="AP3208" s="159">
        <f t="shared" si="560"/>
        <v>2.2453454405550261E-2</v>
      </c>
      <c r="AQ3208" s="160">
        <f t="shared" si="561"/>
        <v>5.2488587419369931E-5</v>
      </c>
      <c r="AR3208" s="161">
        <f t="shared" si="562"/>
        <v>5.2488587419369931E-5</v>
      </c>
      <c r="AS3208" s="161" t="str">
        <f t="shared" si="558"/>
        <v/>
      </c>
    </row>
    <row r="3209" spans="41:45" ht="20.100000000000001" customHeight="1" x14ac:dyDescent="0.25">
      <c r="AO3209" s="158">
        <f t="shared" si="559"/>
        <v>16.313568914971825</v>
      </c>
      <c r="AP3209" s="159">
        <f t="shared" si="560"/>
        <v>2.2400965818130891E-2</v>
      </c>
      <c r="AQ3209" s="160">
        <f t="shared" si="561"/>
        <v>5.2372324129319053E-5</v>
      </c>
      <c r="AR3209" s="161">
        <f t="shared" si="562"/>
        <v>5.2372324129319053E-5</v>
      </c>
      <c r="AS3209" s="161" t="str">
        <f t="shared" si="558"/>
        <v/>
      </c>
    </row>
    <row r="3210" spans="41:45" ht="20.100000000000001" customHeight="1" x14ac:dyDescent="0.25">
      <c r="AO3210" s="158">
        <f t="shared" si="559"/>
        <v>16.319963885146255</v>
      </c>
      <c r="AP3210" s="159">
        <f t="shared" si="560"/>
        <v>2.2348593494001572E-2</v>
      </c>
      <c r="AQ3210" s="160">
        <f t="shared" si="561"/>
        <v>5.2256298297578135E-5</v>
      </c>
      <c r="AR3210" s="161">
        <f t="shared" si="562"/>
        <v>5.2256298297578135E-5</v>
      </c>
      <c r="AS3210" s="161" t="str">
        <f t="shared" si="558"/>
        <v/>
      </c>
    </row>
    <row r="3211" spans="41:45" ht="20.100000000000001" customHeight="1" x14ac:dyDescent="0.25">
      <c r="AO3211" s="158">
        <f t="shared" si="559"/>
        <v>16.326358855320684</v>
      </c>
      <c r="AP3211" s="159">
        <f t="shared" si="560"/>
        <v>2.2296337195703994E-2</v>
      </c>
      <c r="AQ3211" s="160">
        <f t="shared" si="561"/>
        <v>5.214050950274815E-5</v>
      </c>
      <c r="AR3211" s="161">
        <f t="shared" si="562"/>
        <v>5.214050950274815E-5</v>
      </c>
      <c r="AS3211" s="161" t="str">
        <f t="shared" si="558"/>
        <v/>
      </c>
    </row>
    <row r="3212" spans="41:45" ht="20.100000000000001" customHeight="1" x14ac:dyDescent="0.25">
      <c r="AO3212" s="158">
        <f t="shared" si="559"/>
        <v>16.332753825495114</v>
      </c>
      <c r="AP3212" s="159">
        <f t="shared" si="560"/>
        <v>2.2244196686201246E-2</v>
      </c>
      <c r="AQ3212" s="160">
        <f t="shared" si="561"/>
        <v>5.2024957324099674E-5</v>
      </c>
      <c r="AR3212" s="161">
        <f t="shared" si="562"/>
        <v>5.2024957324099674E-5</v>
      </c>
      <c r="AS3212" s="161" t="str">
        <f t="shared" si="558"/>
        <v/>
      </c>
    </row>
    <row r="3213" spans="41:45" ht="20.100000000000001" customHeight="1" x14ac:dyDescent="0.25">
      <c r="AO3213" s="158">
        <f t="shared" si="559"/>
        <v>16.339148795669544</v>
      </c>
      <c r="AP3213" s="159">
        <f t="shared" si="560"/>
        <v>2.2192171728877146E-2</v>
      </c>
      <c r="AQ3213" s="160">
        <f t="shared" si="561"/>
        <v>5.1909641341215534E-5</v>
      </c>
      <c r="AR3213" s="161">
        <f t="shared" si="562"/>
        <v>5.1909641341215534E-5</v>
      </c>
      <c r="AS3213" s="161" t="str">
        <f t="shared" si="558"/>
        <v/>
      </c>
    </row>
    <row r="3214" spans="41:45" ht="20.100000000000001" customHeight="1" x14ac:dyDescent="0.25">
      <c r="AO3214" s="158">
        <f t="shared" si="559"/>
        <v>16.345543765843974</v>
      </c>
      <c r="AP3214" s="159">
        <f t="shared" si="560"/>
        <v>2.2140262087535931E-2</v>
      </c>
      <c r="AQ3214" s="160">
        <f t="shared" si="561"/>
        <v>5.1794561134434897E-5</v>
      </c>
      <c r="AR3214" s="161">
        <f t="shared" si="562"/>
        <v>5.1794561134434897E-5</v>
      </c>
      <c r="AS3214" s="161" t="str">
        <f t="shared" si="558"/>
        <v/>
      </c>
    </row>
    <row r="3215" spans="41:45" ht="20.100000000000001" customHeight="1" x14ac:dyDescent="0.25">
      <c r="AO3215" s="158">
        <f t="shared" si="559"/>
        <v>16.351938736018404</v>
      </c>
      <c r="AP3215" s="159">
        <f t="shared" si="560"/>
        <v>2.2088467526401496E-2</v>
      </c>
      <c r="AQ3215" s="160">
        <f t="shared" si="561"/>
        <v>5.1679716284499383E-5</v>
      </c>
      <c r="AR3215" s="161">
        <f t="shared" si="562"/>
        <v>5.1679716284499383E-5</v>
      </c>
      <c r="AS3215" s="161" t="str">
        <f t="shared" si="558"/>
        <v/>
      </c>
    </row>
    <row r="3216" spans="41:45" ht="20.100000000000001" customHeight="1" x14ac:dyDescent="0.25">
      <c r="AO3216" s="158">
        <f t="shared" si="559"/>
        <v>16.358333706192834</v>
      </c>
      <c r="AP3216" s="159">
        <f t="shared" si="560"/>
        <v>2.2036787810116996E-2</v>
      </c>
      <c r="AQ3216" s="160">
        <f t="shared" si="561"/>
        <v>5.1565106372775116E-5</v>
      </c>
      <c r="AR3216" s="161">
        <f t="shared" si="562"/>
        <v>5.1565106372775116E-5</v>
      </c>
      <c r="AS3216" s="161" t="str">
        <f t="shared" si="558"/>
        <v/>
      </c>
    </row>
    <row r="3217" spans="41:45" ht="20.100000000000001" customHeight="1" x14ac:dyDescent="0.25">
      <c r="AO3217" s="158">
        <f t="shared" si="559"/>
        <v>16.364728676367264</v>
      </c>
      <c r="AP3217" s="159">
        <f t="shared" si="560"/>
        <v>2.1985222703744221E-2</v>
      </c>
      <c r="AQ3217" s="160">
        <f t="shared" si="561"/>
        <v>5.145073098105149E-5</v>
      </c>
      <c r="AR3217" s="161">
        <f t="shared" si="562"/>
        <v>5.145073098105149E-5</v>
      </c>
      <c r="AS3217" s="161" t="str">
        <f t="shared" si="558"/>
        <v/>
      </c>
    </row>
    <row r="3218" spans="41:45" ht="20.100000000000001" customHeight="1" x14ac:dyDescent="0.25">
      <c r="AO3218" s="158">
        <f t="shared" si="559"/>
        <v>16.371123646541694</v>
      </c>
      <c r="AP3218" s="159">
        <f t="shared" si="560"/>
        <v>2.193377197276317E-2</v>
      </c>
      <c r="AQ3218" s="160">
        <f t="shared" si="561"/>
        <v>5.1336589691804851E-5</v>
      </c>
      <c r="AR3218" s="161">
        <f t="shared" si="562"/>
        <v>5.1336589691804851E-5</v>
      </c>
      <c r="AS3218" s="161" t="str">
        <f t="shared" ref="AS3218:AS3281" si="563">IF($AP3218&lt;(1-$AN$670),$AQ3218,"")</f>
        <v/>
      </c>
    </row>
    <row r="3219" spans="41:45" ht="20.100000000000001" customHeight="1" x14ac:dyDescent="0.25">
      <c r="AO3219" s="158">
        <f t="shared" ref="AO3219:AO3282" si="564">AO3218+$AR$655</f>
        <v>16.377518616716124</v>
      </c>
      <c r="AP3219" s="159">
        <f t="shared" ref="AP3219:AP3282" si="565">_xlfn.CHISQ.DIST.RT(AO3219,7)</f>
        <v>2.1882435383071365E-2</v>
      </c>
      <c r="AQ3219" s="160">
        <f t="shared" ref="AQ3219:AQ3282" si="566">AP3219-AP3220</f>
        <v>5.1222682087903593E-5</v>
      </c>
      <c r="AR3219" s="161">
        <f t="shared" ref="AR3219:AR3282" si="567">IF(AP3219&lt;(1-$AN$662),AQ3219,"")</f>
        <v>5.1222682087903593E-5</v>
      </c>
      <c r="AS3219" s="161" t="str">
        <f t="shared" si="563"/>
        <v/>
      </c>
    </row>
    <row r="3220" spans="41:45" ht="20.100000000000001" customHeight="1" x14ac:dyDescent="0.25">
      <c r="AO3220" s="158">
        <f t="shared" si="564"/>
        <v>16.383913586890554</v>
      </c>
      <c r="AP3220" s="159">
        <f t="shared" si="565"/>
        <v>2.1831212700983461E-2</v>
      </c>
      <c r="AQ3220" s="160">
        <f t="shared" si="566"/>
        <v>5.110900775288571E-5</v>
      </c>
      <c r="AR3220" s="161">
        <f t="shared" si="567"/>
        <v>5.110900775288571E-5</v>
      </c>
      <c r="AS3220" s="161" t="str">
        <f t="shared" si="563"/>
        <v/>
      </c>
    </row>
    <row r="3221" spans="41:45" ht="20.100000000000001" customHeight="1" x14ac:dyDescent="0.25">
      <c r="AO3221" s="158">
        <f t="shared" si="564"/>
        <v>16.390308557064984</v>
      </c>
      <c r="AP3221" s="159">
        <f t="shared" si="565"/>
        <v>2.1780103693230576E-2</v>
      </c>
      <c r="AQ3221" s="160">
        <f t="shared" si="566"/>
        <v>5.0995566270778392E-5</v>
      </c>
      <c r="AR3221" s="161">
        <f t="shared" si="567"/>
        <v>5.0995566270778392E-5</v>
      </c>
      <c r="AS3221" s="161" t="str">
        <f t="shared" si="563"/>
        <v/>
      </c>
    </row>
    <row r="3222" spans="41:45" ht="20.100000000000001" customHeight="1" x14ac:dyDescent="0.25">
      <c r="AO3222" s="158">
        <f t="shared" si="564"/>
        <v>16.396703527239413</v>
      </c>
      <c r="AP3222" s="159">
        <f t="shared" si="565"/>
        <v>2.1729108126959797E-2</v>
      </c>
      <c r="AQ3222" s="160">
        <f t="shared" si="566"/>
        <v>5.0882357226094549E-5</v>
      </c>
      <c r="AR3222" s="161">
        <f t="shared" si="567"/>
        <v>5.0882357226094549E-5</v>
      </c>
      <c r="AS3222" s="161" t="str">
        <f t="shared" si="563"/>
        <v/>
      </c>
    </row>
    <row r="3223" spans="41:45" ht="20.100000000000001" customHeight="1" x14ac:dyDescent="0.25">
      <c r="AO3223" s="158">
        <f t="shared" si="564"/>
        <v>16.403098497413843</v>
      </c>
      <c r="AP3223" s="159">
        <f t="shared" si="565"/>
        <v>2.1678225769733703E-2</v>
      </c>
      <c r="AQ3223" s="160">
        <f t="shared" si="566"/>
        <v>5.0769380203888326E-5</v>
      </c>
      <c r="AR3223" s="161">
        <f t="shared" si="567"/>
        <v>5.0769380203888326E-5</v>
      </c>
      <c r="AS3223" s="161" t="str">
        <f t="shared" si="563"/>
        <v/>
      </c>
    </row>
    <row r="3224" spans="41:45" ht="20.100000000000001" customHeight="1" x14ac:dyDescent="0.25">
      <c r="AO3224" s="158">
        <f t="shared" si="564"/>
        <v>16.409493467588273</v>
      </c>
      <c r="AP3224" s="159">
        <f t="shared" si="565"/>
        <v>2.1627456389529814E-2</v>
      </c>
      <c r="AQ3224" s="160">
        <f t="shared" si="566"/>
        <v>5.0656634789890409E-5</v>
      </c>
      <c r="AR3224" s="161">
        <f t="shared" si="567"/>
        <v>5.0656634789890409E-5</v>
      </c>
      <c r="AS3224" s="161" t="str">
        <f t="shared" si="563"/>
        <v/>
      </c>
    </row>
    <row r="3225" spans="41:45" ht="20.100000000000001" customHeight="1" x14ac:dyDescent="0.25">
      <c r="AO3225" s="158">
        <f t="shared" si="564"/>
        <v>16.415888437762703</v>
      </c>
      <c r="AP3225" s="159">
        <f t="shared" si="565"/>
        <v>2.1576799754739924E-2</v>
      </c>
      <c r="AQ3225" s="160">
        <f t="shared" si="566"/>
        <v>5.0544120570209655E-5</v>
      </c>
      <c r="AR3225" s="161">
        <f t="shared" si="567"/>
        <v>5.0544120570209655E-5</v>
      </c>
      <c r="AS3225" s="161" t="str">
        <f t="shared" si="563"/>
        <v/>
      </c>
    </row>
    <row r="3226" spans="41:45" ht="20.100000000000001" customHeight="1" x14ac:dyDescent="0.25">
      <c r="AO3226" s="158">
        <f t="shared" si="564"/>
        <v>16.422283407937133</v>
      </c>
      <c r="AP3226" s="159">
        <f t="shared" si="565"/>
        <v>2.1526255634169714E-2</v>
      </c>
      <c r="AQ3226" s="160">
        <f t="shared" si="566"/>
        <v>5.0431837131569013E-5</v>
      </c>
      <c r="AR3226" s="161">
        <f t="shared" si="567"/>
        <v>5.0431837131569013E-5</v>
      </c>
      <c r="AS3226" s="161" t="str">
        <f t="shared" si="563"/>
        <v/>
      </c>
    </row>
    <row r="3227" spans="41:45" ht="20.100000000000001" customHeight="1" x14ac:dyDescent="0.25">
      <c r="AO3227" s="158">
        <f t="shared" si="564"/>
        <v>16.428678378111563</v>
      </c>
      <c r="AP3227" s="159">
        <f t="shared" si="565"/>
        <v>2.1475823797038145E-2</v>
      </c>
      <c r="AQ3227" s="160">
        <f t="shared" si="566"/>
        <v>5.0319784061236134E-5</v>
      </c>
      <c r="AR3227" s="161">
        <f t="shared" si="567"/>
        <v>5.0319784061236134E-5</v>
      </c>
      <c r="AS3227" s="161" t="str">
        <f t="shared" si="563"/>
        <v/>
      </c>
    </row>
    <row r="3228" spans="41:45" ht="20.100000000000001" customHeight="1" x14ac:dyDescent="0.25">
      <c r="AO3228" s="158">
        <f t="shared" si="564"/>
        <v>16.435073348285993</v>
      </c>
      <c r="AP3228" s="159">
        <f t="shared" si="565"/>
        <v>2.1425504012976909E-2</v>
      </c>
      <c r="AQ3228" s="160">
        <f t="shared" si="566"/>
        <v>5.0207960946960922E-5</v>
      </c>
      <c r="AR3228" s="161">
        <f t="shared" si="567"/>
        <v>5.0207960946960922E-5</v>
      </c>
      <c r="AS3228" s="161" t="str">
        <f t="shared" si="563"/>
        <v/>
      </c>
    </row>
    <row r="3229" spans="41:45" ht="20.100000000000001" customHeight="1" x14ac:dyDescent="0.25">
      <c r="AO3229" s="158">
        <f t="shared" si="564"/>
        <v>16.441468318460423</v>
      </c>
      <c r="AP3229" s="159">
        <f t="shared" si="565"/>
        <v>2.1375296052029948E-2</v>
      </c>
      <c r="AQ3229" s="160">
        <f t="shared" si="566"/>
        <v>5.0096367377103906E-5</v>
      </c>
      <c r="AR3229" s="161">
        <f t="shared" si="567"/>
        <v>5.0096367377103906E-5</v>
      </c>
      <c r="AS3229" s="161" t="str">
        <f t="shared" si="563"/>
        <v/>
      </c>
    </row>
    <row r="3230" spans="41:45" ht="20.100000000000001" customHeight="1" x14ac:dyDescent="0.25">
      <c r="AO3230" s="158">
        <f t="shared" si="564"/>
        <v>16.447863288634853</v>
      </c>
      <c r="AP3230" s="159">
        <f t="shared" si="565"/>
        <v>2.1325199684652844E-2</v>
      </c>
      <c r="AQ3230" s="160">
        <f t="shared" si="566"/>
        <v>4.9985002940539092E-5</v>
      </c>
      <c r="AR3230" s="161">
        <f t="shared" si="567"/>
        <v>4.9985002940539092E-5</v>
      </c>
      <c r="AS3230" s="161" t="str">
        <f t="shared" si="563"/>
        <v/>
      </c>
    </row>
    <row r="3231" spans="41:45" ht="20.100000000000001" customHeight="1" x14ac:dyDescent="0.25">
      <c r="AO3231" s="158">
        <f t="shared" si="564"/>
        <v>16.454258258809283</v>
      </c>
      <c r="AP3231" s="159">
        <f t="shared" si="565"/>
        <v>2.1275214681712305E-2</v>
      </c>
      <c r="AQ3231" s="160">
        <f t="shared" si="566"/>
        <v>4.9873867226584573E-5</v>
      </c>
      <c r="AR3231" s="161">
        <f t="shared" si="567"/>
        <v>4.9873867226584573E-5</v>
      </c>
      <c r="AS3231" s="161" t="str">
        <f t="shared" si="563"/>
        <v/>
      </c>
    </row>
    <row r="3232" spans="41:45" ht="20.100000000000001" customHeight="1" x14ac:dyDescent="0.25">
      <c r="AO3232" s="158">
        <f t="shared" si="564"/>
        <v>16.460653228983713</v>
      </c>
      <c r="AP3232" s="159">
        <f t="shared" si="565"/>
        <v>2.1225340814485721E-2</v>
      </c>
      <c r="AQ3232" s="160">
        <f t="shared" si="566"/>
        <v>4.9762959825332131E-5</v>
      </c>
      <c r="AR3232" s="161">
        <f t="shared" si="567"/>
        <v>4.9762959825332131E-5</v>
      </c>
      <c r="AS3232" s="161" t="str">
        <f t="shared" si="563"/>
        <v/>
      </c>
    </row>
    <row r="3233" spans="41:45" ht="20.100000000000001" customHeight="1" x14ac:dyDescent="0.25">
      <c r="AO3233" s="158">
        <f t="shared" si="564"/>
        <v>16.467048199158143</v>
      </c>
      <c r="AP3233" s="159">
        <f t="shared" si="565"/>
        <v>2.1175577854660389E-2</v>
      </c>
      <c r="AQ3233" s="160">
        <f t="shared" si="566"/>
        <v>4.9652280327192738E-5</v>
      </c>
      <c r="AR3233" s="161">
        <f t="shared" si="567"/>
        <v>4.9652280327192738E-5</v>
      </c>
      <c r="AS3233" s="161" t="str">
        <f t="shared" si="563"/>
        <v/>
      </c>
    </row>
    <row r="3234" spans="41:45" ht="20.100000000000001" customHeight="1" x14ac:dyDescent="0.25">
      <c r="AO3234" s="158">
        <f t="shared" si="564"/>
        <v>16.473443169332572</v>
      </c>
      <c r="AP3234" s="159">
        <f t="shared" si="565"/>
        <v>2.1125925574333196E-2</v>
      </c>
      <c r="AQ3234" s="160">
        <f t="shared" si="566"/>
        <v>4.9541828323090842E-5</v>
      </c>
      <c r="AR3234" s="161">
        <f t="shared" si="567"/>
        <v>4.9541828323090842E-5</v>
      </c>
      <c r="AS3234" s="161" t="str">
        <f t="shared" si="563"/>
        <v/>
      </c>
    </row>
    <row r="3235" spans="41:45" ht="20.100000000000001" customHeight="1" x14ac:dyDescent="0.25">
      <c r="AO3235" s="158">
        <f t="shared" si="564"/>
        <v>16.479838139507002</v>
      </c>
      <c r="AP3235" s="159">
        <f t="shared" si="565"/>
        <v>2.1076383746010105E-2</v>
      </c>
      <c r="AQ3235" s="160">
        <f t="shared" si="566"/>
        <v>4.9431603404721108E-5</v>
      </c>
      <c r="AR3235" s="161">
        <f t="shared" si="567"/>
        <v>4.9431603404721108E-5</v>
      </c>
      <c r="AS3235" s="161" t="str">
        <f t="shared" si="563"/>
        <v/>
      </c>
    </row>
    <row r="3236" spans="41:45" ht="20.100000000000001" customHeight="1" x14ac:dyDescent="0.25">
      <c r="AO3236" s="158">
        <f t="shared" si="564"/>
        <v>16.486233109681432</v>
      </c>
      <c r="AP3236" s="159">
        <f t="shared" si="565"/>
        <v>2.1026952142605384E-2</v>
      </c>
      <c r="AQ3236" s="160">
        <f t="shared" si="566"/>
        <v>4.9321605164139026E-5</v>
      </c>
      <c r="AR3236" s="161">
        <f t="shared" si="567"/>
        <v>4.9321605164139026E-5</v>
      </c>
      <c r="AS3236" s="161" t="str">
        <f t="shared" si="563"/>
        <v/>
      </c>
    </row>
    <row r="3237" spans="41:45" ht="20.100000000000001" customHeight="1" x14ac:dyDescent="0.25">
      <c r="AO3237" s="158">
        <f t="shared" si="564"/>
        <v>16.492628079855862</v>
      </c>
      <c r="AP3237" s="159">
        <f t="shared" si="565"/>
        <v>2.0977630537441245E-2</v>
      </c>
      <c r="AQ3237" s="160">
        <f t="shared" si="566"/>
        <v>4.9211833193979482E-5</v>
      </c>
      <c r="AR3237" s="161">
        <f t="shared" si="567"/>
        <v>4.9211833193979482E-5</v>
      </c>
      <c r="AS3237" s="161" t="str">
        <f t="shared" si="563"/>
        <v/>
      </c>
    </row>
    <row r="3238" spans="41:45" ht="20.100000000000001" customHeight="1" x14ac:dyDescent="0.25">
      <c r="AO3238" s="158">
        <f t="shared" si="564"/>
        <v>16.499023050030292</v>
      </c>
      <c r="AP3238" s="159">
        <f t="shared" si="565"/>
        <v>2.0928418704247265E-2</v>
      </c>
      <c r="AQ3238" s="160">
        <f t="shared" si="566"/>
        <v>4.9102287087411656E-5</v>
      </c>
      <c r="AR3238" s="161">
        <f t="shared" si="567"/>
        <v>4.9102287087411656E-5</v>
      </c>
      <c r="AS3238" s="161" t="str">
        <f t="shared" si="563"/>
        <v/>
      </c>
    </row>
    <row r="3239" spans="41:45" ht="20.100000000000001" customHeight="1" x14ac:dyDescent="0.25">
      <c r="AO3239" s="158">
        <f t="shared" si="564"/>
        <v>16.505418020204722</v>
      </c>
      <c r="AP3239" s="159">
        <f t="shared" si="565"/>
        <v>2.0879316417159854E-2</v>
      </c>
      <c r="AQ3239" s="160">
        <f t="shared" si="566"/>
        <v>4.8992966438184127E-5</v>
      </c>
      <c r="AR3239" s="161">
        <f t="shared" si="567"/>
        <v>4.8992966438184127E-5</v>
      </c>
      <c r="AS3239" s="161" t="str">
        <f t="shared" si="563"/>
        <v/>
      </c>
    </row>
    <row r="3240" spans="41:45" ht="20.100000000000001" customHeight="1" x14ac:dyDescent="0.25">
      <c r="AO3240" s="158">
        <f t="shared" si="564"/>
        <v>16.511812990379152</v>
      </c>
      <c r="AP3240" s="159">
        <f t="shared" si="565"/>
        <v>2.083032345072167E-2</v>
      </c>
      <c r="AQ3240" s="160">
        <f t="shared" si="566"/>
        <v>4.8883870840531196E-5</v>
      </c>
      <c r="AR3240" s="161">
        <f t="shared" si="567"/>
        <v>4.8883870840531196E-5</v>
      </c>
      <c r="AS3240" s="161" t="str">
        <f t="shared" si="563"/>
        <v/>
      </c>
    </row>
    <row r="3241" spans="41:45" ht="20.100000000000001" customHeight="1" x14ac:dyDescent="0.25">
      <c r="AO3241" s="158">
        <f t="shared" si="564"/>
        <v>16.518207960553582</v>
      </c>
      <c r="AP3241" s="159">
        <f t="shared" si="565"/>
        <v>2.0781439579881138E-2</v>
      </c>
      <c r="AQ3241" s="160">
        <f t="shared" si="566"/>
        <v>4.8774999889162479E-5</v>
      </c>
      <c r="AR3241" s="161">
        <f t="shared" si="567"/>
        <v>4.8774999889162479E-5</v>
      </c>
      <c r="AS3241" s="161" t="str">
        <f t="shared" si="563"/>
        <v/>
      </c>
    </row>
    <row r="3242" spans="41:45" ht="20.100000000000001" customHeight="1" x14ac:dyDescent="0.25">
      <c r="AO3242" s="158">
        <f t="shared" si="564"/>
        <v>16.524602930728012</v>
      </c>
      <c r="AP3242" s="159">
        <f t="shared" si="565"/>
        <v>2.0732664579991976E-2</v>
      </c>
      <c r="AQ3242" s="160">
        <f t="shared" si="566"/>
        <v>4.8666353179575156E-5</v>
      </c>
      <c r="AR3242" s="161">
        <f t="shared" si="567"/>
        <v>4.8666353179575156E-5</v>
      </c>
      <c r="AS3242" s="161" t="str">
        <f t="shared" si="563"/>
        <v/>
      </c>
    </row>
    <row r="3243" spans="41:45" ht="20.100000000000001" customHeight="1" x14ac:dyDescent="0.25">
      <c r="AO3243" s="158">
        <f t="shared" si="564"/>
        <v>16.530997900902442</v>
      </c>
      <c r="AP3243" s="159">
        <f t="shared" si="565"/>
        <v>2.0683998226812401E-2</v>
      </c>
      <c r="AQ3243" s="160">
        <f t="shared" si="566"/>
        <v>4.8557930307530084E-5</v>
      </c>
      <c r="AR3243" s="161">
        <f t="shared" si="567"/>
        <v>4.8557930307530084E-5</v>
      </c>
      <c r="AS3243" s="161" t="str">
        <f t="shared" si="563"/>
        <v/>
      </c>
    </row>
    <row r="3244" spans="41:45" ht="20.100000000000001" customHeight="1" x14ac:dyDescent="0.25">
      <c r="AO3244" s="158">
        <f t="shared" si="564"/>
        <v>16.537392871076872</v>
      </c>
      <c r="AP3244" s="159">
        <f t="shared" si="565"/>
        <v>2.0635440296504871E-2</v>
      </c>
      <c r="AQ3244" s="160">
        <f t="shared" si="566"/>
        <v>4.8449730869482011E-5</v>
      </c>
      <c r="AR3244" s="161">
        <f t="shared" si="567"/>
        <v>4.8449730869482011E-5</v>
      </c>
      <c r="AS3244" s="161" t="str">
        <f t="shared" si="563"/>
        <v/>
      </c>
    </row>
    <row r="3245" spans="41:45" ht="20.100000000000001" customHeight="1" x14ac:dyDescent="0.25">
      <c r="AO3245" s="158">
        <f t="shared" si="564"/>
        <v>16.543787841251302</v>
      </c>
      <c r="AP3245" s="159">
        <f t="shared" si="565"/>
        <v>2.0586990565635389E-2</v>
      </c>
      <c r="AQ3245" s="160">
        <f t="shared" si="566"/>
        <v>4.8341754462308956E-5</v>
      </c>
      <c r="AR3245" s="161">
        <f t="shared" si="567"/>
        <v>4.8341754462308956E-5</v>
      </c>
      <c r="AS3245" s="161" t="str">
        <f t="shared" si="563"/>
        <v/>
      </c>
    </row>
    <row r="3246" spans="41:45" ht="20.100000000000001" customHeight="1" x14ac:dyDescent="0.25">
      <c r="AO3246" s="158">
        <f t="shared" si="564"/>
        <v>16.550182811425731</v>
      </c>
      <c r="AP3246" s="159">
        <f t="shared" si="565"/>
        <v>2.053864881117308E-2</v>
      </c>
      <c r="AQ3246" s="160">
        <f t="shared" si="566"/>
        <v>4.8234000683544664E-5</v>
      </c>
      <c r="AR3246" s="161">
        <f t="shared" si="567"/>
        <v>4.8234000683544664E-5</v>
      </c>
      <c r="AS3246" s="161" t="str">
        <f t="shared" si="563"/>
        <v/>
      </c>
    </row>
    <row r="3247" spans="41:45" ht="20.100000000000001" customHeight="1" x14ac:dyDescent="0.25">
      <c r="AO3247" s="158">
        <f t="shared" si="564"/>
        <v>16.556577781600161</v>
      </c>
      <c r="AP3247" s="159">
        <f t="shared" si="565"/>
        <v>2.0490414810489535E-2</v>
      </c>
      <c r="AQ3247" s="160">
        <f t="shared" si="566"/>
        <v>4.8126469131277994E-5</v>
      </c>
      <c r="AR3247" s="161">
        <f t="shared" si="567"/>
        <v>4.8126469131277994E-5</v>
      </c>
      <c r="AS3247" s="161" t="str">
        <f t="shared" si="563"/>
        <v/>
      </c>
    </row>
    <row r="3248" spans="41:45" ht="20.100000000000001" customHeight="1" x14ac:dyDescent="0.25">
      <c r="AO3248" s="158">
        <f t="shared" si="564"/>
        <v>16.562972751774591</v>
      </c>
      <c r="AP3248" s="159">
        <f t="shared" si="565"/>
        <v>2.0442288341358257E-2</v>
      </c>
      <c r="AQ3248" s="160">
        <f t="shared" si="566"/>
        <v>4.8019159403958622E-5</v>
      </c>
      <c r="AR3248" s="161">
        <f t="shared" si="567"/>
        <v>4.8019159403958622E-5</v>
      </c>
      <c r="AS3248" s="161" t="str">
        <f t="shared" si="563"/>
        <v/>
      </c>
    </row>
    <row r="3249" spans="41:45" ht="20.100000000000001" customHeight="1" x14ac:dyDescent="0.25">
      <c r="AO3249" s="158">
        <f t="shared" si="564"/>
        <v>16.569367721949021</v>
      </c>
      <c r="AP3249" s="159">
        <f t="shared" si="565"/>
        <v>2.0394269181954298E-2</v>
      </c>
      <c r="AQ3249" s="160">
        <f t="shared" si="566"/>
        <v>4.7912071100768283E-5</v>
      </c>
      <c r="AR3249" s="161">
        <f t="shared" si="567"/>
        <v>4.7912071100768283E-5</v>
      </c>
      <c r="AS3249" s="161" t="str">
        <f t="shared" si="563"/>
        <v/>
      </c>
    </row>
    <row r="3250" spans="41:45" ht="20.100000000000001" customHeight="1" x14ac:dyDescent="0.25">
      <c r="AO3250" s="158">
        <f t="shared" si="564"/>
        <v>16.575762692123451</v>
      </c>
      <c r="AP3250" s="159">
        <f t="shared" si="565"/>
        <v>2.034635711085353E-2</v>
      </c>
      <c r="AQ3250" s="160">
        <f t="shared" si="566"/>
        <v>4.7805203821325859E-5</v>
      </c>
      <c r="AR3250" s="161">
        <f t="shared" si="567"/>
        <v>4.7805203821325859E-5</v>
      </c>
      <c r="AS3250" s="161" t="str">
        <f t="shared" si="563"/>
        <v/>
      </c>
    </row>
    <row r="3251" spans="41:45" ht="20.100000000000001" customHeight="1" x14ac:dyDescent="0.25">
      <c r="AO3251" s="158">
        <f t="shared" si="564"/>
        <v>16.582157662297881</v>
      </c>
      <c r="AP3251" s="159">
        <f t="shared" si="565"/>
        <v>2.0298551907032204E-2</v>
      </c>
      <c r="AQ3251" s="160">
        <f t="shared" si="566"/>
        <v>4.7698557165760241E-5</v>
      </c>
      <c r="AR3251" s="161">
        <f t="shared" si="567"/>
        <v>4.7698557165760241E-5</v>
      </c>
      <c r="AS3251" s="161" t="str">
        <f t="shared" si="563"/>
        <v/>
      </c>
    </row>
    <row r="3252" spans="41:45" ht="20.100000000000001" customHeight="1" x14ac:dyDescent="0.25">
      <c r="AO3252" s="158">
        <f t="shared" si="564"/>
        <v>16.588552632472311</v>
      </c>
      <c r="AP3252" s="159">
        <f t="shared" si="565"/>
        <v>2.0250853349866444E-2</v>
      </c>
      <c r="AQ3252" s="160">
        <f t="shared" si="566"/>
        <v>4.759213073484217E-5</v>
      </c>
      <c r="AR3252" s="161">
        <f t="shared" si="567"/>
        <v>4.759213073484217E-5</v>
      </c>
      <c r="AS3252" s="161" t="str">
        <f t="shared" si="563"/>
        <v/>
      </c>
    </row>
    <row r="3253" spans="41:45" ht="20.100000000000001" customHeight="1" x14ac:dyDescent="0.25">
      <c r="AO3253" s="158">
        <f t="shared" si="564"/>
        <v>16.594947602646741</v>
      </c>
      <c r="AP3253" s="159">
        <f t="shared" si="565"/>
        <v>2.0203261219131602E-2</v>
      </c>
      <c r="AQ3253" s="160">
        <f t="shared" si="566"/>
        <v>4.7485924129911372E-5</v>
      </c>
      <c r="AR3253" s="161">
        <f t="shared" si="567"/>
        <v>4.7485924129911372E-5</v>
      </c>
      <c r="AS3253" s="161" t="str">
        <f t="shared" si="563"/>
        <v/>
      </c>
    </row>
    <row r="3254" spans="41:45" ht="20.100000000000001" customHeight="1" x14ac:dyDescent="0.25">
      <c r="AO3254" s="158">
        <f t="shared" si="564"/>
        <v>16.601342572821171</v>
      </c>
      <c r="AP3254" s="159">
        <f t="shared" si="565"/>
        <v>2.0155775295001691E-2</v>
      </c>
      <c r="AQ3254" s="160">
        <f t="shared" si="566"/>
        <v>4.737993695254003E-5</v>
      </c>
      <c r="AR3254" s="161">
        <f t="shared" si="567"/>
        <v>4.737993695254003E-5</v>
      </c>
      <c r="AS3254" s="161" t="str">
        <f t="shared" si="563"/>
        <v/>
      </c>
    </row>
    <row r="3255" spans="41:45" ht="20.100000000000001" customHeight="1" x14ac:dyDescent="0.25">
      <c r="AO3255" s="158">
        <f t="shared" si="564"/>
        <v>16.607737542995601</v>
      </c>
      <c r="AP3255" s="159">
        <f t="shared" si="565"/>
        <v>2.010839535804915E-2</v>
      </c>
      <c r="AQ3255" s="160">
        <f t="shared" si="566"/>
        <v>4.7274168805292588E-5</v>
      </c>
      <c r="AR3255" s="161">
        <f t="shared" si="567"/>
        <v>4.7274168805292588E-5</v>
      </c>
      <c r="AS3255" s="161" t="str">
        <f t="shared" si="563"/>
        <v/>
      </c>
    </row>
    <row r="3256" spans="41:45" ht="20.100000000000001" customHeight="1" x14ac:dyDescent="0.25">
      <c r="AO3256" s="158">
        <f t="shared" si="564"/>
        <v>16.614132513170031</v>
      </c>
      <c r="AP3256" s="159">
        <f t="shared" si="565"/>
        <v>2.0061121189243858E-2</v>
      </c>
      <c r="AQ3256" s="160">
        <f t="shared" si="566"/>
        <v>4.7168619290854918E-5</v>
      </c>
      <c r="AR3256" s="161">
        <f t="shared" si="567"/>
        <v>4.7168619290854918E-5</v>
      </c>
      <c r="AS3256" s="161" t="str">
        <f t="shared" si="563"/>
        <v/>
      </c>
    </row>
    <row r="3257" spans="41:45" ht="20.100000000000001" customHeight="1" x14ac:dyDescent="0.25">
      <c r="AO3257" s="158">
        <f t="shared" si="564"/>
        <v>16.620527483344461</v>
      </c>
      <c r="AP3257" s="159">
        <f t="shared" si="565"/>
        <v>2.0013952569953003E-2</v>
      </c>
      <c r="AQ3257" s="160">
        <f t="shared" si="566"/>
        <v>4.7063288012759441E-5</v>
      </c>
      <c r="AR3257" s="161">
        <f t="shared" si="567"/>
        <v>4.7063288012759441E-5</v>
      </c>
      <c r="AS3257" s="161" t="str">
        <f t="shared" si="563"/>
        <v/>
      </c>
    </row>
    <row r="3258" spans="41:45" ht="20.100000000000001" customHeight="1" x14ac:dyDescent="0.25">
      <c r="AO3258" s="158">
        <f t="shared" si="564"/>
        <v>16.62692245351889</v>
      </c>
      <c r="AP3258" s="159">
        <f t="shared" si="565"/>
        <v>1.9966889281940244E-2</v>
      </c>
      <c r="AQ3258" s="160">
        <f t="shared" si="566"/>
        <v>4.6958174574909806E-5</v>
      </c>
      <c r="AR3258" s="161">
        <f t="shared" si="567"/>
        <v>4.6958174574909806E-5</v>
      </c>
      <c r="AS3258" s="161" t="str">
        <f t="shared" si="563"/>
        <v/>
      </c>
    </row>
    <row r="3259" spans="41:45" ht="20.100000000000001" customHeight="1" x14ac:dyDescent="0.25">
      <c r="AO3259" s="158">
        <f t="shared" si="564"/>
        <v>16.63331742369332</v>
      </c>
      <c r="AP3259" s="159">
        <f t="shared" si="565"/>
        <v>1.9919931107365334E-2</v>
      </c>
      <c r="AQ3259" s="160">
        <f t="shared" si="566"/>
        <v>4.6853278581754365E-5</v>
      </c>
      <c r="AR3259" s="161">
        <f t="shared" si="567"/>
        <v>4.6853278581754365E-5</v>
      </c>
      <c r="AS3259" s="161" t="str">
        <f t="shared" si="563"/>
        <v/>
      </c>
    </row>
    <row r="3260" spans="41:45" ht="20.100000000000001" customHeight="1" x14ac:dyDescent="0.25">
      <c r="AO3260" s="158">
        <f t="shared" si="564"/>
        <v>16.63971239386775</v>
      </c>
      <c r="AP3260" s="159">
        <f t="shared" si="565"/>
        <v>1.9873077828783579E-2</v>
      </c>
      <c r="AQ3260" s="160">
        <f t="shared" si="566"/>
        <v>4.6748599638400667E-5</v>
      </c>
      <c r="AR3260" s="161">
        <f t="shared" si="567"/>
        <v>4.6748599638400667E-5</v>
      </c>
      <c r="AS3260" s="161" t="str">
        <f t="shared" si="563"/>
        <v/>
      </c>
    </row>
    <row r="3261" spans="41:45" ht="20.100000000000001" customHeight="1" x14ac:dyDescent="0.25">
      <c r="AO3261" s="158">
        <f t="shared" si="564"/>
        <v>16.64610736404218</v>
      </c>
      <c r="AP3261" s="159">
        <f t="shared" si="565"/>
        <v>1.9826329229145179E-2</v>
      </c>
      <c r="AQ3261" s="160">
        <f t="shared" si="566"/>
        <v>4.6644137350282389E-5</v>
      </c>
      <c r="AR3261" s="161">
        <f t="shared" si="567"/>
        <v>4.6644137350282389E-5</v>
      </c>
      <c r="AS3261" s="161" t="str">
        <f t="shared" si="563"/>
        <v/>
      </c>
    </row>
    <row r="3262" spans="41:45" ht="20.100000000000001" customHeight="1" x14ac:dyDescent="0.25">
      <c r="AO3262" s="158">
        <f t="shared" si="564"/>
        <v>16.65250233421661</v>
      </c>
      <c r="AP3262" s="159">
        <f t="shared" si="565"/>
        <v>1.9779685091794896E-2</v>
      </c>
      <c r="AQ3262" s="160">
        <f t="shared" si="566"/>
        <v>4.6539891323624238E-5</v>
      </c>
      <c r="AR3262" s="161">
        <f t="shared" si="567"/>
        <v>4.6539891323624238E-5</v>
      </c>
      <c r="AS3262" s="161" t="str">
        <f t="shared" si="563"/>
        <v/>
      </c>
    </row>
    <row r="3263" spans="41:45" ht="20.100000000000001" customHeight="1" x14ac:dyDescent="0.25">
      <c r="AO3263" s="158">
        <f t="shared" si="564"/>
        <v>16.65889730439104</v>
      </c>
      <c r="AP3263" s="159">
        <f t="shared" si="565"/>
        <v>1.9733145200471272E-2</v>
      </c>
      <c r="AQ3263" s="160">
        <f t="shared" si="566"/>
        <v>4.6435861165011749E-5</v>
      </c>
      <c r="AR3263" s="161">
        <f t="shared" si="567"/>
        <v>4.6435861165011749E-5</v>
      </c>
      <c r="AS3263" s="161" t="str">
        <f t="shared" si="563"/>
        <v/>
      </c>
    </row>
    <row r="3264" spans="41:45" ht="20.100000000000001" customHeight="1" x14ac:dyDescent="0.25">
      <c r="AO3264" s="158">
        <f t="shared" si="564"/>
        <v>16.66529227456547</v>
      </c>
      <c r="AP3264" s="159">
        <f t="shared" si="565"/>
        <v>1.968670933930626E-2</v>
      </c>
      <c r="AQ3264" s="160">
        <f t="shared" si="566"/>
        <v>4.6332046481564748E-5</v>
      </c>
      <c r="AR3264" s="161">
        <f t="shared" si="567"/>
        <v>4.6332046481564748E-5</v>
      </c>
      <c r="AS3264" s="161" t="str">
        <f t="shared" si="563"/>
        <v/>
      </c>
    </row>
    <row r="3265" spans="41:45" ht="20.100000000000001" customHeight="1" x14ac:dyDescent="0.25">
      <c r="AO3265" s="158">
        <f t="shared" si="564"/>
        <v>16.6716872447399</v>
      </c>
      <c r="AP3265" s="159">
        <f t="shared" si="565"/>
        <v>1.9640377292824696E-2</v>
      </c>
      <c r="AQ3265" s="160">
        <f t="shared" si="566"/>
        <v>4.6228446881020624E-5</v>
      </c>
      <c r="AR3265" s="161">
        <f t="shared" si="567"/>
        <v>4.6228446881020624E-5</v>
      </c>
      <c r="AS3265" s="161" t="str">
        <f t="shared" si="563"/>
        <v/>
      </c>
    </row>
    <row r="3266" spans="41:45" ht="20.100000000000001" customHeight="1" x14ac:dyDescent="0.25">
      <c r="AO3266" s="158">
        <f t="shared" si="564"/>
        <v>16.67808221491433</v>
      </c>
      <c r="AP3266" s="159">
        <f t="shared" si="565"/>
        <v>1.9594148845943675E-2</v>
      </c>
      <c r="AQ3266" s="160">
        <f t="shared" si="566"/>
        <v>4.612506197171698E-5</v>
      </c>
      <c r="AR3266" s="161">
        <f t="shared" si="567"/>
        <v>4.612506197171698E-5</v>
      </c>
      <c r="AS3266" s="161" t="str">
        <f t="shared" si="563"/>
        <v/>
      </c>
    </row>
    <row r="3267" spans="41:45" ht="20.100000000000001" customHeight="1" x14ac:dyDescent="0.25">
      <c r="AO3267" s="158">
        <f t="shared" si="564"/>
        <v>16.68447718508876</v>
      </c>
      <c r="AP3267" s="159">
        <f t="shared" si="565"/>
        <v>1.9548023783971958E-2</v>
      </c>
      <c r="AQ3267" s="160">
        <f t="shared" si="566"/>
        <v>4.6021891362300199E-5</v>
      </c>
      <c r="AR3267" s="161">
        <f t="shared" si="567"/>
        <v>4.6021891362300199E-5</v>
      </c>
      <c r="AS3267" s="161" t="str">
        <f t="shared" si="563"/>
        <v/>
      </c>
    </row>
    <row r="3268" spans="41:45" ht="20.100000000000001" customHeight="1" x14ac:dyDescent="0.25">
      <c r="AO3268" s="158">
        <f t="shared" si="564"/>
        <v>16.69087215526319</v>
      </c>
      <c r="AP3268" s="159">
        <f t="shared" si="565"/>
        <v>1.9502001892609658E-2</v>
      </c>
      <c r="AQ3268" s="160">
        <f t="shared" si="566"/>
        <v>4.5918934662124433E-5</v>
      </c>
      <c r="AR3268" s="161">
        <f t="shared" si="567"/>
        <v>4.5918934662124433E-5</v>
      </c>
      <c r="AS3268" s="161" t="str">
        <f t="shared" si="563"/>
        <v/>
      </c>
    </row>
    <row r="3269" spans="41:45" ht="20.100000000000001" customHeight="1" x14ac:dyDescent="0.25">
      <c r="AO3269" s="158">
        <f t="shared" si="564"/>
        <v>16.697267125437619</v>
      </c>
      <c r="AP3269" s="159">
        <f t="shared" si="565"/>
        <v>1.9456082957947533E-2</v>
      </c>
      <c r="AQ3269" s="160">
        <f t="shared" si="566"/>
        <v>4.5816191481154456E-5</v>
      </c>
      <c r="AR3269" s="161">
        <f t="shared" si="567"/>
        <v>4.5816191481154456E-5</v>
      </c>
      <c r="AS3269" s="161" t="str">
        <f t="shared" si="563"/>
        <v/>
      </c>
    </row>
    <row r="3270" spans="41:45" ht="20.100000000000001" customHeight="1" x14ac:dyDescent="0.25">
      <c r="AO3270" s="158">
        <f t="shared" si="564"/>
        <v>16.703662095612049</v>
      </c>
      <c r="AP3270" s="159">
        <f t="shared" si="565"/>
        <v>1.9410266766466379E-2</v>
      </c>
      <c r="AQ3270" s="160">
        <f t="shared" si="566"/>
        <v>4.571366142960831E-5</v>
      </c>
      <c r="AR3270" s="161">
        <f t="shared" si="567"/>
        <v>4.571366142960831E-5</v>
      </c>
      <c r="AS3270" s="161" t="str">
        <f t="shared" si="563"/>
        <v/>
      </c>
    </row>
    <row r="3271" spans="41:45" ht="20.100000000000001" customHeight="1" x14ac:dyDescent="0.25">
      <c r="AO3271" s="158">
        <f t="shared" si="564"/>
        <v>16.710057065786479</v>
      </c>
      <c r="AP3271" s="159">
        <f t="shared" si="565"/>
        <v>1.9364553105036771E-2</v>
      </c>
      <c r="AQ3271" s="160">
        <f t="shared" si="566"/>
        <v>4.5611344118554054E-5</v>
      </c>
      <c r="AR3271" s="161">
        <f t="shared" si="567"/>
        <v>4.5611344118554054E-5</v>
      </c>
      <c r="AS3271" s="161" t="str">
        <f t="shared" si="563"/>
        <v/>
      </c>
    </row>
    <row r="3272" spans="41:45" ht="20.100000000000001" customHeight="1" x14ac:dyDescent="0.25">
      <c r="AO3272" s="158">
        <f t="shared" si="564"/>
        <v>16.716452035960909</v>
      </c>
      <c r="AP3272" s="159">
        <f t="shared" si="565"/>
        <v>1.9318941760918217E-2</v>
      </c>
      <c r="AQ3272" s="160">
        <f t="shared" si="566"/>
        <v>4.5509239159378934E-5</v>
      </c>
      <c r="AR3272" s="161">
        <f t="shared" si="567"/>
        <v>4.5509239159378934E-5</v>
      </c>
      <c r="AS3272" s="161" t="str">
        <f t="shared" si="563"/>
        <v/>
      </c>
    </row>
    <row r="3273" spans="41:45" ht="20.100000000000001" customHeight="1" x14ac:dyDescent="0.25">
      <c r="AO3273" s="158">
        <f t="shared" si="564"/>
        <v>16.722847006135339</v>
      </c>
      <c r="AP3273" s="159">
        <f t="shared" si="565"/>
        <v>1.9273432521758838E-2</v>
      </c>
      <c r="AQ3273" s="160">
        <f t="shared" si="566"/>
        <v>4.5407346164129392E-5</v>
      </c>
      <c r="AR3273" s="161">
        <f t="shared" si="567"/>
        <v>4.5407346164129392E-5</v>
      </c>
      <c r="AS3273" s="161" t="str">
        <f t="shared" si="563"/>
        <v/>
      </c>
    </row>
    <row r="3274" spans="41:45" ht="20.100000000000001" customHeight="1" x14ac:dyDescent="0.25">
      <c r="AO3274" s="158">
        <f t="shared" si="564"/>
        <v>16.729241976309769</v>
      </c>
      <c r="AP3274" s="159">
        <f t="shared" si="565"/>
        <v>1.9228025175594708E-2</v>
      </c>
      <c r="AQ3274" s="160">
        <f t="shared" si="566"/>
        <v>4.530566474535494E-5</v>
      </c>
      <c r="AR3274" s="161">
        <f t="shared" si="567"/>
        <v>4.530566474535494E-5</v>
      </c>
      <c r="AS3274" s="161" t="str">
        <f t="shared" si="563"/>
        <v/>
      </c>
    </row>
    <row r="3275" spans="41:45" ht="20.100000000000001" customHeight="1" x14ac:dyDescent="0.25">
      <c r="AO3275" s="158">
        <f t="shared" si="564"/>
        <v>16.735636946484199</v>
      </c>
      <c r="AP3275" s="159">
        <f t="shared" si="565"/>
        <v>1.9182719510849353E-2</v>
      </c>
      <c r="AQ3275" s="160">
        <f t="shared" si="566"/>
        <v>4.5204194516097751E-5</v>
      </c>
      <c r="AR3275" s="161">
        <f t="shared" si="567"/>
        <v>4.5204194516097751E-5</v>
      </c>
      <c r="AS3275" s="161" t="str">
        <f t="shared" si="563"/>
        <v/>
      </c>
    </row>
    <row r="3276" spans="41:45" ht="20.100000000000001" customHeight="1" x14ac:dyDescent="0.25">
      <c r="AO3276" s="158">
        <f t="shared" si="564"/>
        <v>16.742031916658629</v>
      </c>
      <c r="AP3276" s="159">
        <f t="shared" si="565"/>
        <v>1.9137515316333256E-2</v>
      </c>
      <c r="AQ3276" s="160">
        <f t="shared" si="566"/>
        <v>4.5102935089920415E-5</v>
      </c>
      <c r="AR3276" s="161">
        <f t="shared" si="567"/>
        <v>4.5102935089920415E-5</v>
      </c>
      <c r="AS3276" s="161" t="str">
        <f t="shared" si="563"/>
        <v/>
      </c>
    </row>
    <row r="3277" spans="41:45" ht="20.100000000000001" customHeight="1" x14ac:dyDescent="0.25">
      <c r="AO3277" s="158">
        <f t="shared" si="564"/>
        <v>16.748426886833059</v>
      </c>
      <c r="AP3277" s="159">
        <f t="shared" si="565"/>
        <v>1.9092412381243335E-2</v>
      </c>
      <c r="AQ3277" s="160">
        <f t="shared" si="566"/>
        <v>4.5001886081086351E-5</v>
      </c>
      <c r="AR3277" s="161">
        <f t="shared" si="567"/>
        <v>4.5001886081086351E-5</v>
      </c>
      <c r="AS3277" s="161" t="str">
        <f t="shared" si="563"/>
        <v/>
      </c>
    </row>
    <row r="3278" spans="41:45" ht="20.100000000000001" customHeight="1" x14ac:dyDescent="0.25">
      <c r="AO3278" s="158">
        <f t="shared" si="564"/>
        <v>16.754821857007489</v>
      </c>
      <c r="AP3278" s="159">
        <f t="shared" si="565"/>
        <v>1.9047410495162249E-2</v>
      </c>
      <c r="AQ3278" s="160">
        <f t="shared" si="566"/>
        <v>4.490104710415041E-5</v>
      </c>
      <c r="AR3278" s="161">
        <f t="shared" si="567"/>
        <v>4.490104710415041E-5</v>
      </c>
      <c r="AS3278" s="161" t="str">
        <f t="shared" si="563"/>
        <v/>
      </c>
    </row>
    <row r="3279" spans="41:45" ht="20.100000000000001" customHeight="1" x14ac:dyDescent="0.25">
      <c r="AO3279" s="158">
        <f t="shared" si="564"/>
        <v>16.761216827181919</v>
      </c>
      <c r="AP3279" s="159">
        <f t="shared" si="565"/>
        <v>1.9002509448058098E-2</v>
      </c>
      <c r="AQ3279" s="160">
        <f t="shared" si="566"/>
        <v>4.4800417774496643E-5</v>
      </c>
      <c r="AR3279" s="161">
        <f t="shared" si="567"/>
        <v>4.4800417774496643E-5</v>
      </c>
      <c r="AS3279" s="161" t="str">
        <f t="shared" si="563"/>
        <v/>
      </c>
    </row>
    <row r="3280" spans="41:45" ht="20.100000000000001" customHeight="1" x14ac:dyDescent="0.25">
      <c r="AO3280" s="158">
        <f t="shared" si="564"/>
        <v>16.767611797356349</v>
      </c>
      <c r="AP3280" s="159">
        <f t="shared" si="565"/>
        <v>1.8957709030283602E-2</v>
      </c>
      <c r="AQ3280" s="160">
        <f t="shared" si="566"/>
        <v>4.4699997707672162E-5</v>
      </c>
      <c r="AR3280" s="161">
        <f t="shared" si="567"/>
        <v>4.4699997707672162E-5</v>
      </c>
      <c r="AS3280" s="161" t="str">
        <f t="shared" si="563"/>
        <v/>
      </c>
    </row>
    <row r="3281" spans="41:45" ht="20.100000000000001" customHeight="1" x14ac:dyDescent="0.25">
      <c r="AO3281" s="158">
        <f t="shared" si="564"/>
        <v>16.774006767530778</v>
      </c>
      <c r="AP3281" s="159">
        <f t="shared" si="565"/>
        <v>1.891300903257593E-2</v>
      </c>
      <c r="AQ3281" s="160">
        <f t="shared" si="566"/>
        <v>4.4599786520126139E-5</v>
      </c>
      <c r="AR3281" s="161">
        <f t="shared" si="567"/>
        <v>4.4599786520126139E-5</v>
      </c>
      <c r="AS3281" s="161" t="str">
        <f t="shared" si="563"/>
        <v/>
      </c>
    </row>
    <row r="3282" spans="41:45" ht="20.100000000000001" customHeight="1" x14ac:dyDescent="0.25">
      <c r="AO3282" s="158">
        <f t="shared" si="564"/>
        <v>16.780401737705208</v>
      </c>
      <c r="AP3282" s="159">
        <f t="shared" si="565"/>
        <v>1.8868409246055803E-2</v>
      </c>
      <c r="AQ3282" s="160">
        <f t="shared" si="566"/>
        <v>4.4499783828619993E-5</v>
      </c>
      <c r="AR3282" s="161">
        <f t="shared" si="567"/>
        <v>4.4499783828619993E-5</v>
      </c>
      <c r="AS3282" s="161" t="str">
        <f t="shared" ref="AS3282:AS3345" si="568">IF($AP3282&lt;(1-$AN$670),$AQ3282,"")</f>
        <v/>
      </c>
    </row>
    <row r="3283" spans="41:45" ht="20.100000000000001" customHeight="1" x14ac:dyDescent="0.25">
      <c r="AO3283" s="158">
        <f t="shared" ref="AO3283:AO3346" si="569">AO3282+$AR$655</f>
        <v>16.786796707879638</v>
      </c>
      <c r="AP3283" s="159">
        <f t="shared" ref="AP3283:AP3346" si="570">_xlfn.CHISQ.DIST.RT(AO3283,7)</f>
        <v>1.8823909462227183E-2</v>
      </c>
      <c r="AQ3283" s="160">
        <f t="shared" ref="AQ3283:AQ3346" si="571">AP3283-AP3284</f>
        <v>4.4399989250553523E-5</v>
      </c>
      <c r="AR3283" s="161">
        <f t="shared" ref="AR3283:AR3346" si="572">IF(AP3283&lt;(1-$AN$662),AQ3283,"")</f>
        <v>4.4399989250553523E-5</v>
      </c>
      <c r="AS3283" s="161" t="str">
        <f t="shared" si="568"/>
        <v/>
      </c>
    </row>
    <row r="3284" spans="41:45" ht="20.100000000000001" customHeight="1" x14ac:dyDescent="0.25">
      <c r="AO3284" s="158">
        <f t="shared" si="569"/>
        <v>16.793191678054068</v>
      </c>
      <c r="AP3284" s="159">
        <f t="shared" si="570"/>
        <v>1.877950947297663E-2</v>
      </c>
      <c r="AQ3284" s="160">
        <f t="shared" si="571"/>
        <v>4.4300402403708167E-5</v>
      </c>
      <c r="AR3284" s="161">
        <f t="shared" si="572"/>
        <v>4.4300402403708167E-5</v>
      </c>
      <c r="AS3284" s="161" t="str">
        <f t="shared" si="568"/>
        <v/>
      </c>
    </row>
    <row r="3285" spans="41:45" ht="20.100000000000001" customHeight="1" x14ac:dyDescent="0.25">
      <c r="AO3285" s="158">
        <f t="shared" si="569"/>
        <v>16.799586648228498</v>
      </c>
      <c r="AP3285" s="159">
        <f t="shared" si="570"/>
        <v>1.8735209070572922E-2</v>
      </c>
      <c r="AQ3285" s="160">
        <f t="shared" si="571"/>
        <v>4.4201022906642518E-5</v>
      </c>
      <c r="AR3285" s="161">
        <f t="shared" si="572"/>
        <v>4.4201022906642518E-5</v>
      </c>
      <c r="AS3285" s="161" t="str">
        <f t="shared" si="568"/>
        <v/>
      </c>
    </row>
    <row r="3286" spans="41:45" ht="20.100000000000001" customHeight="1" x14ac:dyDescent="0.25">
      <c r="AO3286" s="158">
        <f t="shared" si="569"/>
        <v>16.805981618402928</v>
      </c>
      <c r="AP3286" s="159">
        <f t="shared" si="570"/>
        <v>1.8691008047666279E-2</v>
      </c>
      <c r="AQ3286" s="160">
        <f t="shared" si="571"/>
        <v>4.4101850378244767E-5</v>
      </c>
      <c r="AR3286" s="161">
        <f t="shared" si="572"/>
        <v>4.4101850378244767E-5</v>
      </c>
      <c r="AS3286" s="161" t="str">
        <f t="shared" si="568"/>
        <v/>
      </c>
    </row>
    <row r="3287" spans="41:45" ht="20.100000000000001" customHeight="1" x14ac:dyDescent="0.25">
      <c r="AO3287" s="158">
        <f t="shared" si="569"/>
        <v>16.812376588577358</v>
      </c>
      <c r="AP3287" s="159">
        <f t="shared" si="570"/>
        <v>1.8646906197288034E-2</v>
      </c>
      <c r="AQ3287" s="160">
        <f t="shared" si="571"/>
        <v>4.4002884438041484E-5</v>
      </c>
      <c r="AR3287" s="161">
        <f t="shared" si="572"/>
        <v>4.4002884438041484E-5</v>
      </c>
      <c r="AS3287" s="161" t="str">
        <f t="shared" si="568"/>
        <v/>
      </c>
    </row>
    <row r="3288" spans="41:45" ht="20.100000000000001" customHeight="1" x14ac:dyDescent="0.25">
      <c r="AO3288" s="158">
        <f t="shared" si="569"/>
        <v>16.818771558751788</v>
      </c>
      <c r="AP3288" s="159">
        <f t="shared" si="570"/>
        <v>1.8602903312849993E-2</v>
      </c>
      <c r="AQ3288" s="160">
        <f t="shared" si="571"/>
        <v>4.3904124706041492E-5</v>
      </c>
      <c r="AR3288" s="161">
        <f t="shared" si="572"/>
        <v>4.3904124706041492E-5</v>
      </c>
      <c r="AS3288" s="161" t="str">
        <f t="shared" si="568"/>
        <v/>
      </c>
    </row>
    <row r="3289" spans="41:45" ht="20.100000000000001" customHeight="1" x14ac:dyDescent="0.25">
      <c r="AO3289" s="158">
        <f t="shared" si="569"/>
        <v>16.825166528926218</v>
      </c>
      <c r="AP3289" s="159">
        <f t="shared" si="570"/>
        <v>1.8558999188143951E-2</v>
      </c>
      <c r="AQ3289" s="160">
        <f t="shared" si="571"/>
        <v>4.3805570802843419E-5</v>
      </c>
      <c r="AR3289" s="161">
        <f t="shared" si="572"/>
        <v>4.3805570802843419E-5</v>
      </c>
      <c r="AS3289" s="161" t="str">
        <f t="shared" si="568"/>
        <v/>
      </c>
    </row>
    <row r="3290" spans="41:45" ht="20.100000000000001" customHeight="1" x14ac:dyDescent="0.25">
      <c r="AO3290" s="158">
        <f t="shared" si="569"/>
        <v>16.831561499100648</v>
      </c>
      <c r="AP3290" s="159">
        <f t="shared" si="570"/>
        <v>1.8515193617341108E-2</v>
      </c>
      <c r="AQ3290" s="160">
        <f t="shared" si="571"/>
        <v>4.3707222349531616E-5</v>
      </c>
      <c r="AR3290" s="161">
        <f t="shared" si="572"/>
        <v>4.3707222349531616E-5</v>
      </c>
      <c r="AS3290" s="161" t="str">
        <f t="shared" si="568"/>
        <v/>
      </c>
    </row>
    <row r="3291" spans="41:45" ht="20.100000000000001" customHeight="1" x14ac:dyDescent="0.25">
      <c r="AO3291" s="158">
        <f t="shared" si="569"/>
        <v>16.837956469275078</v>
      </c>
      <c r="AP3291" s="159">
        <f t="shared" si="570"/>
        <v>1.8471486394991576E-2</v>
      </c>
      <c r="AQ3291" s="160">
        <f t="shared" si="571"/>
        <v>4.3609078967745546E-5</v>
      </c>
      <c r="AR3291" s="161">
        <f t="shared" si="572"/>
        <v>4.3609078967745546E-5</v>
      </c>
      <c r="AS3291" s="161" t="str">
        <f t="shared" si="568"/>
        <v/>
      </c>
    </row>
    <row r="3292" spans="41:45" ht="20.100000000000001" customHeight="1" x14ac:dyDescent="0.25">
      <c r="AO3292" s="158">
        <f t="shared" si="569"/>
        <v>16.844351439449508</v>
      </c>
      <c r="AP3292" s="159">
        <f t="shared" si="570"/>
        <v>1.8427877316023831E-2</v>
      </c>
      <c r="AQ3292" s="160">
        <f t="shared" si="571"/>
        <v>4.35111402795757E-5</v>
      </c>
      <c r="AR3292" s="161">
        <f t="shared" si="572"/>
        <v>4.35111402795757E-5</v>
      </c>
      <c r="AS3292" s="161" t="str">
        <f t="shared" si="568"/>
        <v/>
      </c>
    </row>
    <row r="3293" spans="41:45" ht="20.100000000000001" customHeight="1" x14ac:dyDescent="0.25">
      <c r="AO3293" s="158">
        <f t="shared" si="569"/>
        <v>16.850746409623937</v>
      </c>
      <c r="AP3293" s="159">
        <f t="shared" si="570"/>
        <v>1.8384366175744255E-2</v>
      </c>
      <c r="AQ3293" s="160">
        <f t="shared" si="571"/>
        <v>4.3413405907872377E-5</v>
      </c>
      <c r="AR3293" s="161">
        <f t="shared" si="572"/>
        <v>4.3413405907872377E-5</v>
      </c>
      <c r="AS3293" s="161" t="str">
        <f t="shared" si="568"/>
        <v/>
      </c>
    </row>
    <row r="3294" spans="41:45" ht="20.100000000000001" customHeight="1" x14ac:dyDescent="0.25">
      <c r="AO3294" s="158">
        <f t="shared" si="569"/>
        <v>16.857141379798367</v>
      </c>
      <c r="AP3294" s="159">
        <f t="shared" si="570"/>
        <v>1.8340952769836383E-2</v>
      </c>
      <c r="AQ3294" s="160">
        <f t="shared" si="571"/>
        <v>4.3315875475697513E-5</v>
      </c>
      <c r="AR3294" s="161">
        <f t="shared" si="572"/>
        <v>4.3315875475697513E-5</v>
      </c>
      <c r="AS3294" s="161" t="str">
        <f t="shared" si="568"/>
        <v/>
      </c>
    </row>
    <row r="3295" spans="41:45" ht="20.100000000000001" customHeight="1" x14ac:dyDescent="0.25">
      <c r="AO3295" s="158">
        <f t="shared" si="569"/>
        <v>16.863536349972797</v>
      </c>
      <c r="AP3295" s="159">
        <f t="shared" si="570"/>
        <v>1.8297636894360685E-2</v>
      </c>
      <c r="AQ3295" s="160">
        <f t="shared" si="571"/>
        <v>4.321854860695612E-5</v>
      </c>
      <c r="AR3295" s="161">
        <f t="shared" si="572"/>
        <v>4.321854860695612E-5</v>
      </c>
      <c r="AS3295" s="161" t="str">
        <f t="shared" si="568"/>
        <v/>
      </c>
    </row>
    <row r="3296" spans="41:45" ht="20.100000000000001" customHeight="1" x14ac:dyDescent="0.25">
      <c r="AO3296" s="158">
        <f t="shared" si="569"/>
        <v>16.869931320147227</v>
      </c>
      <c r="AP3296" s="159">
        <f t="shared" si="570"/>
        <v>1.8254418345753729E-2</v>
      </c>
      <c r="AQ3296" s="160">
        <f t="shared" si="571"/>
        <v>4.3121424925893215E-5</v>
      </c>
      <c r="AR3296" s="161">
        <f t="shared" si="572"/>
        <v>4.3121424925893215E-5</v>
      </c>
      <c r="AS3296" s="161" t="str">
        <f t="shared" si="568"/>
        <v/>
      </c>
    </row>
    <row r="3297" spans="41:45" ht="20.100000000000001" customHeight="1" x14ac:dyDescent="0.25">
      <c r="AO3297" s="158">
        <f t="shared" si="569"/>
        <v>16.876326290321657</v>
      </c>
      <c r="AP3297" s="159">
        <f t="shared" si="570"/>
        <v>1.8211296920827836E-2</v>
      </c>
      <c r="AQ3297" s="160">
        <f t="shared" si="571"/>
        <v>4.3024504057326274E-5</v>
      </c>
      <c r="AR3297" s="161">
        <f t="shared" si="572"/>
        <v>4.3024504057326274E-5</v>
      </c>
      <c r="AS3297" s="161" t="str">
        <f t="shared" si="568"/>
        <v/>
      </c>
    </row>
    <row r="3298" spans="41:45" ht="20.100000000000001" customHeight="1" x14ac:dyDescent="0.25">
      <c r="AO3298" s="158">
        <f t="shared" si="569"/>
        <v>16.882721260496087</v>
      </c>
      <c r="AP3298" s="159">
        <f t="shared" si="570"/>
        <v>1.816827241677051E-2</v>
      </c>
      <c r="AQ3298" s="160">
        <f t="shared" si="571"/>
        <v>4.2927785626627885E-5</v>
      </c>
      <c r="AR3298" s="161">
        <f t="shared" si="572"/>
        <v>4.2927785626627885E-5</v>
      </c>
      <c r="AS3298" s="161" t="str">
        <f t="shared" si="568"/>
        <v/>
      </c>
    </row>
    <row r="3299" spans="41:45" ht="20.100000000000001" customHeight="1" x14ac:dyDescent="0.25">
      <c r="AO3299" s="158">
        <f t="shared" si="569"/>
        <v>16.889116230670517</v>
      </c>
      <c r="AP3299" s="159">
        <f t="shared" si="570"/>
        <v>1.8125344631143882E-2</v>
      </c>
      <c r="AQ3299" s="160">
        <f t="shared" si="571"/>
        <v>4.2831269259694521E-5</v>
      </c>
      <c r="AR3299" s="161">
        <f t="shared" si="572"/>
        <v>4.2831269259694521E-5</v>
      </c>
      <c r="AS3299" s="161" t="str">
        <f t="shared" si="568"/>
        <v/>
      </c>
    </row>
    <row r="3300" spans="41:45" ht="20.100000000000001" customHeight="1" x14ac:dyDescent="0.25">
      <c r="AO3300" s="158">
        <f t="shared" si="569"/>
        <v>16.895511200844947</v>
      </c>
      <c r="AP3300" s="159">
        <f t="shared" si="570"/>
        <v>1.8082513361884187E-2</v>
      </c>
      <c r="AQ3300" s="160">
        <f t="shared" si="571"/>
        <v>4.2734954582974299E-5</v>
      </c>
      <c r="AR3300" s="161">
        <f t="shared" si="572"/>
        <v>4.2734954582974299E-5</v>
      </c>
      <c r="AS3300" s="161" t="str">
        <f t="shared" si="568"/>
        <v/>
      </c>
    </row>
    <row r="3301" spans="41:45" ht="20.100000000000001" customHeight="1" x14ac:dyDescent="0.25">
      <c r="AO3301" s="158">
        <f t="shared" si="569"/>
        <v>16.901906171019377</v>
      </c>
      <c r="AP3301" s="159">
        <f t="shared" si="570"/>
        <v>1.8039778407301213E-2</v>
      </c>
      <c r="AQ3301" s="160">
        <f t="shared" si="571"/>
        <v>4.263884122339065E-5</v>
      </c>
      <c r="AR3301" s="161">
        <f t="shared" si="572"/>
        <v>4.263884122339065E-5</v>
      </c>
      <c r="AS3301" s="161" t="str">
        <f t="shared" si="568"/>
        <v/>
      </c>
    </row>
    <row r="3302" spans="41:45" ht="20.100000000000001" customHeight="1" x14ac:dyDescent="0.25">
      <c r="AO3302" s="158">
        <f t="shared" si="569"/>
        <v>16.908301141193807</v>
      </c>
      <c r="AP3302" s="159">
        <f t="shared" si="570"/>
        <v>1.7997139566077822E-2</v>
      </c>
      <c r="AQ3302" s="160">
        <f t="shared" si="571"/>
        <v>4.2542928808481095E-5</v>
      </c>
      <c r="AR3302" s="161">
        <f t="shared" si="572"/>
        <v>4.2542928808481095E-5</v>
      </c>
      <c r="AS3302" s="161" t="str">
        <f t="shared" si="568"/>
        <v/>
      </c>
    </row>
    <row r="3303" spans="41:45" ht="20.100000000000001" customHeight="1" x14ac:dyDescent="0.25">
      <c r="AO3303" s="158">
        <f t="shared" si="569"/>
        <v>16.914696111368237</v>
      </c>
      <c r="AP3303" s="159">
        <f t="shared" si="570"/>
        <v>1.7954596637269341E-2</v>
      </c>
      <c r="AQ3303" s="160">
        <f t="shared" si="571"/>
        <v>4.2447216966227247E-5</v>
      </c>
      <c r="AR3303" s="161">
        <f t="shared" si="572"/>
        <v>4.2447216966227247E-5</v>
      </c>
      <c r="AS3303" s="161" t="str">
        <f t="shared" si="568"/>
        <v/>
      </c>
    </row>
    <row r="3304" spans="41:45" ht="20.100000000000001" customHeight="1" x14ac:dyDescent="0.25">
      <c r="AO3304" s="158">
        <f t="shared" si="569"/>
        <v>16.921091081542667</v>
      </c>
      <c r="AP3304" s="159">
        <f t="shared" si="570"/>
        <v>1.7912149420303114E-2</v>
      </c>
      <c r="AQ3304" s="160">
        <f t="shared" si="571"/>
        <v>4.2351705325186645E-5</v>
      </c>
      <c r="AR3304" s="161">
        <f t="shared" si="572"/>
        <v>4.2351705325186645E-5</v>
      </c>
      <c r="AS3304" s="161" t="str">
        <f t="shared" si="568"/>
        <v/>
      </c>
    </row>
    <row r="3305" spans="41:45" ht="20.100000000000001" customHeight="1" x14ac:dyDescent="0.25">
      <c r="AO3305" s="158">
        <f t="shared" si="569"/>
        <v>16.927486051717096</v>
      </c>
      <c r="AP3305" s="159">
        <f t="shared" si="570"/>
        <v>1.7869797714977927E-2</v>
      </c>
      <c r="AQ3305" s="160">
        <f t="shared" si="571"/>
        <v>4.2256393514503165E-5</v>
      </c>
      <c r="AR3305" s="161">
        <f t="shared" si="572"/>
        <v>4.2256393514503165E-5</v>
      </c>
      <c r="AS3305" s="161" t="str">
        <f t="shared" si="568"/>
        <v/>
      </c>
    </row>
    <row r="3306" spans="41:45" ht="20.100000000000001" customHeight="1" x14ac:dyDescent="0.25">
      <c r="AO3306" s="158">
        <f t="shared" si="569"/>
        <v>16.933881021891526</v>
      </c>
      <c r="AP3306" s="159">
        <f t="shared" si="570"/>
        <v>1.7827541321463424E-2</v>
      </c>
      <c r="AQ3306" s="160">
        <f t="shared" si="571"/>
        <v>4.2161281163712733E-5</v>
      </c>
      <c r="AR3306" s="161">
        <f t="shared" si="572"/>
        <v>4.2161281163712733E-5</v>
      </c>
      <c r="AS3306" s="161" t="str">
        <f t="shared" si="568"/>
        <v/>
      </c>
    </row>
    <row r="3307" spans="41:45" ht="20.100000000000001" customHeight="1" x14ac:dyDescent="0.25">
      <c r="AO3307" s="158">
        <f t="shared" si="569"/>
        <v>16.940275992065956</v>
      </c>
      <c r="AP3307" s="159">
        <f t="shared" si="570"/>
        <v>1.7785380040299711E-2</v>
      </c>
      <c r="AQ3307" s="160">
        <f t="shared" si="571"/>
        <v>4.2066367903000057E-5</v>
      </c>
      <c r="AR3307" s="161">
        <f t="shared" si="572"/>
        <v>4.2066367903000057E-5</v>
      </c>
      <c r="AS3307" s="161" t="str">
        <f t="shared" si="568"/>
        <v/>
      </c>
    </row>
    <row r="3308" spans="41:45" ht="20.100000000000001" customHeight="1" x14ac:dyDescent="0.25">
      <c r="AO3308" s="158">
        <f t="shared" si="569"/>
        <v>16.946670962240386</v>
      </c>
      <c r="AP3308" s="159">
        <f t="shared" si="570"/>
        <v>1.7743313672396711E-2</v>
      </c>
      <c r="AQ3308" s="160">
        <f t="shared" si="571"/>
        <v>4.1971653363049449E-5</v>
      </c>
      <c r="AR3308" s="161">
        <f t="shared" si="572"/>
        <v>4.1971653363049449E-5</v>
      </c>
      <c r="AS3308" s="161" t="str">
        <f t="shared" si="568"/>
        <v/>
      </c>
    </row>
    <row r="3309" spans="41:45" ht="20.100000000000001" customHeight="1" x14ac:dyDescent="0.25">
      <c r="AO3309" s="158">
        <f t="shared" si="569"/>
        <v>16.953065932414816</v>
      </c>
      <c r="AP3309" s="159">
        <f t="shared" si="570"/>
        <v>1.7701342019033662E-2</v>
      </c>
      <c r="AQ3309" s="160">
        <f t="shared" si="571"/>
        <v>4.1877137175017065E-5</v>
      </c>
      <c r="AR3309" s="161">
        <f t="shared" si="572"/>
        <v>4.1877137175017065E-5</v>
      </c>
      <c r="AS3309" s="161" t="str">
        <f t="shared" si="568"/>
        <v/>
      </c>
    </row>
    <row r="3310" spans="41:45" ht="20.100000000000001" customHeight="1" x14ac:dyDescent="0.25">
      <c r="AO3310" s="158">
        <f t="shared" si="569"/>
        <v>16.959460902589246</v>
      </c>
      <c r="AP3310" s="159">
        <f t="shared" si="570"/>
        <v>1.7659464881858645E-2</v>
      </c>
      <c r="AQ3310" s="160">
        <f t="shared" si="571"/>
        <v>4.1782818970773766E-5</v>
      </c>
      <c r="AR3310" s="161">
        <f t="shared" si="572"/>
        <v>4.1782818970773766E-5</v>
      </c>
      <c r="AS3310" s="161" t="str">
        <f t="shared" si="568"/>
        <v/>
      </c>
    </row>
    <row r="3311" spans="41:45" ht="20.100000000000001" customHeight="1" x14ac:dyDescent="0.25">
      <c r="AO3311" s="158">
        <f t="shared" si="569"/>
        <v>16.965855872763676</v>
      </c>
      <c r="AP3311" s="159">
        <f t="shared" si="570"/>
        <v>1.7617682062887871E-2</v>
      </c>
      <c r="AQ3311" s="160">
        <f t="shared" si="571"/>
        <v>4.1688698382391642E-5</v>
      </c>
      <c r="AR3311" s="161">
        <f t="shared" si="572"/>
        <v>4.1688698382391642E-5</v>
      </c>
      <c r="AS3311" s="161" t="str">
        <f t="shared" si="568"/>
        <v/>
      </c>
    </row>
    <row r="3312" spans="41:45" ht="20.100000000000001" customHeight="1" x14ac:dyDescent="0.25">
      <c r="AO3312" s="158">
        <f t="shared" si="569"/>
        <v>16.972250842938106</v>
      </c>
      <c r="AP3312" s="159">
        <f t="shared" si="570"/>
        <v>1.7575993364505479E-2</v>
      </c>
      <c r="AQ3312" s="160">
        <f t="shared" si="571"/>
        <v>4.1594775042858717E-5</v>
      </c>
      <c r="AR3312" s="161">
        <f t="shared" si="572"/>
        <v>4.1594775042858717E-5</v>
      </c>
      <c r="AS3312" s="161" t="str">
        <f t="shared" si="568"/>
        <v/>
      </c>
    </row>
    <row r="3313" spans="41:45" ht="20.100000000000001" customHeight="1" x14ac:dyDescent="0.25">
      <c r="AO3313" s="158">
        <f t="shared" si="569"/>
        <v>16.978645813112536</v>
      </c>
      <c r="AP3313" s="159">
        <f t="shared" si="570"/>
        <v>1.7534398589462621E-2</v>
      </c>
      <c r="AQ3313" s="160">
        <f t="shared" si="571"/>
        <v>4.1501048585367711E-5</v>
      </c>
      <c r="AR3313" s="161">
        <f t="shared" si="572"/>
        <v>4.1501048585367711E-5</v>
      </c>
      <c r="AS3313" s="161" t="str">
        <f t="shared" si="568"/>
        <v/>
      </c>
    </row>
    <row r="3314" spans="41:45" ht="20.100000000000001" customHeight="1" x14ac:dyDescent="0.25">
      <c r="AO3314" s="158">
        <f t="shared" si="569"/>
        <v>16.985040783286966</v>
      </c>
      <c r="AP3314" s="159">
        <f t="shared" si="570"/>
        <v>1.7492897540877253E-2</v>
      </c>
      <c r="AQ3314" s="160">
        <f t="shared" si="571"/>
        <v>4.1407518643829522E-5</v>
      </c>
      <c r="AR3314" s="161">
        <f t="shared" si="572"/>
        <v>4.1407518643829522E-5</v>
      </c>
      <c r="AS3314" s="161" t="str">
        <f t="shared" si="568"/>
        <v/>
      </c>
    </row>
    <row r="3315" spans="41:45" ht="20.100000000000001" customHeight="1" x14ac:dyDescent="0.25">
      <c r="AO3315" s="158">
        <f t="shared" si="569"/>
        <v>16.991435753461396</v>
      </c>
      <c r="AP3315" s="159">
        <f t="shared" si="570"/>
        <v>1.7451490022233423E-2</v>
      </c>
      <c r="AQ3315" s="160">
        <f t="shared" si="571"/>
        <v>4.1314184852651176E-5</v>
      </c>
      <c r="AR3315" s="161">
        <f t="shared" si="572"/>
        <v>4.1314184852651176E-5</v>
      </c>
      <c r="AS3315" s="161" t="str">
        <f t="shared" si="568"/>
        <v/>
      </c>
    </row>
    <row r="3316" spans="41:45" ht="20.100000000000001" customHeight="1" x14ac:dyDescent="0.25">
      <c r="AO3316" s="158">
        <f t="shared" si="569"/>
        <v>16.997830723635825</v>
      </c>
      <c r="AP3316" s="159">
        <f t="shared" si="570"/>
        <v>1.7410175837380772E-2</v>
      </c>
      <c r="AQ3316" s="160">
        <f t="shared" si="571"/>
        <v>4.1221046846656034E-5</v>
      </c>
      <c r="AR3316" s="161">
        <f t="shared" si="572"/>
        <v>4.1221046846656034E-5</v>
      </c>
      <c r="AS3316" s="161" t="str">
        <f t="shared" si="568"/>
        <v/>
      </c>
    </row>
    <row r="3317" spans="41:45" ht="20.100000000000001" customHeight="1" x14ac:dyDescent="0.25">
      <c r="AO3317" s="158">
        <f t="shared" si="569"/>
        <v>17.004225693810255</v>
      </c>
      <c r="AP3317" s="159">
        <f t="shared" si="570"/>
        <v>1.7368954790534116E-2</v>
      </c>
      <c r="AQ3317" s="160">
        <f t="shared" si="571"/>
        <v>4.1128104261399512E-5</v>
      </c>
      <c r="AR3317" s="161">
        <f t="shared" si="572"/>
        <v>4.1128104261399512E-5</v>
      </c>
      <c r="AS3317" s="161" t="str">
        <f t="shared" si="568"/>
        <v/>
      </c>
    </row>
    <row r="3318" spans="41:45" ht="20.100000000000001" customHeight="1" x14ac:dyDescent="0.25">
      <c r="AO3318" s="158">
        <f t="shared" si="569"/>
        <v>17.010620663984685</v>
      </c>
      <c r="AP3318" s="159">
        <f t="shared" si="570"/>
        <v>1.7327826686272717E-2</v>
      </c>
      <c r="AQ3318" s="160">
        <f t="shared" si="571"/>
        <v>4.1035356732745804E-5</v>
      </c>
      <c r="AR3318" s="161">
        <f t="shared" si="572"/>
        <v>4.1035356732745804E-5</v>
      </c>
      <c r="AS3318" s="161" t="str">
        <f t="shared" si="568"/>
        <v/>
      </c>
    </row>
    <row r="3319" spans="41:45" ht="20.100000000000001" customHeight="1" x14ac:dyDescent="0.25">
      <c r="AO3319" s="158">
        <f t="shared" si="569"/>
        <v>17.017015634159115</v>
      </c>
      <c r="AP3319" s="159">
        <f t="shared" si="570"/>
        <v>1.7286791329539971E-2</v>
      </c>
      <c r="AQ3319" s="160">
        <f t="shared" si="571"/>
        <v>4.0942803897287688E-5</v>
      </c>
      <c r="AR3319" s="161">
        <f t="shared" si="572"/>
        <v>4.0942803897287688E-5</v>
      </c>
      <c r="AS3319" s="161" t="str">
        <f t="shared" si="568"/>
        <v/>
      </c>
    </row>
    <row r="3320" spans="41:45" ht="20.100000000000001" customHeight="1" x14ac:dyDescent="0.25">
      <c r="AO3320" s="158">
        <f t="shared" si="569"/>
        <v>17.023410604333545</v>
      </c>
      <c r="AP3320" s="159">
        <f t="shared" si="570"/>
        <v>1.7245848525642683E-2</v>
      </c>
      <c r="AQ3320" s="160">
        <f t="shared" si="571"/>
        <v>4.0850445392013462E-5</v>
      </c>
      <c r="AR3320" s="161">
        <f t="shared" si="572"/>
        <v>4.0850445392013462E-5</v>
      </c>
      <c r="AS3320" s="161" t="str">
        <f t="shared" si="568"/>
        <v/>
      </c>
    </row>
    <row r="3321" spans="41:45" ht="20.100000000000001" customHeight="1" x14ac:dyDescent="0.25">
      <c r="AO3321" s="158">
        <f t="shared" si="569"/>
        <v>17.029805574507975</v>
      </c>
      <c r="AP3321" s="159">
        <f t="shared" si="570"/>
        <v>1.720499808025067E-2</v>
      </c>
      <c r="AQ3321" s="160">
        <f t="shared" si="571"/>
        <v>4.0758280854438778E-5</v>
      </c>
      <c r="AR3321" s="161">
        <f t="shared" si="572"/>
        <v>4.0758280854438778E-5</v>
      </c>
      <c r="AS3321" s="161" t="str">
        <f t="shared" si="568"/>
        <v/>
      </c>
    </row>
    <row r="3322" spans="41:45" ht="20.100000000000001" customHeight="1" x14ac:dyDescent="0.25">
      <c r="AO3322" s="158">
        <f t="shared" si="569"/>
        <v>17.036200544682405</v>
      </c>
      <c r="AP3322" s="159">
        <f t="shared" si="570"/>
        <v>1.7164239799396231E-2</v>
      </c>
      <c r="AQ3322" s="160">
        <f t="shared" si="571"/>
        <v>4.0666309922696847E-5</v>
      </c>
      <c r="AR3322" s="161">
        <f t="shared" si="572"/>
        <v>4.0666309922696847E-5</v>
      </c>
      <c r="AS3322" s="161" t="str">
        <f t="shared" si="568"/>
        <v/>
      </c>
    </row>
    <row r="3323" spans="41:45" ht="20.100000000000001" customHeight="1" x14ac:dyDescent="0.25">
      <c r="AO3323" s="158">
        <f t="shared" si="569"/>
        <v>17.042595514856835</v>
      </c>
      <c r="AP3323" s="159">
        <f t="shared" si="570"/>
        <v>1.7123573489473534E-2</v>
      </c>
      <c r="AQ3323" s="160">
        <f t="shared" si="571"/>
        <v>4.0574532235333749E-5</v>
      </c>
      <c r="AR3323" s="161">
        <f t="shared" si="572"/>
        <v>4.0574532235333749E-5</v>
      </c>
      <c r="AS3323" s="161" t="str">
        <f t="shared" si="568"/>
        <v/>
      </c>
    </row>
    <row r="3324" spans="41:45" ht="20.100000000000001" customHeight="1" x14ac:dyDescent="0.25">
      <c r="AO3324" s="158">
        <f t="shared" si="569"/>
        <v>17.048990485031265</v>
      </c>
      <c r="AP3324" s="159">
        <f t="shared" si="570"/>
        <v>1.70829989572382E-2</v>
      </c>
      <c r="AQ3324" s="160">
        <f t="shared" si="571"/>
        <v>4.0482947431575572E-5</v>
      </c>
      <c r="AR3324" s="161">
        <f t="shared" si="572"/>
        <v>4.0482947431575572E-5</v>
      </c>
      <c r="AS3324" s="161" t="str">
        <f t="shared" si="568"/>
        <v/>
      </c>
    </row>
    <row r="3325" spans="41:45" ht="20.100000000000001" customHeight="1" x14ac:dyDescent="0.25">
      <c r="AO3325" s="158">
        <f t="shared" si="569"/>
        <v>17.055385455205695</v>
      </c>
      <c r="AP3325" s="159">
        <f t="shared" si="570"/>
        <v>1.7042516009806625E-2</v>
      </c>
      <c r="AQ3325" s="160">
        <f t="shared" si="571"/>
        <v>4.039155515100229E-5</v>
      </c>
      <c r="AR3325" s="161">
        <f t="shared" si="572"/>
        <v>4.039155515100229E-5</v>
      </c>
      <c r="AS3325" s="161" t="str">
        <f t="shared" si="568"/>
        <v/>
      </c>
    </row>
    <row r="3326" spans="41:45" ht="20.100000000000001" customHeight="1" x14ac:dyDescent="0.25">
      <c r="AO3326" s="158">
        <f t="shared" si="569"/>
        <v>17.061780425380125</v>
      </c>
      <c r="AP3326" s="159">
        <f t="shared" si="570"/>
        <v>1.7002124454655623E-2</v>
      </c>
      <c r="AQ3326" s="160">
        <f t="shared" si="571"/>
        <v>4.0300355033853069E-5</v>
      </c>
      <c r="AR3326" s="161">
        <f t="shared" si="572"/>
        <v>4.0300355033853069E-5</v>
      </c>
      <c r="AS3326" s="161" t="str">
        <f t="shared" si="568"/>
        <v/>
      </c>
    </row>
    <row r="3327" spans="41:45" ht="20.100000000000001" customHeight="1" x14ac:dyDescent="0.25">
      <c r="AO3327" s="158">
        <f t="shared" si="569"/>
        <v>17.068175395554555</v>
      </c>
      <c r="AP3327" s="159">
        <f t="shared" si="570"/>
        <v>1.696182409962177E-2</v>
      </c>
      <c r="AQ3327" s="160">
        <f t="shared" si="571"/>
        <v>4.0209346720773004E-5</v>
      </c>
      <c r="AR3327" s="161">
        <f t="shared" si="572"/>
        <v>4.0209346720773004E-5</v>
      </c>
      <c r="AS3327" s="161" t="str">
        <f t="shared" si="568"/>
        <v/>
      </c>
    </row>
    <row r="3328" spans="41:45" ht="20.100000000000001" customHeight="1" x14ac:dyDescent="0.25">
      <c r="AO3328" s="158">
        <f t="shared" si="569"/>
        <v>17.074570365728984</v>
      </c>
      <c r="AP3328" s="159">
        <f t="shared" si="570"/>
        <v>1.6921614752900997E-2</v>
      </c>
      <c r="AQ3328" s="160">
        <f t="shared" si="571"/>
        <v>4.0118529853080259E-5</v>
      </c>
      <c r="AR3328" s="161">
        <f t="shared" si="572"/>
        <v>4.0118529853080259E-5</v>
      </c>
      <c r="AS3328" s="161" t="str">
        <f t="shared" si="568"/>
        <v/>
      </c>
    </row>
    <row r="3329" spans="41:45" ht="20.100000000000001" customHeight="1" x14ac:dyDescent="0.25">
      <c r="AO3329" s="158">
        <f t="shared" si="569"/>
        <v>17.080965335903414</v>
      </c>
      <c r="AP3329" s="159">
        <f t="shared" si="570"/>
        <v>1.6881496223047916E-2</v>
      </c>
      <c r="AQ3329" s="160">
        <f t="shared" si="571"/>
        <v>4.0027904072526682E-5</v>
      </c>
      <c r="AR3329" s="161">
        <f t="shared" si="572"/>
        <v>4.0027904072526682E-5</v>
      </c>
      <c r="AS3329" s="161" t="str">
        <f t="shared" si="568"/>
        <v/>
      </c>
    </row>
    <row r="3330" spans="41:45" ht="20.100000000000001" customHeight="1" x14ac:dyDescent="0.25">
      <c r="AO3330" s="158">
        <f t="shared" si="569"/>
        <v>17.087360306077844</v>
      </c>
      <c r="AP3330" s="159">
        <f t="shared" si="570"/>
        <v>1.684146831897539E-2</v>
      </c>
      <c r="AQ3330" s="160">
        <f t="shared" si="571"/>
        <v>3.9937469021318617E-5</v>
      </c>
      <c r="AR3330" s="161">
        <f t="shared" si="572"/>
        <v>3.9937469021318617E-5</v>
      </c>
      <c r="AS3330" s="161" t="str">
        <f t="shared" si="568"/>
        <v/>
      </c>
    </row>
    <row r="3331" spans="41:45" ht="20.100000000000001" customHeight="1" x14ac:dyDescent="0.25">
      <c r="AO3331" s="158">
        <f t="shared" si="569"/>
        <v>17.093755276252274</v>
      </c>
      <c r="AP3331" s="159">
        <f t="shared" si="570"/>
        <v>1.6801530849954071E-2</v>
      </c>
      <c r="AQ3331" s="160">
        <f t="shared" si="571"/>
        <v>3.9847224342380583E-5</v>
      </c>
      <c r="AR3331" s="161">
        <f t="shared" si="572"/>
        <v>3.9847224342380583E-5</v>
      </c>
      <c r="AS3331" s="161" t="str">
        <f t="shared" si="568"/>
        <v/>
      </c>
    </row>
    <row r="3332" spans="41:45" ht="20.100000000000001" customHeight="1" x14ac:dyDescent="0.25">
      <c r="AO3332" s="158">
        <f t="shared" si="569"/>
        <v>17.100150246426704</v>
      </c>
      <c r="AP3332" s="159">
        <f t="shared" si="570"/>
        <v>1.676168362561169E-2</v>
      </c>
      <c r="AQ3332" s="160">
        <f t="shared" si="571"/>
        <v>3.9757169678984045E-5</v>
      </c>
      <c r="AR3332" s="161">
        <f t="shared" si="572"/>
        <v>3.9757169678984045E-5</v>
      </c>
      <c r="AS3332" s="161" t="str">
        <f t="shared" si="568"/>
        <v/>
      </c>
    </row>
    <row r="3333" spans="41:45" ht="20.100000000000001" customHeight="1" x14ac:dyDescent="0.25">
      <c r="AO3333" s="158">
        <f t="shared" si="569"/>
        <v>17.106545216601134</v>
      </c>
      <c r="AP3333" s="159">
        <f t="shared" si="570"/>
        <v>1.6721926455932706E-2</v>
      </c>
      <c r="AQ3333" s="160">
        <f t="shared" si="571"/>
        <v>3.9667304674979864E-5</v>
      </c>
      <c r="AR3333" s="161">
        <f t="shared" si="572"/>
        <v>3.9667304674979864E-5</v>
      </c>
      <c r="AS3333" s="161" t="str">
        <f t="shared" si="568"/>
        <v/>
      </c>
    </row>
    <row r="3334" spans="41:45" ht="20.100000000000001" customHeight="1" x14ac:dyDescent="0.25">
      <c r="AO3334" s="158">
        <f t="shared" si="569"/>
        <v>17.112940186775564</v>
      </c>
      <c r="AP3334" s="159">
        <f t="shared" si="570"/>
        <v>1.6682259151257726E-2</v>
      </c>
      <c r="AQ3334" s="160">
        <f t="shared" si="571"/>
        <v>3.9577628974864221E-5</v>
      </c>
      <c r="AR3334" s="161">
        <f t="shared" si="572"/>
        <v>3.9577628974864221E-5</v>
      </c>
      <c r="AS3334" s="161" t="str">
        <f t="shared" si="568"/>
        <v/>
      </c>
    </row>
    <row r="3335" spans="41:45" ht="20.100000000000001" customHeight="1" x14ac:dyDescent="0.25">
      <c r="AO3335" s="158">
        <f t="shared" si="569"/>
        <v>17.119335156949994</v>
      </c>
      <c r="AP3335" s="159">
        <f t="shared" si="570"/>
        <v>1.6642681522282862E-2</v>
      </c>
      <c r="AQ3335" s="160">
        <f t="shared" si="571"/>
        <v>3.948814222340391E-5</v>
      </c>
      <c r="AR3335" s="161">
        <f t="shared" si="572"/>
        <v>3.948814222340391E-5</v>
      </c>
      <c r="AS3335" s="161" t="str">
        <f t="shared" si="568"/>
        <v/>
      </c>
    </row>
    <row r="3336" spans="41:45" ht="20.100000000000001" customHeight="1" x14ac:dyDescent="0.25">
      <c r="AO3336" s="158">
        <f t="shared" si="569"/>
        <v>17.125730127124424</v>
      </c>
      <c r="AP3336" s="159">
        <f t="shared" si="570"/>
        <v>1.6603193380059458E-2</v>
      </c>
      <c r="AQ3336" s="160">
        <f t="shared" si="571"/>
        <v>3.939884406611513E-5</v>
      </c>
      <c r="AR3336" s="161">
        <f t="shared" si="572"/>
        <v>3.939884406611513E-5</v>
      </c>
      <c r="AS3336" s="161" t="str">
        <f t="shared" si="568"/>
        <v/>
      </c>
    </row>
    <row r="3337" spans="41:45" ht="20.100000000000001" customHeight="1" x14ac:dyDescent="0.25">
      <c r="AO3337" s="158">
        <f t="shared" si="569"/>
        <v>17.132125097298854</v>
      </c>
      <c r="AP3337" s="159">
        <f t="shared" si="570"/>
        <v>1.6563794535993343E-2</v>
      </c>
      <c r="AQ3337" s="160">
        <f t="shared" si="571"/>
        <v>3.9309734148972042E-5</v>
      </c>
      <c r="AR3337" s="161">
        <f t="shared" si="572"/>
        <v>3.9309734148972042E-5</v>
      </c>
      <c r="AS3337" s="161" t="str">
        <f t="shared" si="568"/>
        <v/>
      </c>
    </row>
    <row r="3338" spans="41:45" ht="20.100000000000001" customHeight="1" x14ac:dyDescent="0.25">
      <c r="AO3338" s="158">
        <f t="shared" si="569"/>
        <v>17.138520067473284</v>
      </c>
      <c r="AP3338" s="159">
        <f t="shared" si="570"/>
        <v>1.6524484801844371E-2</v>
      </c>
      <c r="AQ3338" s="160">
        <f t="shared" si="571"/>
        <v>3.9220812118413717E-5</v>
      </c>
      <c r="AR3338" s="161">
        <f t="shared" si="572"/>
        <v>3.9220812118413717E-5</v>
      </c>
      <c r="AS3338" s="161" t="str">
        <f t="shared" si="568"/>
        <v/>
      </c>
    </row>
    <row r="3339" spans="41:45" ht="20.100000000000001" customHeight="1" x14ac:dyDescent="0.25">
      <c r="AO3339" s="158">
        <f t="shared" si="569"/>
        <v>17.144915037647714</v>
      </c>
      <c r="AP3339" s="159">
        <f t="shared" si="570"/>
        <v>1.6485263989725957E-2</v>
      </c>
      <c r="AQ3339" s="160">
        <f t="shared" si="571"/>
        <v>3.9132077621444744E-5</v>
      </c>
      <c r="AR3339" s="161">
        <f t="shared" si="572"/>
        <v>3.9132077621444744E-5</v>
      </c>
      <c r="AS3339" s="161" t="str">
        <f t="shared" si="568"/>
        <v/>
      </c>
    </row>
    <row r="3340" spans="41:45" ht="20.100000000000001" customHeight="1" x14ac:dyDescent="0.25">
      <c r="AO3340" s="158">
        <f t="shared" si="569"/>
        <v>17.151310007822143</v>
      </c>
      <c r="AP3340" s="159">
        <f t="shared" si="570"/>
        <v>1.6446131912104513E-2</v>
      </c>
      <c r="AQ3340" s="160">
        <f t="shared" si="571"/>
        <v>3.9043530305638702E-5</v>
      </c>
      <c r="AR3340" s="161">
        <f t="shared" si="572"/>
        <v>3.9043530305638702E-5</v>
      </c>
      <c r="AS3340" s="161" t="str">
        <f t="shared" si="568"/>
        <v/>
      </c>
    </row>
    <row r="3341" spans="41:45" ht="20.100000000000001" customHeight="1" x14ac:dyDescent="0.25">
      <c r="AO3341" s="158">
        <f t="shared" si="569"/>
        <v>17.157704977996573</v>
      </c>
      <c r="AP3341" s="159">
        <f t="shared" si="570"/>
        <v>1.6407088381798874E-2</v>
      </c>
      <c r="AQ3341" s="160">
        <f t="shared" si="571"/>
        <v>3.8955169818982033E-5</v>
      </c>
      <c r="AR3341" s="161">
        <f t="shared" si="572"/>
        <v>3.8955169818982033E-5</v>
      </c>
      <c r="AS3341" s="161" t="str">
        <f t="shared" si="568"/>
        <v/>
      </c>
    </row>
    <row r="3342" spans="41:45" ht="20.100000000000001" customHeight="1" x14ac:dyDescent="0.25">
      <c r="AO3342" s="158">
        <f t="shared" si="569"/>
        <v>17.164099948171003</v>
      </c>
      <c r="AP3342" s="159">
        <f t="shared" si="570"/>
        <v>1.6368133211979892E-2</v>
      </c>
      <c r="AQ3342" s="160">
        <f t="shared" si="571"/>
        <v>3.886699581008915E-5</v>
      </c>
      <c r="AR3342" s="161">
        <f t="shared" si="572"/>
        <v>3.886699581008915E-5</v>
      </c>
      <c r="AS3342" s="161" t="str">
        <f t="shared" si="568"/>
        <v/>
      </c>
    </row>
    <row r="3343" spans="41:45" ht="20.100000000000001" customHeight="1" x14ac:dyDescent="0.25">
      <c r="AO3343" s="158">
        <f t="shared" si="569"/>
        <v>17.170494918345433</v>
      </c>
      <c r="AP3343" s="159">
        <f t="shared" si="570"/>
        <v>1.6329266216169803E-2</v>
      </c>
      <c r="AQ3343" s="160">
        <f t="shared" si="571"/>
        <v>3.8779007928067127E-5</v>
      </c>
      <c r="AR3343" s="161">
        <f t="shared" si="572"/>
        <v>3.8779007928067127E-5</v>
      </c>
      <c r="AS3343" s="161" t="str">
        <f t="shared" si="568"/>
        <v/>
      </c>
    </row>
    <row r="3344" spans="41:45" ht="20.100000000000001" customHeight="1" x14ac:dyDescent="0.25">
      <c r="AO3344" s="158">
        <f t="shared" si="569"/>
        <v>17.176889888519863</v>
      </c>
      <c r="AP3344" s="159">
        <f t="shared" si="570"/>
        <v>1.6290487208241736E-2</v>
      </c>
      <c r="AQ3344" s="160">
        <f t="shared" si="571"/>
        <v>3.8691205822453251E-5</v>
      </c>
      <c r="AR3344" s="161">
        <f t="shared" si="572"/>
        <v>3.8691205822453251E-5</v>
      </c>
      <c r="AS3344" s="161" t="str">
        <f t="shared" si="568"/>
        <v/>
      </c>
    </row>
    <row r="3345" spans="41:45" ht="20.100000000000001" customHeight="1" x14ac:dyDescent="0.25">
      <c r="AO3345" s="158">
        <f t="shared" si="569"/>
        <v>17.183284858694293</v>
      </c>
      <c r="AP3345" s="159">
        <f t="shared" si="570"/>
        <v>1.6251796002419282E-2</v>
      </c>
      <c r="AQ3345" s="160">
        <f t="shared" si="571"/>
        <v>3.8603589143496042E-5</v>
      </c>
      <c r="AR3345" s="161">
        <f t="shared" si="572"/>
        <v>3.8603589143496042E-5</v>
      </c>
      <c r="AS3345" s="161" t="str">
        <f t="shared" si="568"/>
        <v/>
      </c>
    </row>
    <row r="3346" spans="41:45" ht="20.100000000000001" customHeight="1" x14ac:dyDescent="0.25">
      <c r="AO3346" s="158">
        <f t="shared" si="569"/>
        <v>17.189679828868723</v>
      </c>
      <c r="AP3346" s="159">
        <f t="shared" si="570"/>
        <v>1.6213192413275786E-2</v>
      </c>
      <c r="AQ3346" s="160">
        <f t="shared" si="571"/>
        <v>3.8516157541738927E-5</v>
      </c>
      <c r="AR3346" s="161">
        <f t="shared" si="572"/>
        <v>3.8516157541738927E-5</v>
      </c>
      <c r="AS3346" s="161" t="str">
        <f t="shared" ref="AS3346:AS3409" si="573">IF($AP3346&lt;(1-$AN$670),$AQ3346,"")</f>
        <v/>
      </c>
    </row>
    <row r="3347" spans="41:45" ht="20.100000000000001" customHeight="1" x14ac:dyDescent="0.25">
      <c r="AO3347" s="158">
        <f t="shared" ref="AO3347:AO3410" si="574">AO3346+$AR$655</f>
        <v>17.196074799043153</v>
      </c>
      <c r="AP3347" s="159">
        <f t="shared" ref="AP3347:AP3410" si="575">_xlfn.CHISQ.DIST.RT(AO3347,7)</f>
        <v>1.6174676255734047E-2</v>
      </c>
      <c r="AQ3347" s="160">
        <f t="shared" ref="AQ3347:AQ3410" si="576">AP3347-AP3348</f>
        <v>3.8428910668467792E-5</v>
      </c>
      <c r="AR3347" s="161">
        <f t="shared" ref="AR3347:AR3410" si="577">IF(AP3347&lt;(1-$AN$662),AQ3347,"")</f>
        <v>3.8428910668467792E-5</v>
      </c>
      <c r="AS3347" s="161" t="str">
        <f t="shared" si="573"/>
        <v/>
      </c>
    </row>
    <row r="3348" spans="41:45" ht="20.100000000000001" customHeight="1" x14ac:dyDescent="0.25">
      <c r="AO3348" s="158">
        <f t="shared" si="574"/>
        <v>17.202469769217583</v>
      </c>
      <c r="AP3348" s="159">
        <f t="shared" si="575"/>
        <v>1.613624734506558E-2</v>
      </c>
      <c r="AQ3348" s="160">
        <f t="shared" si="576"/>
        <v>3.8341848175273835E-5</v>
      </c>
      <c r="AR3348" s="161">
        <f t="shared" si="577"/>
        <v>3.8341848175273835E-5</v>
      </c>
      <c r="AS3348" s="161" t="str">
        <f t="shared" si="573"/>
        <v/>
      </c>
    </row>
    <row r="3349" spans="41:45" ht="20.100000000000001" customHeight="1" x14ac:dyDescent="0.25">
      <c r="AO3349" s="158">
        <f t="shared" si="574"/>
        <v>17.208864739392013</v>
      </c>
      <c r="AP3349" s="159">
        <f t="shared" si="575"/>
        <v>1.6097905496890306E-2</v>
      </c>
      <c r="AQ3349" s="160">
        <f t="shared" si="576"/>
        <v>3.8254969714445614E-5</v>
      </c>
      <c r="AR3349" s="161">
        <f t="shared" si="577"/>
        <v>3.8254969714445614E-5</v>
      </c>
      <c r="AS3349" s="161" t="str">
        <f t="shared" si="573"/>
        <v/>
      </c>
    </row>
    <row r="3350" spans="41:45" ht="20.100000000000001" customHeight="1" x14ac:dyDescent="0.25">
      <c r="AO3350" s="158">
        <f t="shared" si="574"/>
        <v>17.215259709566443</v>
      </c>
      <c r="AP3350" s="159">
        <f t="shared" si="575"/>
        <v>1.605965052717586E-2</v>
      </c>
      <c r="AQ3350" s="160">
        <f t="shared" si="576"/>
        <v>3.8168274938701896E-5</v>
      </c>
      <c r="AR3350" s="161">
        <f t="shared" si="577"/>
        <v>3.8168274938701896E-5</v>
      </c>
      <c r="AS3350" s="161" t="str">
        <f t="shared" si="573"/>
        <v/>
      </c>
    </row>
    <row r="3351" spans="41:45" ht="20.100000000000001" customHeight="1" x14ac:dyDescent="0.25">
      <c r="AO3351" s="158">
        <f t="shared" si="574"/>
        <v>17.221654679740872</v>
      </c>
      <c r="AP3351" s="159">
        <f t="shared" si="575"/>
        <v>1.6021482252237158E-2</v>
      </c>
      <c r="AQ3351" s="160">
        <f t="shared" si="576"/>
        <v>3.8081763501316562E-5</v>
      </c>
      <c r="AR3351" s="161">
        <f t="shared" si="577"/>
        <v>3.8081763501316562E-5</v>
      </c>
      <c r="AS3351" s="161" t="str">
        <f t="shared" si="573"/>
        <v/>
      </c>
    </row>
    <row r="3352" spans="41:45" ht="20.100000000000001" customHeight="1" x14ac:dyDescent="0.25">
      <c r="AO3352" s="158">
        <f t="shared" si="574"/>
        <v>17.228049649915302</v>
      </c>
      <c r="AP3352" s="159">
        <f t="shared" si="575"/>
        <v>1.5983400488735842E-2</v>
      </c>
      <c r="AQ3352" s="160">
        <f t="shared" si="576"/>
        <v>3.7995435056004112E-5</v>
      </c>
      <c r="AR3352" s="161">
        <f t="shared" si="577"/>
        <v>3.7995435056004112E-5</v>
      </c>
      <c r="AS3352" s="161" t="str">
        <f t="shared" si="573"/>
        <v/>
      </c>
    </row>
    <row r="3353" spans="41:45" ht="20.100000000000001" customHeight="1" x14ac:dyDescent="0.25">
      <c r="AO3353" s="158">
        <f t="shared" si="574"/>
        <v>17.234444620089732</v>
      </c>
      <c r="AP3353" s="159">
        <f t="shared" si="575"/>
        <v>1.5945405053679838E-2</v>
      </c>
      <c r="AQ3353" s="160">
        <f t="shared" si="576"/>
        <v>3.7909289257117423E-5</v>
      </c>
      <c r="AR3353" s="161">
        <f t="shared" si="577"/>
        <v>3.7909289257117423E-5</v>
      </c>
      <c r="AS3353" s="161" t="str">
        <f t="shared" si="573"/>
        <v/>
      </c>
    </row>
    <row r="3354" spans="41:45" ht="20.100000000000001" customHeight="1" x14ac:dyDescent="0.25">
      <c r="AO3354" s="158">
        <f t="shared" si="574"/>
        <v>17.240839590264162</v>
      </c>
      <c r="AP3354" s="159">
        <f t="shared" si="575"/>
        <v>1.590749576442272E-2</v>
      </c>
      <c r="AQ3354" s="160">
        <f t="shared" si="576"/>
        <v>3.7823325759470811E-5</v>
      </c>
      <c r="AR3354" s="161">
        <f t="shared" si="577"/>
        <v>3.7823325759470811E-5</v>
      </c>
      <c r="AS3354" s="161" t="str">
        <f t="shared" si="573"/>
        <v/>
      </c>
    </row>
    <row r="3355" spans="41:45" ht="20.100000000000001" customHeight="1" x14ac:dyDescent="0.25">
      <c r="AO3355" s="158">
        <f t="shared" si="574"/>
        <v>17.247234560438592</v>
      </c>
      <c r="AP3355" s="159">
        <f t="shared" si="575"/>
        <v>1.5869672438663249E-2</v>
      </c>
      <c r="AQ3355" s="160">
        <f t="shared" si="576"/>
        <v>3.7737544218343494E-5</v>
      </c>
      <c r="AR3355" s="161">
        <f t="shared" si="577"/>
        <v>3.7737544218343494E-5</v>
      </c>
      <c r="AS3355" s="161" t="str">
        <f t="shared" si="573"/>
        <v/>
      </c>
    </row>
    <row r="3356" spans="41:45" ht="20.100000000000001" customHeight="1" x14ac:dyDescent="0.25">
      <c r="AO3356" s="158">
        <f t="shared" si="574"/>
        <v>17.253629530613022</v>
      </c>
      <c r="AP3356" s="159">
        <f t="shared" si="575"/>
        <v>1.5831934894444906E-2</v>
      </c>
      <c r="AQ3356" s="160">
        <f t="shared" si="576"/>
        <v>3.7651944289660011E-5</v>
      </c>
      <c r="AR3356" s="161">
        <f t="shared" si="577"/>
        <v>3.7651944289660011E-5</v>
      </c>
      <c r="AS3356" s="161" t="str">
        <f t="shared" si="573"/>
        <v/>
      </c>
    </row>
    <row r="3357" spans="41:45" ht="20.100000000000001" customHeight="1" x14ac:dyDescent="0.25">
      <c r="AO3357" s="158">
        <f t="shared" si="574"/>
        <v>17.260024500787452</v>
      </c>
      <c r="AP3357" s="159">
        <f t="shared" si="575"/>
        <v>1.5794282950155246E-2</v>
      </c>
      <c r="AQ3357" s="160">
        <f t="shared" si="576"/>
        <v>3.7566525629726538E-5</v>
      </c>
      <c r="AR3357" s="161">
        <f t="shared" si="577"/>
        <v>3.7566525629726538E-5</v>
      </c>
      <c r="AS3357" s="161" t="str">
        <f t="shared" si="573"/>
        <v/>
      </c>
    </row>
    <row r="3358" spans="41:45" ht="20.100000000000001" customHeight="1" x14ac:dyDescent="0.25">
      <c r="AO3358" s="158">
        <f t="shared" si="574"/>
        <v>17.266419470961882</v>
      </c>
      <c r="AP3358" s="159">
        <f t="shared" si="575"/>
        <v>1.5756716424525519E-2</v>
      </c>
      <c r="AQ3358" s="160">
        <f t="shared" si="576"/>
        <v>3.7481287895418242E-5</v>
      </c>
      <c r="AR3358" s="161">
        <f t="shared" si="577"/>
        <v>3.7481287895418242E-5</v>
      </c>
      <c r="AS3358" s="161" t="str">
        <f t="shared" si="573"/>
        <v/>
      </c>
    </row>
    <row r="3359" spans="41:45" ht="20.100000000000001" customHeight="1" x14ac:dyDescent="0.25">
      <c r="AO3359" s="158">
        <f t="shared" si="574"/>
        <v>17.272814441136312</v>
      </c>
      <c r="AP3359" s="159">
        <f t="shared" si="575"/>
        <v>1.5719235136630101E-2</v>
      </c>
      <c r="AQ3359" s="160">
        <f t="shared" si="576"/>
        <v>3.7396230744168868E-5</v>
      </c>
      <c r="AR3359" s="161">
        <f t="shared" si="577"/>
        <v>3.7396230744168868E-5</v>
      </c>
      <c r="AS3359" s="161" t="str">
        <f t="shared" si="573"/>
        <v/>
      </c>
    </row>
    <row r="3360" spans="41:45" ht="20.100000000000001" customHeight="1" x14ac:dyDescent="0.25">
      <c r="AO3360" s="158">
        <f t="shared" si="574"/>
        <v>17.279209411310742</v>
      </c>
      <c r="AP3360" s="159">
        <f t="shared" si="575"/>
        <v>1.5681838905885932E-2</v>
      </c>
      <c r="AQ3360" s="160">
        <f t="shared" si="576"/>
        <v>3.7311353833908295E-5</v>
      </c>
      <c r="AR3360" s="161">
        <f t="shared" si="577"/>
        <v>3.7311353833908295E-5</v>
      </c>
      <c r="AS3360" s="161" t="str">
        <f t="shared" si="573"/>
        <v/>
      </c>
    </row>
    <row r="3361" spans="41:45" ht="20.100000000000001" customHeight="1" x14ac:dyDescent="0.25">
      <c r="AO3361" s="158">
        <f t="shared" si="574"/>
        <v>17.285604381485172</v>
      </c>
      <c r="AP3361" s="159">
        <f t="shared" si="575"/>
        <v>1.5644527552052024E-2</v>
      </c>
      <c r="AQ3361" s="160">
        <f t="shared" si="576"/>
        <v>3.7226656822998347E-5</v>
      </c>
      <c r="AR3361" s="161">
        <f t="shared" si="577"/>
        <v>3.7226656822998347E-5</v>
      </c>
      <c r="AS3361" s="161" t="str">
        <f t="shared" si="573"/>
        <v/>
      </c>
    </row>
    <row r="3362" spans="41:45" ht="20.100000000000001" customHeight="1" x14ac:dyDescent="0.25">
      <c r="AO3362" s="158">
        <f t="shared" si="574"/>
        <v>17.291999351659602</v>
      </c>
      <c r="AP3362" s="159">
        <f t="shared" si="575"/>
        <v>1.5607300895229026E-2</v>
      </c>
      <c r="AQ3362" s="160">
        <f t="shared" si="576"/>
        <v>3.7142139370505145E-5</v>
      </c>
      <c r="AR3362" s="161">
        <f t="shared" si="577"/>
        <v>3.7142139370505145E-5</v>
      </c>
      <c r="AS3362" s="161" t="str">
        <f t="shared" si="573"/>
        <v/>
      </c>
    </row>
    <row r="3363" spans="41:45" ht="20.100000000000001" customHeight="1" x14ac:dyDescent="0.25">
      <c r="AO3363" s="158">
        <f t="shared" si="574"/>
        <v>17.298394321834031</v>
      </c>
      <c r="AP3363" s="159">
        <f t="shared" si="575"/>
        <v>1.557015875585852E-2</v>
      </c>
      <c r="AQ3363" s="160">
        <f t="shared" si="576"/>
        <v>3.7057801135781041E-5</v>
      </c>
      <c r="AR3363" s="161">
        <f t="shared" si="577"/>
        <v>3.7057801135781041E-5</v>
      </c>
      <c r="AS3363" s="161" t="str">
        <f t="shared" si="573"/>
        <v/>
      </c>
    </row>
    <row r="3364" spans="41:45" ht="20.100000000000001" customHeight="1" x14ac:dyDescent="0.25">
      <c r="AO3364" s="158">
        <f t="shared" si="574"/>
        <v>17.304789292008461</v>
      </c>
      <c r="AP3364" s="159">
        <f t="shared" si="575"/>
        <v>1.5533100954722739E-2</v>
      </c>
      <c r="AQ3364" s="160">
        <f t="shared" si="576"/>
        <v>3.6973641778889621E-5</v>
      </c>
      <c r="AR3364" s="161">
        <f t="shared" si="577"/>
        <v>3.6973641778889621E-5</v>
      </c>
      <c r="AS3364" s="161" t="str">
        <f t="shared" si="573"/>
        <v/>
      </c>
    </row>
    <row r="3365" spans="41:45" ht="20.100000000000001" customHeight="1" x14ac:dyDescent="0.25">
      <c r="AO3365" s="158">
        <f t="shared" si="574"/>
        <v>17.311184262182891</v>
      </c>
      <c r="AP3365" s="159">
        <f t="shared" si="575"/>
        <v>1.549612731294385E-2</v>
      </c>
      <c r="AQ3365" s="160">
        <f t="shared" si="576"/>
        <v>3.6889660960222337E-5</v>
      </c>
      <c r="AR3365" s="161">
        <f t="shared" si="577"/>
        <v>3.6889660960222337E-5</v>
      </c>
      <c r="AS3365" s="161" t="str">
        <f t="shared" si="573"/>
        <v/>
      </c>
    </row>
    <row r="3366" spans="41:45" ht="20.100000000000001" customHeight="1" x14ac:dyDescent="0.25">
      <c r="AO3366" s="158">
        <f t="shared" si="574"/>
        <v>17.317579232357321</v>
      </c>
      <c r="AP3366" s="159">
        <f t="shared" si="575"/>
        <v>1.5459237651983627E-2</v>
      </c>
      <c r="AQ3366" s="160">
        <f t="shared" si="576"/>
        <v>3.6805858340911365E-5</v>
      </c>
      <c r="AR3366" s="161">
        <f t="shared" si="577"/>
        <v>3.6805858340911365E-5</v>
      </c>
      <c r="AS3366" s="161" t="str">
        <f t="shared" si="573"/>
        <v/>
      </c>
    </row>
    <row r="3367" spans="41:45" ht="20.100000000000001" customHeight="1" x14ac:dyDescent="0.25">
      <c r="AO3367" s="158">
        <f t="shared" si="574"/>
        <v>17.323974202531751</v>
      </c>
      <c r="AP3367" s="159">
        <f t="shared" si="575"/>
        <v>1.5422431793642716E-2</v>
      </c>
      <c r="AQ3367" s="160">
        <f t="shared" si="576"/>
        <v>3.6722233582385522E-5</v>
      </c>
      <c r="AR3367" s="161">
        <f t="shared" si="577"/>
        <v>3.6722233582385522E-5</v>
      </c>
      <c r="AS3367" s="161" t="str">
        <f t="shared" si="573"/>
        <v/>
      </c>
    </row>
    <row r="3368" spans="41:45" ht="20.100000000000001" customHeight="1" x14ac:dyDescent="0.25">
      <c r="AO3368" s="158">
        <f t="shared" si="574"/>
        <v>17.330369172706181</v>
      </c>
      <c r="AP3368" s="159">
        <f t="shared" si="575"/>
        <v>1.5385709560060331E-2</v>
      </c>
      <c r="AQ3368" s="160">
        <f t="shared" si="576"/>
        <v>3.6638786346739755E-5</v>
      </c>
      <c r="AR3368" s="161">
        <f t="shared" si="577"/>
        <v>3.6638786346739755E-5</v>
      </c>
      <c r="AS3368" s="161" t="str">
        <f t="shared" si="573"/>
        <v/>
      </c>
    </row>
    <row r="3369" spans="41:45" ht="20.100000000000001" customHeight="1" x14ac:dyDescent="0.25">
      <c r="AO3369" s="158">
        <f t="shared" si="574"/>
        <v>17.336764142880611</v>
      </c>
      <c r="AP3369" s="159">
        <f t="shared" si="575"/>
        <v>1.5349070773713591E-2</v>
      </c>
      <c r="AQ3369" s="160">
        <f t="shared" si="576"/>
        <v>3.6555516296488816E-5</v>
      </c>
      <c r="AR3369" s="161">
        <f t="shared" si="577"/>
        <v>3.6555516296488816E-5</v>
      </c>
      <c r="AS3369" s="161" t="str">
        <f t="shared" si="573"/>
        <v/>
      </c>
    </row>
    <row r="3370" spans="41:45" ht="20.100000000000001" customHeight="1" x14ac:dyDescent="0.25">
      <c r="AO3370" s="158">
        <f t="shared" si="574"/>
        <v>17.343159113055041</v>
      </c>
      <c r="AP3370" s="159">
        <f t="shared" si="575"/>
        <v>1.5312515257417102E-2</v>
      </c>
      <c r="AQ3370" s="160">
        <f t="shared" si="576"/>
        <v>3.6472423094730325E-5</v>
      </c>
      <c r="AR3370" s="161">
        <f t="shared" si="577"/>
        <v>3.6472423094730325E-5</v>
      </c>
      <c r="AS3370" s="161" t="str">
        <f t="shared" si="573"/>
        <v/>
      </c>
    </row>
    <row r="3371" spans="41:45" ht="20.100000000000001" customHeight="1" x14ac:dyDescent="0.25">
      <c r="AO3371" s="158">
        <f t="shared" si="574"/>
        <v>17.349554083229471</v>
      </c>
      <c r="AP3371" s="159">
        <f t="shared" si="575"/>
        <v>1.5276042834322372E-2</v>
      </c>
      <c r="AQ3371" s="160">
        <f t="shared" si="576"/>
        <v>3.6389506405007724E-5</v>
      </c>
      <c r="AR3371" s="161">
        <f t="shared" si="577"/>
        <v>3.6389506405007724E-5</v>
      </c>
      <c r="AS3371" s="161" t="str">
        <f t="shared" si="573"/>
        <v/>
      </c>
    </row>
    <row r="3372" spans="41:45" ht="20.100000000000001" customHeight="1" x14ac:dyDescent="0.25">
      <c r="AO3372" s="158">
        <f t="shared" si="574"/>
        <v>17.355949053403901</v>
      </c>
      <c r="AP3372" s="159">
        <f t="shared" si="575"/>
        <v>1.5239653327917364E-2</v>
      </c>
      <c r="AQ3372" s="160">
        <f t="shared" si="576"/>
        <v>3.6306765891431711E-5</v>
      </c>
      <c r="AR3372" s="161">
        <f t="shared" si="577"/>
        <v>3.6306765891431711E-5</v>
      </c>
      <c r="AS3372" s="161" t="str">
        <f t="shared" si="573"/>
        <v/>
      </c>
    </row>
    <row r="3373" spans="41:45" ht="20.100000000000001" customHeight="1" x14ac:dyDescent="0.25">
      <c r="AO3373" s="158">
        <f t="shared" si="574"/>
        <v>17.362344023578331</v>
      </c>
      <c r="AP3373" s="159">
        <f t="shared" si="575"/>
        <v>1.5203346562025932E-2</v>
      </c>
      <c r="AQ3373" s="160">
        <f t="shared" si="576"/>
        <v>3.6224201218602176E-5</v>
      </c>
      <c r="AR3373" s="161">
        <f t="shared" si="577"/>
        <v>3.6224201218602176E-5</v>
      </c>
      <c r="AS3373" s="161" t="str">
        <f t="shared" si="573"/>
        <v/>
      </c>
    </row>
    <row r="3374" spans="41:45" ht="20.100000000000001" customHeight="1" x14ac:dyDescent="0.25">
      <c r="AO3374" s="158">
        <f t="shared" si="574"/>
        <v>17.368738993752761</v>
      </c>
      <c r="AP3374" s="159">
        <f t="shared" si="575"/>
        <v>1.516712236080733E-2</v>
      </c>
      <c r="AQ3374" s="160">
        <f t="shared" si="576"/>
        <v>3.6141812051609934E-5</v>
      </c>
      <c r="AR3374" s="161">
        <f t="shared" si="577"/>
        <v>3.6141812051609934E-5</v>
      </c>
      <c r="AS3374" s="161" t="str">
        <f t="shared" si="573"/>
        <v/>
      </c>
    </row>
    <row r="3375" spans="41:45" ht="20.100000000000001" customHeight="1" x14ac:dyDescent="0.25">
      <c r="AO3375" s="158">
        <f t="shared" si="574"/>
        <v>17.37513396392719</v>
      </c>
      <c r="AP3375" s="159">
        <f t="shared" si="575"/>
        <v>1.513098054875572E-2</v>
      </c>
      <c r="AQ3375" s="160">
        <f t="shared" si="576"/>
        <v>3.6059598056156425E-5</v>
      </c>
      <c r="AR3375" s="161">
        <f t="shared" si="577"/>
        <v>3.6059598056156425E-5</v>
      </c>
      <c r="AS3375" s="161" t="str">
        <f t="shared" si="573"/>
        <v/>
      </c>
    </row>
    <row r="3376" spans="41:45" ht="20.100000000000001" customHeight="1" x14ac:dyDescent="0.25">
      <c r="AO3376" s="158">
        <f t="shared" si="574"/>
        <v>17.38152893410162</v>
      </c>
      <c r="AP3376" s="159">
        <f t="shared" si="575"/>
        <v>1.5094920950699564E-2</v>
      </c>
      <c r="AQ3376" s="160">
        <f t="shared" si="576"/>
        <v>3.5977558898281359E-5</v>
      </c>
      <c r="AR3376" s="161">
        <f t="shared" si="577"/>
        <v>3.5977558898281359E-5</v>
      </c>
      <c r="AS3376" s="161" t="str">
        <f t="shared" si="573"/>
        <v/>
      </c>
    </row>
    <row r="3377" spans="41:45" ht="20.100000000000001" customHeight="1" x14ac:dyDescent="0.25">
      <c r="AO3377" s="158">
        <f t="shared" si="574"/>
        <v>17.38792390427605</v>
      </c>
      <c r="AP3377" s="159">
        <f t="shared" si="575"/>
        <v>1.5058943391801282E-2</v>
      </c>
      <c r="AQ3377" s="160">
        <f t="shared" si="576"/>
        <v>3.5895694244678436E-5</v>
      </c>
      <c r="AR3377" s="161">
        <f t="shared" si="577"/>
        <v>3.5895694244678436E-5</v>
      </c>
      <c r="AS3377" s="161" t="str">
        <f t="shared" si="573"/>
        <v/>
      </c>
    </row>
    <row r="3378" spans="41:45" ht="20.100000000000001" customHeight="1" x14ac:dyDescent="0.25">
      <c r="AO3378" s="158">
        <f t="shared" si="574"/>
        <v>17.39431887445048</v>
      </c>
      <c r="AP3378" s="159">
        <f t="shared" si="575"/>
        <v>1.5023047697556604E-2</v>
      </c>
      <c r="AQ3378" s="160">
        <f t="shared" si="576"/>
        <v>3.5814003762534019E-5</v>
      </c>
      <c r="AR3378" s="161">
        <f t="shared" si="577"/>
        <v>3.5814003762534019E-5</v>
      </c>
      <c r="AS3378" s="161" t="str">
        <f t="shared" si="573"/>
        <v/>
      </c>
    </row>
    <row r="3379" spans="41:45" ht="20.100000000000001" customHeight="1" x14ac:dyDescent="0.25">
      <c r="AO3379" s="158">
        <f t="shared" si="574"/>
        <v>17.40071384462491</v>
      </c>
      <c r="AP3379" s="159">
        <f t="shared" si="575"/>
        <v>1.498723369379407E-2</v>
      </c>
      <c r="AQ3379" s="160">
        <f t="shared" si="576"/>
        <v>3.5732487119462947E-5</v>
      </c>
      <c r="AR3379" s="161">
        <f t="shared" si="577"/>
        <v>3.5732487119462947E-5</v>
      </c>
      <c r="AS3379" s="161" t="str">
        <f t="shared" si="573"/>
        <v/>
      </c>
    </row>
    <row r="3380" spans="41:45" ht="20.100000000000001" customHeight="1" x14ac:dyDescent="0.25">
      <c r="AO3380" s="158">
        <f t="shared" si="574"/>
        <v>17.40710881479934</v>
      </c>
      <c r="AP3380" s="159">
        <f t="shared" si="575"/>
        <v>1.4951501206674607E-2</v>
      </c>
      <c r="AQ3380" s="160">
        <f t="shared" si="576"/>
        <v>3.5651143983678538E-5</v>
      </c>
      <c r="AR3380" s="161">
        <f t="shared" si="577"/>
        <v>3.5651143983678538E-5</v>
      </c>
      <c r="AS3380" s="161" t="str">
        <f t="shared" si="573"/>
        <v/>
      </c>
    </row>
    <row r="3381" spans="41:45" ht="20.100000000000001" customHeight="1" x14ac:dyDescent="0.25">
      <c r="AO3381" s="158">
        <f t="shared" si="574"/>
        <v>17.41350378497377</v>
      </c>
      <c r="AP3381" s="159">
        <f t="shared" si="575"/>
        <v>1.4915850062690928E-2</v>
      </c>
      <c r="AQ3381" s="160">
        <f t="shared" si="576"/>
        <v>3.5569974023852077E-5</v>
      </c>
      <c r="AR3381" s="161">
        <f t="shared" si="577"/>
        <v>3.5569974023852077E-5</v>
      </c>
      <c r="AS3381" s="161" t="str">
        <f t="shared" si="573"/>
        <v/>
      </c>
    </row>
    <row r="3382" spans="41:45" ht="20.100000000000001" customHeight="1" x14ac:dyDescent="0.25">
      <c r="AO3382" s="158">
        <f t="shared" si="574"/>
        <v>17.4198987551482</v>
      </c>
      <c r="AP3382" s="159">
        <f t="shared" si="575"/>
        <v>1.4880280088667076E-2</v>
      </c>
      <c r="AQ3382" s="160">
        <f t="shared" si="576"/>
        <v>3.5488976909218636E-5</v>
      </c>
      <c r="AR3382" s="161">
        <f t="shared" si="577"/>
        <v>3.5488976909218636E-5</v>
      </c>
      <c r="AS3382" s="161" t="str">
        <f t="shared" si="573"/>
        <v/>
      </c>
    </row>
    <row r="3383" spans="41:45" ht="20.100000000000001" customHeight="1" x14ac:dyDescent="0.25">
      <c r="AO3383" s="158">
        <f t="shared" si="574"/>
        <v>17.42629372532263</v>
      </c>
      <c r="AP3383" s="159">
        <f t="shared" si="575"/>
        <v>1.4844791111757858E-2</v>
      </c>
      <c r="AQ3383" s="160">
        <f t="shared" si="576"/>
        <v>3.5408152309431354E-5</v>
      </c>
      <c r="AR3383" s="161">
        <f t="shared" si="577"/>
        <v>3.5408152309431354E-5</v>
      </c>
      <c r="AS3383" s="161" t="str">
        <f t="shared" si="573"/>
        <v/>
      </c>
    </row>
    <row r="3384" spans="41:45" ht="20.100000000000001" customHeight="1" x14ac:dyDescent="0.25">
      <c r="AO3384" s="158">
        <f t="shared" si="574"/>
        <v>17.43268869549706</v>
      </c>
      <c r="AP3384" s="159">
        <f t="shared" si="575"/>
        <v>1.4809382959448426E-2</v>
      </c>
      <c r="AQ3384" s="160">
        <f t="shared" si="576"/>
        <v>3.532749989473144E-5</v>
      </c>
      <c r="AR3384" s="161">
        <f t="shared" si="577"/>
        <v>3.532749989473144E-5</v>
      </c>
      <c r="AS3384" s="161" t="str">
        <f t="shared" si="573"/>
        <v/>
      </c>
    </row>
    <row r="3385" spans="41:45" ht="20.100000000000001" customHeight="1" x14ac:dyDescent="0.25">
      <c r="AO3385" s="158">
        <f t="shared" si="574"/>
        <v>17.43908366567149</v>
      </c>
      <c r="AP3385" s="159">
        <f t="shared" si="575"/>
        <v>1.4774055459553695E-2</v>
      </c>
      <c r="AQ3385" s="160">
        <f t="shared" si="576"/>
        <v>3.5247019335854501E-5</v>
      </c>
      <c r="AR3385" s="161">
        <f t="shared" si="577"/>
        <v>3.5247019335854501E-5</v>
      </c>
      <c r="AS3385" s="161" t="str">
        <f t="shared" si="573"/>
        <v/>
      </c>
    </row>
    <row r="3386" spans="41:45" ht="20.100000000000001" customHeight="1" x14ac:dyDescent="0.25">
      <c r="AO3386" s="158">
        <f t="shared" si="574"/>
        <v>17.44547863584592</v>
      </c>
      <c r="AP3386" s="159">
        <f t="shared" si="575"/>
        <v>1.473880844021784E-2</v>
      </c>
      <c r="AQ3386" s="160">
        <f t="shared" si="576"/>
        <v>3.5166710304018398E-5</v>
      </c>
      <c r="AR3386" s="161">
        <f t="shared" si="577"/>
        <v>3.5166710304018398E-5</v>
      </c>
      <c r="AS3386" s="161" t="str">
        <f t="shared" si="573"/>
        <v/>
      </c>
    </row>
    <row r="3387" spans="41:45" ht="20.100000000000001" customHeight="1" x14ac:dyDescent="0.25">
      <c r="AO3387" s="158">
        <f t="shared" si="574"/>
        <v>17.451873606020349</v>
      </c>
      <c r="AP3387" s="159">
        <f t="shared" si="575"/>
        <v>1.4703641729913822E-2</v>
      </c>
      <c r="AQ3387" s="160">
        <f t="shared" si="576"/>
        <v>3.5086572470923241E-5</v>
      </c>
      <c r="AR3387" s="161">
        <f t="shared" si="577"/>
        <v>3.5086572470923241E-5</v>
      </c>
      <c r="AS3387" s="161" t="str">
        <f t="shared" si="573"/>
        <v/>
      </c>
    </row>
    <row r="3388" spans="41:45" ht="20.100000000000001" customHeight="1" x14ac:dyDescent="0.25">
      <c r="AO3388" s="158">
        <f t="shared" si="574"/>
        <v>17.458268576194779</v>
      </c>
      <c r="AP3388" s="159">
        <f t="shared" si="575"/>
        <v>1.4668555157442899E-2</v>
      </c>
      <c r="AQ3388" s="160">
        <f t="shared" si="576"/>
        <v>3.5006605508886707E-5</v>
      </c>
      <c r="AR3388" s="161">
        <f t="shared" si="577"/>
        <v>3.5006605508886707E-5</v>
      </c>
      <c r="AS3388" s="161" t="str">
        <f t="shared" si="573"/>
        <v/>
      </c>
    </row>
    <row r="3389" spans="41:45" ht="20.100000000000001" customHeight="1" x14ac:dyDescent="0.25">
      <c r="AO3389" s="158">
        <f t="shared" si="574"/>
        <v>17.464663546369209</v>
      </c>
      <c r="AP3389" s="159">
        <f t="shared" si="575"/>
        <v>1.4633548551934012E-2</v>
      </c>
      <c r="AQ3389" s="160">
        <f t="shared" si="576"/>
        <v>3.492680909062372E-5</v>
      </c>
      <c r="AR3389" s="161">
        <f t="shared" si="577"/>
        <v>3.492680909062372E-5</v>
      </c>
      <c r="AS3389" s="161" t="str">
        <f t="shared" si="573"/>
        <v/>
      </c>
    </row>
    <row r="3390" spans="41:45" ht="20.100000000000001" customHeight="1" x14ac:dyDescent="0.25">
      <c r="AO3390" s="158">
        <f t="shared" si="574"/>
        <v>17.471058516543639</v>
      </c>
      <c r="AP3390" s="159">
        <f t="shared" si="575"/>
        <v>1.4598621742843388E-2</v>
      </c>
      <c r="AQ3390" s="160">
        <f t="shared" si="576"/>
        <v>3.4847182889400849E-5</v>
      </c>
      <c r="AR3390" s="161">
        <f t="shared" si="577"/>
        <v>3.4847182889400849E-5</v>
      </c>
      <c r="AS3390" s="161" t="str">
        <f t="shared" si="573"/>
        <v/>
      </c>
    </row>
    <row r="3391" spans="41:45" ht="20.100000000000001" customHeight="1" x14ac:dyDescent="0.25">
      <c r="AO3391" s="158">
        <f t="shared" si="574"/>
        <v>17.477453486718069</v>
      </c>
      <c r="AP3391" s="159">
        <f t="shared" si="575"/>
        <v>1.4563774559953988E-2</v>
      </c>
      <c r="AQ3391" s="160">
        <f t="shared" si="576"/>
        <v>3.4767726578940894E-5</v>
      </c>
      <c r="AR3391" s="161">
        <f t="shared" si="577"/>
        <v>3.4767726578940894E-5</v>
      </c>
      <c r="AS3391" s="161" t="str">
        <f t="shared" si="573"/>
        <v/>
      </c>
    </row>
    <row r="3392" spans="41:45" ht="20.100000000000001" customHeight="1" x14ac:dyDescent="0.25">
      <c r="AO3392" s="158">
        <f t="shared" si="574"/>
        <v>17.483848456892499</v>
      </c>
      <c r="AP3392" s="159">
        <f t="shared" si="575"/>
        <v>1.4529006833375047E-2</v>
      </c>
      <c r="AQ3392" s="160">
        <f t="shared" si="576"/>
        <v>3.4688439833601564E-5</v>
      </c>
      <c r="AR3392" s="161">
        <f t="shared" si="577"/>
        <v>3.4688439833601564E-5</v>
      </c>
      <c r="AS3392" s="161" t="str">
        <f t="shared" si="573"/>
        <v/>
      </c>
    </row>
    <row r="3393" spans="41:45" ht="20.100000000000001" customHeight="1" x14ac:dyDescent="0.25">
      <c r="AO3393" s="158">
        <f t="shared" si="574"/>
        <v>17.490243427066929</v>
      </c>
      <c r="AP3393" s="159">
        <f t="shared" si="575"/>
        <v>1.4494318393541445E-2</v>
      </c>
      <c r="AQ3393" s="160">
        <f t="shared" si="576"/>
        <v>3.4609322328051084E-5</v>
      </c>
      <c r="AR3393" s="161">
        <f t="shared" si="577"/>
        <v>3.4609322328051084E-5</v>
      </c>
      <c r="AS3393" s="161" t="str">
        <f t="shared" si="573"/>
        <v/>
      </c>
    </row>
    <row r="3394" spans="41:45" ht="20.100000000000001" customHeight="1" x14ac:dyDescent="0.25">
      <c r="AO3394" s="158">
        <f t="shared" si="574"/>
        <v>17.496638397241359</v>
      </c>
      <c r="AP3394" s="159">
        <f t="shared" si="575"/>
        <v>1.4459709071213394E-2</v>
      </c>
      <c r="AQ3394" s="160">
        <f t="shared" si="576"/>
        <v>3.4530373737656772E-5</v>
      </c>
      <c r="AR3394" s="161">
        <f t="shared" si="577"/>
        <v>3.4530373737656772E-5</v>
      </c>
      <c r="AS3394" s="161" t="str">
        <f t="shared" si="573"/>
        <v/>
      </c>
    </row>
    <row r="3395" spans="41:45" ht="20.100000000000001" customHeight="1" x14ac:dyDescent="0.25">
      <c r="AO3395" s="158">
        <f t="shared" si="574"/>
        <v>17.503033367415789</v>
      </c>
      <c r="AP3395" s="159">
        <f t="shared" si="575"/>
        <v>1.4425178697475737E-2</v>
      </c>
      <c r="AQ3395" s="160">
        <f t="shared" si="576"/>
        <v>3.4451593738157177E-5</v>
      </c>
      <c r="AR3395" s="161">
        <f t="shared" si="577"/>
        <v>3.4451593738157177E-5</v>
      </c>
      <c r="AS3395" s="161" t="str">
        <f t="shared" si="573"/>
        <v/>
      </c>
    </row>
    <row r="3396" spans="41:45" ht="20.100000000000001" customHeight="1" x14ac:dyDescent="0.25">
      <c r="AO3396" s="158">
        <f t="shared" si="574"/>
        <v>17.509428337590219</v>
      </c>
      <c r="AP3396" s="159">
        <f t="shared" si="575"/>
        <v>1.439072710373758E-2</v>
      </c>
      <c r="AQ3396" s="160">
        <f t="shared" si="576"/>
        <v>3.4372982005840755E-5</v>
      </c>
      <c r="AR3396" s="161">
        <f t="shared" si="577"/>
        <v>3.4372982005840755E-5</v>
      </c>
      <c r="AS3396" s="161" t="str">
        <f t="shared" si="573"/>
        <v/>
      </c>
    </row>
    <row r="3397" spans="41:45" ht="20.100000000000001" customHeight="1" x14ac:dyDescent="0.25">
      <c r="AO3397" s="158">
        <f t="shared" si="574"/>
        <v>17.515823307764649</v>
      </c>
      <c r="AP3397" s="159">
        <f t="shared" si="575"/>
        <v>1.4356354121731739E-2</v>
      </c>
      <c r="AQ3397" s="160">
        <f t="shared" si="576"/>
        <v>3.4294538217554543E-5</v>
      </c>
      <c r="AR3397" s="161">
        <f t="shared" si="577"/>
        <v>3.4294538217554543E-5</v>
      </c>
      <c r="AS3397" s="161" t="str">
        <f t="shared" si="573"/>
        <v/>
      </c>
    </row>
    <row r="3398" spans="41:45" ht="20.100000000000001" customHeight="1" x14ac:dyDescent="0.25">
      <c r="AO3398" s="158">
        <f t="shared" si="574"/>
        <v>17.522218277939078</v>
      </c>
      <c r="AP3398" s="159">
        <f t="shared" si="575"/>
        <v>1.4322059583514185E-2</v>
      </c>
      <c r="AQ3398" s="160">
        <f t="shared" si="576"/>
        <v>3.4216262050534157E-5</v>
      </c>
      <c r="AR3398" s="161">
        <f t="shared" si="577"/>
        <v>3.4216262050534157E-5</v>
      </c>
      <c r="AS3398" s="161" t="str">
        <f t="shared" si="573"/>
        <v/>
      </c>
    </row>
    <row r="3399" spans="41:45" ht="20.100000000000001" customHeight="1" x14ac:dyDescent="0.25">
      <c r="AO3399" s="158">
        <f t="shared" si="574"/>
        <v>17.528613248113508</v>
      </c>
      <c r="AP3399" s="159">
        <f t="shared" si="575"/>
        <v>1.4287843321463651E-2</v>
      </c>
      <c r="AQ3399" s="160">
        <f t="shared" si="576"/>
        <v>3.413815318256512E-5</v>
      </c>
      <c r="AR3399" s="161">
        <f t="shared" si="577"/>
        <v>3.413815318256512E-5</v>
      </c>
      <c r="AS3399" s="161" t="str">
        <f t="shared" si="573"/>
        <v/>
      </c>
    </row>
    <row r="3400" spans="41:45" ht="20.100000000000001" customHeight="1" x14ac:dyDescent="0.25">
      <c r="AO3400" s="158">
        <f t="shared" si="574"/>
        <v>17.535008218287938</v>
      </c>
      <c r="AP3400" s="159">
        <f t="shared" si="575"/>
        <v>1.4253705168281085E-2</v>
      </c>
      <c r="AQ3400" s="160">
        <f t="shared" si="576"/>
        <v>3.4060211292012352E-5</v>
      </c>
      <c r="AR3400" s="161">
        <f t="shared" si="577"/>
        <v>3.4060211292012352E-5</v>
      </c>
      <c r="AS3400" s="161" t="str">
        <f t="shared" si="573"/>
        <v/>
      </c>
    </row>
    <row r="3401" spans="41:45" ht="20.100000000000001" customHeight="1" x14ac:dyDescent="0.25">
      <c r="AO3401" s="158">
        <f t="shared" si="574"/>
        <v>17.541403188462368</v>
      </c>
      <c r="AP3401" s="159">
        <f t="shared" si="575"/>
        <v>1.4219644956989073E-2</v>
      </c>
      <c r="AQ3401" s="160">
        <f t="shared" si="576"/>
        <v>3.3982436057627616E-5</v>
      </c>
      <c r="AR3401" s="161">
        <f t="shared" si="577"/>
        <v>3.3982436057627616E-5</v>
      </c>
      <c r="AS3401" s="161" t="str">
        <f t="shared" si="573"/>
        <v/>
      </c>
    </row>
    <row r="3402" spans="41:45" ht="20.100000000000001" customHeight="1" x14ac:dyDescent="0.25">
      <c r="AO3402" s="158">
        <f t="shared" si="574"/>
        <v>17.547798158636798</v>
      </c>
      <c r="AP3402" s="159">
        <f t="shared" si="575"/>
        <v>1.4185662520931445E-2</v>
      </c>
      <c r="AQ3402" s="160">
        <f t="shared" si="576"/>
        <v>3.3904827158736869E-5</v>
      </c>
      <c r="AR3402" s="161">
        <f t="shared" si="577"/>
        <v>3.3904827158736869E-5</v>
      </c>
      <c r="AS3402" s="161" t="str">
        <f t="shared" si="573"/>
        <v/>
      </c>
    </row>
    <row r="3403" spans="41:45" ht="20.100000000000001" customHeight="1" x14ac:dyDescent="0.25">
      <c r="AO3403" s="158">
        <f t="shared" si="574"/>
        <v>17.554193128811228</v>
      </c>
      <c r="AP3403" s="159">
        <f t="shared" si="575"/>
        <v>1.4151757693772709E-2</v>
      </c>
      <c r="AQ3403" s="160">
        <f t="shared" si="576"/>
        <v>3.3827384275144853E-5</v>
      </c>
      <c r="AR3403" s="161">
        <f t="shared" si="577"/>
        <v>3.3827384275144853E-5</v>
      </c>
      <c r="AS3403" s="161" t="str">
        <f t="shared" si="573"/>
        <v/>
      </c>
    </row>
    <row r="3404" spans="41:45" ht="20.100000000000001" customHeight="1" x14ac:dyDescent="0.25">
      <c r="AO3404" s="158">
        <f t="shared" si="574"/>
        <v>17.560588098985658</v>
      </c>
      <c r="AP3404" s="159">
        <f t="shared" si="575"/>
        <v>1.4117930309497564E-2</v>
      </c>
      <c r="AQ3404" s="160">
        <f t="shared" si="576"/>
        <v>3.3750107087150705E-5</v>
      </c>
      <c r="AR3404" s="161">
        <f t="shared" si="577"/>
        <v>3.3750107087150705E-5</v>
      </c>
      <c r="AS3404" s="161" t="str">
        <f t="shared" si="573"/>
        <v/>
      </c>
    </row>
    <row r="3405" spans="41:45" ht="20.100000000000001" customHeight="1" x14ac:dyDescent="0.25">
      <c r="AO3405" s="158">
        <f t="shared" si="574"/>
        <v>17.566983069160088</v>
      </c>
      <c r="AP3405" s="159">
        <f t="shared" si="575"/>
        <v>1.4084180202410413E-2</v>
      </c>
      <c r="AQ3405" s="160">
        <f t="shared" si="576"/>
        <v>3.3672995275577447E-5</v>
      </c>
      <c r="AR3405" s="161">
        <f t="shared" si="577"/>
        <v>3.3672995275577447E-5</v>
      </c>
      <c r="AS3405" s="161" t="str">
        <f t="shared" si="573"/>
        <v/>
      </c>
    </row>
    <row r="3406" spans="41:45" ht="20.100000000000001" customHeight="1" x14ac:dyDescent="0.25">
      <c r="AO3406" s="158">
        <f t="shared" si="574"/>
        <v>17.573378039334518</v>
      </c>
      <c r="AP3406" s="159">
        <f t="shared" si="575"/>
        <v>1.4050507207134836E-2</v>
      </c>
      <c r="AQ3406" s="160">
        <f t="shared" si="576"/>
        <v>3.3596048521726887E-5</v>
      </c>
      <c r="AR3406" s="161">
        <f t="shared" si="577"/>
        <v>3.3596048521726887E-5</v>
      </c>
      <c r="AS3406" s="161" t="str">
        <f t="shared" si="573"/>
        <v/>
      </c>
    </row>
    <row r="3407" spans="41:45" ht="20.100000000000001" customHeight="1" x14ac:dyDescent="0.25">
      <c r="AO3407" s="158">
        <f t="shared" si="574"/>
        <v>17.579773009508948</v>
      </c>
      <c r="AP3407" s="159">
        <f t="shared" si="575"/>
        <v>1.4016911158613109E-2</v>
      </c>
      <c r="AQ3407" s="160">
        <f t="shared" si="576"/>
        <v>3.3519266507428189E-5</v>
      </c>
      <c r="AR3407" s="161">
        <f t="shared" si="577"/>
        <v>3.3519266507428189E-5</v>
      </c>
      <c r="AS3407" s="161" t="str">
        <f t="shared" si="573"/>
        <v/>
      </c>
    </row>
    <row r="3408" spans="41:45" ht="20.100000000000001" customHeight="1" x14ac:dyDescent="0.25">
      <c r="AO3408" s="158">
        <f t="shared" si="574"/>
        <v>17.586167979683378</v>
      </c>
      <c r="AP3408" s="159">
        <f t="shared" si="575"/>
        <v>1.3983391892105681E-2</v>
      </c>
      <c r="AQ3408" s="160">
        <f t="shared" si="576"/>
        <v>3.3442648914911235E-5</v>
      </c>
      <c r="AR3408" s="161">
        <f t="shared" si="577"/>
        <v>3.3442648914911235E-5</v>
      </c>
      <c r="AS3408" s="161" t="str">
        <f t="shared" si="573"/>
        <v/>
      </c>
    </row>
    <row r="3409" spans="41:45" ht="20.100000000000001" customHeight="1" x14ac:dyDescent="0.25">
      <c r="AO3409" s="158">
        <f t="shared" si="574"/>
        <v>17.592562949857808</v>
      </c>
      <c r="AP3409" s="159">
        <f t="shared" si="575"/>
        <v>1.3949949243190769E-2</v>
      </c>
      <c r="AQ3409" s="160">
        <f t="shared" si="576"/>
        <v>3.3366195427066841E-5</v>
      </c>
      <c r="AR3409" s="161">
        <f t="shared" si="577"/>
        <v>3.3366195427066841E-5</v>
      </c>
      <c r="AS3409" s="161" t="str">
        <f t="shared" si="573"/>
        <v/>
      </c>
    </row>
    <row r="3410" spans="41:45" ht="20.100000000000001" customHeight="1" x14ac:dyDescent="0.25">
      <c r="AO3410" s="158">
        <f t="shared" si="574"/>
        <v>17.598957920032237</v>
      </c>
      <c r="AP3410" s="159">
        <f t="shared" si="575"/>
        <v>1.3916583047763702E-2</v>
      </c>
      <c r="AQ3410" s="160">
        <f t="shared" si="576"/>
        <v>3.3289905727179603E-5</v>
      </c>
      <c r="AR3410" s="161">
        <f t="shared" si="577"/>
        <v>3.3289905727179603E-5</v>
      </c>
      <c r="AS3410" s="161" t="str">
        <f t="shared" ref="AS3410:AS3473" si="578">IF($AP3410&lt;(1-$AN$670),$AQ3410,"")</f>
        <v/>
      </c>
    </row>
    <row r="3411" spans="41:45" ht="20.100000000000001" customHeight="1" x14ac:dyDescent="0.25">
      <c r="AO3411" s="158">
        <f t="shared" ref="AO3411:AO3474" si="579">AO3410+$AR$655</f>
        <v>17.605352890206667</v>
      </c>
      <c r="AP3411" s="159">
        <f t="shared" ref="AP3411:AP3474" si="580">_xlfn.CHISQ.DIST.RT(AO3411,7)</f>
        <v>1.3883293142036523E-2</v>
      </c>
      <c r="AQ3411" s="160">
        <f t="shared" ref="AQ3411:AQ3474" si="581">AP3411-AP3412</f>
        <v>3.3213779499035451E-5</v>
      </c>
      <c r="AR3411" s="161">
        <f t="shared" ref="AR3411:AR3474" si="582">IF(AP3411&lt;(1-$AN$662),AQ3411,"")</f>
        <v>3.3213779499035451E-5</v>
      </c>
      <c r="AS3411" s="161" t="str">
        <f t="shared" si="578"/>
        <v/>
      </c>
    </row>
    <row r="3412" spans="41:45" ht="20.100000000000001" customHeight="1" x14ac:dyDescent="0.25">
      <c r="AO3412" s="158">
        <f t="shared" si="579"/>
        <v>17.611747860381097</v>
      </c>
      <c r="AP3412" s="159">
        <f t="shared" si="580"/>
        <v>1.3850079362537487E-2</v>
      </c>
      <c r="AQ3412" s="160">
        <f t="shared" si="581"/>
        <v>3.3137816426952876E-5</v>
      </c>
      <c r="AR3412" s="161">
        <f t="shared" si="582"/>
        <v>3.3137816426952876E-5</v>
      </c>
      <c r="AS3412" s="161" t="str">
        <f t="shared" si="578"/>
        <v/>
      </c>
    </row>
    <row r="3413" spans="41:45" ht="20.100000000000001" customHeight="1" x14ac:dyDescent="0.25">
      <c r="AO3413" s="158">
        <f t="shared" si="579"/>
        <v>17.618142830555527</v>
      </c>
      <c r="AP3413" s="159">
        <f t="shared" si="580"/>
        <v>1.3816941546110535E-2</v>
      </c>
      <c r="AQ3413" s="160">
        <f t="shared" si="581"/>
        <v>3.3062016195732624E-5</v>
      </c>
      <c r="AR3413" s="161">
        <f t="shared" si="582"/>
        <v>3.3062016195732624E-5</v>
      </c>
      <c r="AS3413" s="161" t="str">
        <f t="shared" si="578"/>
        <v/>
      </c>
    </row>
    <row r="3414" spans="41:45" ht="20.100000000000001" customHeight="1" x14ac:dyDescent="0.25">
      <c r="AO3414" s="158">
        <f t="shared" si="579"/>
        <v>17.624537800729957</v>
      </c>
      <c r="AP3414" s="159">
        <f t="shared" si="580"/>
        <v>1.3783879529914802E-2</v>
      </c>
      <c r="AQ3414" s="160">
        <f t="shared" si="581"/>
        <v>3.2986378490664631E-5</v>
      </c>
      <c r="AR3414" s="161">
        <f t="shared" si="582"/>
        <v>3.2986378490664631E-5</v>
      </c>
      <c r="AS3414" s="161" t="str">
        <f t="shared" si="578"/>
        <v/>
      </c>
    </row>
    <row r="3415" spans="41:45" ht="20.100000000000001" customHeight="1" x14ac:dyDescent="0.25">
      <c r="AO3415" s="158">
        <f t="shared" si="579"/>
        <v>17.630932770904387</v>
      </c>
      <c r="AP3415" s="159">
        <f t="shared" si="580"/>
        <v>1.3750893151424137E-2</v>
      </c>
      <c r="AQ3415" s="160">
        <f t="shared" si="581"/>
        <v>3.2910902997515881E-5</v>
      </c>
      <c r="AR3415" s="161">
        <f t="shared" si="582"/>
        <v>3.2910902997515881E-5</v>
      </c>
      <c r="AS3415" s="161" t="str">
        <f t="shared" si="578"/>
        <v/>
      </c>
    </row>
    <row r="3416" spans="41:45" ht="20.100000000000001" customHeight="1" x14ac:dyDescent="0.25">
      <c r="AO3416" s="158">
        <f t="shared" si="579"/>
        <v>17.637327741078817</v>
      </c>
      <c r="AP3416" s="159">
        <f t="shared" si="580"/>
        <v>1.3717982248426621E-2</v>
      </c>
      <c r="AQ3416" s="160">
        <f t="shared" si="581"/>
        <v>3.2835589402631024E-5</v>
      </c>
      <c r="AR3416" s="161">
        <f t="shared" si="582"/>
        <v>3.2835589402631024E-5</v>
      </c>
      <c r="AS3416" s="161" t="str">
        <f t="shared" si="578"/>
        <v/>
      </c>
    </row>
    <row r="3417" spans="41:45" ht="20.100000000000001" customHeight="1" x14ac:dyDescent="0.25">
      <c r="AO3417" s="158">
        <f t="shared" si="579"/>
        <v>17.643722711253247</v>
      </c>
      <c r="AP3417" s="159">
        <f t="shared" si="580"/>
        <v>1.368514665902399E-2</v>
      </c>
      <c r="AQ3417" s="160">
        <f t="shared" si="581"/>
        <v>3.2760437392734612E-5</v>
      </c>
      <c r="AR3417" s="161">
        <f t="shared" si="582"/>
        <v>3.2760437392734612E-5</v>
      </c>
      <c r="AS3417" s="161" t="str">
        <f t="shared" si="578"/>
        <v/>
      </c>
    </row>
    <row r="3418" spans="41:45" ht="20.100000000000001" customHeight="1" x14ac:dyDescent="0.25">
      <c r="AO3418" s="158">
        <f t="shared" si="579"/>
        <v>17.650117681427677</v>
      </c>
      <c r="AP3418" s="159">
        <f t="shared" si="580"/>
        <v>1.3652386221631256E-2</v>
      </c>
      <c r="AQ3418" s="160">
        <f t="shared" si="581"/>
        <v>3.2685446655172229E-5</v>
      </c>
      <c r="AR3418" s="161">
        <f t="shared" si="582"/>
        <v>3.2685446655172229E-5</v>
      </c>
      <c r="AS3418" s="161" t="str">
        <f t="shared" si="578"/>
        <v/>
      </c>
    </row>
    <row r="3419" spans="41:45" ht="20.100000000000001" customHeight="1" x14ac:dyDescent="0.25">
      <c r="AO3419" s="158">
        <f t="shared" si="579"/>
        <v>17.656512651602107</v>
      </c>
      <c r="AP3419" s="159">
        <f t="shared" si="580"/>
        <v>1.3619700774976084E-2</v>
      </c>
      <c r="AQ3419" s="160">
        <f t="shared" si="581"/>
        <v>3.2610616877664159E-5</v>
      </c>
      <c r="AR3419" s="161">
        <f t="shared" si="582"/>
        <v>3.2610616877664159E-5</v>
      </c>
      <c r="AS3419" s="161" t="str">
        <f t="shared" si="578"/>
        <v/>
      </c>
    </row>
    <row r="3420" spans="41:45" ht="20.100000000000001" customHeight="1" x14ac:dyDescent="0.25">
      <c r="AO3420" s="158">
        <f t="shared" si="579"/>
        <v>17.662907621776537</v>
      </c>
      <c r="AP3420" s="159">
        <f t="shared" si="580"/>
        <v>1.3587090158098419E-2</v>
      </c>
      <c r="AQ3420" s="160">
        <f t="shared" si="581"/>
        <v>3.2535947748523961E-5</v>
      </c>
      <c r="AR3420" s="161">
        <f t="shared" si="582"/>
        <v>3.2535947748523961E-5</v>
      </c>
      <c r="AS3420" s="161" t="str">
        <f t="shared" si="578"/>
        <v/>
      </c>
    </row>
    <row r="3421" spans="41:45" ht="20.100000000000001" customHeight="1" x14ac:dyDescent="0.25">
      <c r="AO3421" s="158">
        <f t="shared" si="579"/>
        <v>17.669302591950967</v>
      </c>
      <c r="AP3421" s="159">
        <f t="shared" si="580"/>
        <v>1.3554554210349895E-2</v>
      </c>
      <c r="AQ3421" s="160">
        <f t="shared" si="581"/>
        <v>3.2461438956484998E-5</v>
      </c>
      <c r="AR3421" s="161">
        <f t="shared" si="582"/>
        <v>3.2461438956484998E-5</v>
      </c>
      <c r="AS3421" s="161" t="str">
        <f t="shared" si="578"/>
        <v/>
      </c>
    </row>
    <row r="3422" spans="41:45" ht="20.100000000000001" customHeight="1" x14ac:dyDescent="0.25">
      <c r="AO3422" s="158">
        <f t="shared" si="579"/>
        <v>17.675697562125396</v>
      </c>
      <c r="AP3422" s="159">
        <f t="shared" si="580"/>
        <v>1.352209277139341E-2</v>
      </c>
      <c r="AQ3422" s="160">
        <f t="shared" si="581"/>
        <v>3.23870901908236E-5</v>
      </c>
      <c r="AR3422" s="161">
        <f t="shared" si="582"/>
        <v>3.23870901908236E-5</v>
      </c>
      <c r="AS3422" s="161" t="str">
        <f t="shared" si="578"/>
        <v/>
      </c>
    </row>
    <row r="3423" spans="41:45" ht="20.100000000000001" customHeight="1" x14ac:dyDescent="0.25">
      <c r="AO3423" s="158">
        <f t="shared" si="579"/>
        <v>17.682092532299826</v>
      </c>
      <c r="AP3423" s="159">
        <f t="shared" si="580"/>
        <v>1.3489705681202587E-2</v>
      </c>
      <c r="AQ3423" s="160">
        <f t="shared" si="581"/>
        <v>3.2312901141298353E-5</v>
      </c>
      <c r="AR3423" s="161">
        <f t="shared" si="582"/>
        <v>3.2312901141298353E-5</v>
      </c>
      <c r="AS3423" s="161" t="str">
        <f t="shared" si="578"/>
        <v/>
      </c>
    </row>
    <row r="3424" spans="41:45" ht="20.100000000000001" customHeight="1" x14ac:dyDescent="0.25">
      <c r="AO3424" s="158">
        <f t="shared" si="579"/>
        <v>17.688487502474256</v>
      </c>
      <c r="AP3424" s="159">
        <f t="shared" si="580"/>
        <v>1.3457392780061288E-2</v>
      </c>
      <c r="AQ3424" s="160">
        <f t="shared" si="581"/>
        <v>3.2238871498117133E-5</v>
      </c>
      <c r="AR3424" s="161">
        <f t="shared" si="582"/>
        <v>3.2238871498117133E-5</v>
      </c>
      <c r="AS3424" s="161" t="str">
        <f t="shared" si="578"/>
        <v/>
      </c>
    </row>
    <row r="3425" spans="41:45" ht="20.100000000000001" customHeight="1" x14ac:dyDescent="0.25">
      <c r="AO3425" s="158">
        <f t="shared" si="579"/>
        <v>17.694882472648686</v>
      </c>
      <c r="AP3425" s="159">
        <f t="shared" si="580"/>
        <v>1.3425153908563171E-2</v>
      </c>
      <c r="AQ3425" s="160">
        <f t="shared" si="581"/>
        <v>3.2165000952053338E-5</v>
      </c>
      <c r="AR3425" s="161">
        <f t="shared" si="582"/>
        <v>3.2165000952053338E-5</v>
      </c>
      <c r="AS3425" s="161" t="str">
        <f t="shared" si="578"/>
        <v/>
      </c>
    </row>
    <row r="3426" spans="41:45" ht="20.100000000000001" customHeight="1" x14ac:dyDescent="0.25">
      <c r="AO3426" s="158">
        <f t="shared" si="579"/>
        <v>17.701277442823116</v>
      </c>
      <c r="AP3426" s="159">
        <f t="shared" si="580"/>
        <v>1.3392988907611118E-2</v>
      </c>
      <c r="AQ3426" s="160">
        <f t="shared" si="581"/>
        <v>3.2091289194359149E-5</v>
      </c>
      <c r="AR3426" s="161">
        <f t="shared" si="582"/>
        <v>3.2091289194359149E-5</v>
      </c>
      <c r="AS3426" s="161" t="str">
        <f t="shared" si="578"/>
        <v/>
      </c>
    </row>
    <row r="3427" spans="41:45" ht="20.100000000000001" customHeight="1" x14ac:dyDescent="0.25">
      <c r="AO3427" s="158">
        <f t="shared" si="579"/>
        <v>17.707672412997546</v>
      </c>
      <c r="AP3427" s="159">
        <f t="shared" si="580"/>
        <v>1.3360897618416759E-2</v>
      </c>
      <c r="AQ3427" s="160">
        <f t="shared" si="581"/>
        <v>3.2017735916692672E-5</v>
      </c>
      <c r="AR3427" s="161">
        <f t="shared" si="582"/>
        <v>3.2017735916692672E-5</v>
      </c>
      <c r="AS3427" s="161" t="str">
        <f t="shared" si="578"/>
        <v/>
      </c>
    </row>
    <row r="3428" spans="41:45" ht="20.100000000000001" customHeight="1" x14ac:dyDescent="0.25">
      <c r="AO3428" s="158">
        <f t="shared" si="579"/>
        <v>17.714067383171976</v>
      </c>
      <c r="AP3428" s="159">
        <f t="shared" si="580"/>
        <v>1.3328879882500066E-2</v>
      </c>
      <c r="AQ3428" s="160">
        <f t="shared" si="581"/>
        <v>3.1944340811338248E-5</v>
      </c>
      <c r="AR3428" s="161">
        <f t="shared" si="582"/>
        <v>3.1944340811338248E-5</v>
      </c>
      <c r="AS3428" s="161" t="str">
        <f t="shared" si="578"/>
        <v/>
      </c>
    </row>
    <row r="3429" spans="41:45" ht="20.100000000000001" customHeight="1" x14ac:dyDescent="0.25">
      <c r="AO3429" s="158">
        <f t="shared" si="579"/>
        <v>17.720462353346406</v>
      </c>
      <c r="AP3429" s="159">
        <f t="shared" si="580"/>
        <v>1.3296935541688728E-2</v>
      </c>
      <c r="AQ3429" s="160">
        <f t="shared" si="581"/>
        <v>3.1871103570928899E-5</v>
      </c>
      <c r="AR3429" s="161">
        <f t="shared" si="582"/>
        <v>3.1871103570928899E-5</v>
      </c>
      <c r="AS3429" s="161" t="str">
        <f t="shared" si="578"/>
        <v/>
      </c>
    </row>
    <row r="3430" spans="41:45" ht="20.100000000000001" customHeight="1" x14ac:dyDescent="0.25">
      <c r="AO3430" s="158">
        <f t="shared" si="579"/>
        <v>17.726857323520836</v>
      </c>
      <c r="AP3430" s="159">
        <f t="shared" si="580"/>
        <v>1.3265064438117799E-2</v>
      </c>
      <c r="AQ3430" s="160">
        <f t="shared" si="581"/>
        <v>3.1798023888729085E-5</v>
      </c>
      <c r="AR3430" s="161">
        <f t="shared" si="582"/>
        <v>3.1798023888729085E-5</v>
      </c>
      <c r="AS3430" s="161" t="str">
        <f t="shared" si="578"/>
        <v/>
      </c>
    </row>
    <row r="3431" spans="41:45" ht="20.100000000000001" customHeight="1" x14ac:dyDescent="0.25">
      <c r="AO3431" s="158">
        <f t="shared" si="579"/>
        <v>17.733252293695266</v>
      </c>
      <c r="AP3431" s="159">
        <f t="shared" si="580"/>
        <v>1.323326641422907E-2</v>
      </c>
      <c r="AQ3431" s="160">
        <f t="shared" si="581"/>
        <v>3.1725101458360619E-5</v>
      </c>
      <c r="AR3431" s="161">
        <f t="shared" si="582"/>
        <v>3.1725101458360619E-5</v>
      </c>
      <c r="AS3431" s="161" t="str">
        <f t="shared" si="578"/>
        <v/>
      </c>
    </row>
    <row r="3432" spans="41:45" ht="20.100000000000001" customHeight="1" x14ac:dyDescent="0.25">
      <c r="AO3432" s="158">
        <f t="shared" si="579"/>
        <v>17.739647263869696</v>
      </c>
      <c r="AP3432" s="159">
        <f t="shared" si="580"/>
        <v>1.3201541312770709E-2</v>
      </c>
      <c r="AQ3432" s="160">
        <f t="shared" si="581"/>
        <v>3.1652335974062876E-5</v>
      </c>
      <c r="AR3432" s="161">
        <f t="shared" si="582"/>
        <v>3.1652335974062876E-5</v>
      </c>
      <c r="AS3432" s="161" t="str">
        <f t="shared" si="578"/>
        <v/>
      </c>
    </row>
    <row r="3433" spans="41:45" ht="20.100000000000001" customHeight="1" x14ac:dyDescent="0.25">
      <c r="AO3433" s="158">
        <f t="shared" si="579"/>
        <v>17.746042234044126</v>
      </c>
      <c r="AP3433" s="159">
        <f t="shared" si="580"/>
        <v>1.3169888976796646E-2</v>
      </c>
      <c r="AQ3433" s="160">
        <f t="shared" si="581"/>
        <v>3.1579727130467278E-5</v>
      </c>
      <c r="AR3433" s="161">
        <f t="shared" si="582"/>
        <v>3.1579727130467278E-5</v>
      </c>
      <c r="AS3433" s="161" t="str">
        <f t="shared" si="578"/>
        <v/>
      </c>
    </row>
    <row r="3434" spans="41:45" ht="20.100000000000001" customHeight="1" x14ac:dyDescent="0.25">
      <c r="AO3434" s="158">
        <f t="shared" si="579"/>
        <v>17.752437204218555</v>
      </c>
      <c r="AP3434" s="159">
        <f t="shared" si="580"/>
        <v>1.3138309249666179E-2</v>
      </c>
      <c r="AQ3434" s="160">
        <f t="shared" si="581"/>
        <v>3.1507274622736073E-5</v>
      </c>
      <c r="AR3434" s="161">
        <f t="shared" si="582"/>
        <v>3.1507274622736073E-5</v>
      </c>
      <c r="AS3434" s="161" t="str">
        <f t="shared" si="578"/>
        <v/>
      </c>
    </row>
    <row r="3435" spans="41:45" ht="20.100000000000001" customHeight="1" x14ac:dyDescent="0.25">
      <c r="AO3435" s="158">
        <f t="shared" si="579"/>
        <v>17.758832174392985</v>
      </c>
      <c r="AP3435" s="159">
        <f t="shared" si="580"/>
        <v>1.3106801975043443E-2</v>
      </c>
      <c r="AQ3435" s="160">
        <f t="shared" si="581"/>
        <v>3.1434978146479067E-5</v>
      </c>
      <c r="AR3435" s="161">
        <f t="shared" si="582"/>
        <v>3.1434978146479067E-5</v>
      </c>
      <c r="AS3435" s="161" t="str">
        <f t="shared" si="578"/>
        <v/>
      </c>
    </row>
    <row r="3436" spans="41:45" ht="20.100000000000001" customHeight="1" x14ac:dyDescent="0.25">
      <c r="AO3436" s="158">
        <f t="shared" si="579"/>
        <v>17.765227144567415</v>
      </c>
      <c r="AP3436" s="159">
        <f t="shared" si="580"/>
        <v>1.3075366996896964E-2</v>
      </c>
      <c r="AQ3436" s="160">
        <f t="shared" si="581"/>
        <v>3.1362837397871587E-5</v>
      </c>
      <c r="AR3436" s="161">
        <f t="shared" si="582"/>
        <v>3.1362837397871587E-5</v>
      </c>
      <c r="AS3436" s="161" t="str">
        <f t="shared" si="578"/>
        <v/>
      </c>
    </row>
    <row r="3437" spans="41:45" ht="20.100000000000001" customHeight="1" x14ac:dyDescent="0.25">
      <c r="AO3437" s="158">
        <f t="shared" si="579"/>
        <v>17.771622114741845</v>
      </c>
      <c r="AP3437" s="159">
        <f t="shared" si="580"/>
        <v>1.3044004159499092E-2</v>
      </c>
      <c r="AQ3437" s="160">
        <f t="shared" si="581"/>
        <v>3.1290852073515701E-5</v>
      </c>
      <c r="AR3437" s="161">
        <f t="shared" si="582"/>
        <v>3.1290852073515701E-5</v>
      </c>
      <c r="AS3437" s="161" t="str">
        <f t="shared" si="578"/>
        <v/>
      </c>
    </row>
    <row r="3438" spans="41:45" ht="20.100000000000001" customHeight="1" x14ac:dyDescent="0.25">
      <c r="AO3438" s="158">
        <f t="shared" si="579"/>
        <v>17.778017084916275</v>
      </c>
      <c r="AP3438" s="159">
        <f t="shared" si="580"/>
        <v>1.3012713307425577E-2</v>
      </c>
      <c r="AQ3438" s="160">
        <f t="shared" si="581"/>
        <v>3.121902187050267E-5</v>
      </c>
      <c r="AR3438" s="161">
        <f t="shared" si="582"/>
        <v>3.121902187050267E-5</v>
      </c>
      <c r="AS3438" s="161" t="str">
        <f t="shared" si="578"/>
        <v/>
      </c>
    </row>
    <row r="3439" spans="41:45" ht="20.100000000000001" customHeight="1" x14ac:dyDescent="0.25">
      <c r="AO3439" s="158">
        <f t="shared" si="579"/>
        <v>17.784412055090705</v>
      </c>
      <c r="AP3439" s="159">
        <f t="shared" si="580"/>
        <v>1.2981494285555074E-2</v>
      </c>
      <c r="AQ3439" s="160">
        <f t="shared" si="581"/>
        <v>3.1147346486442434E-5</v>
      </c>
      <c r="AR3439" s="161">
        <f t="shared" si="582"/>
        <v>3.1147346486442434E-5</v>
      </c>
      <c r="AS3439" s="161" t="str">
        <f t="shared" si="578"/>
        <v/>
      </c>
    </row>
    <row r="3440" spans="41:45" ht="20.100000000000001" customHeight="1" x14ac:dyDescent="0.25">
      <c r="AO3440" s="158">
        <f t="shared" si="579"/>
        <v>17.790807025265135</v>
      </c>
      <c r="AP3440" s="159">
        <f t="shared" si="580"/>
        <v>1.2950346939068632E-2</v>
      </c>
      <c r="AQ3440" s="160">
        <f t="shared" si="581"/>
        <v>3.10758256194376E-5</v>
      </c>
      <c r="AR3440" s="161">
        <f t="shared" si="582"/>
        <v>3.10758256194376E-5</v>
      </c>
      <c r="AS3440" s="161" t="str">
        <f t="shared" si="578"/>
        <v/>
      </c>
    </row>
    <row r="3441" spans="41:45" ht="20.100000000000001" customHeight="1" x14ac:dyDescent="0.25">
      <c r="AO3441" s="158">
        <f t="shared" si="579"/>
        <v>17.797201995439565</v>
      </c>
      <c r="AP3441" s="159">
        <f t="shared" si="580"/>
        <v>1.2919271113449194E-2</v>
      </c>
      <c r="AQ3441" s="160">
        <f t="shared" si="581"/>
        <v>3.1004458967988022E-5</v>
      </c>
      <c r="AR3441" s="161">
        <f t="shared" si="582"/>
        <v>3.1004458967988022E-5</v>
      </c>
      <c r="AS3441" s="161" t="str">
        <f t="shared" si="578"/>
        <v/>
      </c>
    </row>
    <row r="3442" spans="41:45" ht="20.100000000000001" customHeight="1" x14ac:dyDescent="0.25">
      <c r="AO3442" s="158">
        <f t="shared" si="579"/>
        <v>17.803596965613995</v>
      </c>
      <c r="AP3442" s="159">
        <f t="shared" si="580"/>
        <v>1.2888266654481206E-2</v>
      </c>
      <c r="AQ3442" s="160">
        <f t="shared" si="581"/>
        <v>3.0933246231179892E-5</v>
      </c>
      <c r="AR3442" s="161">
        <f t="shared" si="582"/>
        <v>3.0933246231179892E-5</v>
      </c>
      <c r="AS3442" s="161" t="str">
        <f t="shared" si="578"/>
        <v/>
      </c>
    </row>
    <row r="3443" spans="41:45" ht="20.100000000000001" customHeight="1" x14ac:dyDescent="0.25">
      <c r="AO3443" s="158">
        <f t="shared" si="579"/>
        <v>17.809991935788425</v>
      </c>
      <c r="AP3443" s="159">
        <f t="shared" si="580"/>
        <v>1.2857333408250026E-2</v>
      </c>
      <c r="AQ3443" s="160">
        <f t="shared" si="581"/>
        <v>3.0862187108588596E-5</v>
      </c>
      <c r="AR3443" s="161">
        <f t="shared" si="582"/>
        <v>3.0862187108588596E-5</v>
      </c>
      <c r="AS3443" s="161" t="str">
        <f t="shared" si="578"/>
        <v/>
      </c>
    </row>
    <row r="3444" spans="41:45" ht="20.100000000000001" customHeight="1" x14ac:dyDescent="0.25">
      <c r="AO3444" s="158">
        <f t="shared" si="579"/>
        <v>17.816386905962855</v>
      </c>
      <c r="AP3444" s="159">
        <f t="shared" si="580"/>
        <v>1.2826471221141438E-2</v>
      </c>
      <c r="AQ3444" s="160">
        <f t="shared" si="581"/>
        <v>3.0791281300160747E-5</v>
      </c>
      <c r="AR3444" s="161">
        <f t="shared" si="582"/>
        <v>3.0791281300160747E-5</v>
      </c>
      <c r="AS3444" s="161" t="str">
        <f t="shared" si="578"/>
        <v/>
      </c>
    </row>
    <row r="3445" spans="41:45" ht="20.100000000000001" customHeight="1" x14ac:dyDescent="0.25">
      <c r="AO3445" s="158">
        <f t="shared" si="579"/>
        <v>17.822781876137284</v>
      </c>
      <c r="AP3445" s="159">
        <f t="shared" si="580"/>
        <v>1.2795679939841277E-2</v>
      </c>
      <c r="AQ3445" s="160">
        <f t="shared" si="581"/>
        <v>3.0720528506458789E-5</v>
      </c>
      <c r="AR3445" s="161">
        <f t="shared" si="582"/>
        <v>3.0720528506458789E-5</v>
      </c>
      <c r="AS3445" s="161" t="str">
        <f t="shared" si="578"/>
        <v/>
      </c>
    </row>
    <row r="3446" spans="41:45" ht="20.100000000000001" customHeight="1" x14ac:dyDescent="0.25">
      <c r="AO3446" s="158">
        <f t="shared" si="579"/>
        <v>17.829176846311714</v>
      </c>
      <c r="AP3446" s="159">
        <f t="shared" si="580"/>
        <v>1.2764959411334818E-2</v>
      </c>
      <c r="AQ3446" s="160">
        <f t="shared" si="581"/>
        <v>3.0649928428399045E-5</v>
      </c>
      <c r="AR3446" s="161">
        <f t="shared" si="582"/>
        <v>3.0649928428399045E-5</v>
      </c>
      <c r="AS3446" s="161" t="str">
        <f t="shared" si="578"/>
        <v/>
      </c>
    </row>
    <row r="3447" spans="41:45" ht="20.100000000000001" customHeight="1" x14ac:dyDescent="0.25">
      <c r="AO3447" s="158">
        <f t="shared" si="579"/>
        <v>17.835571816486144</v>
      </c>
      <c r="AP3447" s="159">
        <f t="shared" si="580"/>
        <v>1.2734309482906419E-2</v>
      </c>
      <c r="AQ3447" s="160">
        <f t="shared" si="581"/>
        <v>3.0579480767562242E-5</v>
      </c>
      <c r="AR3447" s="161">
        <f t="shared" si="582"/>
        <v>3.0579480767562242E-5</v>
      </c>
      <c r="AS3447" s="161" t="str">
        <f t="shared" si="578"/>
        <v/>
      </c>
    </row>
    <row r="3448" spans="41:45" ht="20.100000000000001" customHeight="1" x14ac:dyDescent="0.25">
      <c r="AO3448" s="158">
        <f t="shared" si="579"/>
        <v>17.841966786660574</v>
      </c>
      <c r="AP3448" s="159">
        <f t="shared" si="580"/>
        <v>1.2703730002138857E-2</v>
      </c>
      <c r="AQ3448" s="160">
        <f t="shared" si="581"/>
        <v>3.0509185225796251E-5</v>
      </c>
      <c r="AR3448" s="161">
        <f t="shared" si="582"/>
        <v>3.0509185225796251E-5</v>
      </c>
      <c r="AS3448" s="161" t="str">
        <f t="shared" si="578"/>
        <v/>
      </c>
    </row>
    <row r="3449" spans="41:45" ht="20.100000000000001" customHeight="1" x14ac:dyDescent="0.25">
      <c r="AO3449" s="158">
        <f t="shared" si="579"/>
        <v>17.848361756835004</v>
      </c>
      <c r="AP3449" s="159">
        <f t="shared" si="580"/>
        <v>1.267322081691306E-2</v>
      </c>
      <c r="AQ3449" s="160">
        <f t="shared" si="581"/>
        <v>3.0439041505609873E-5</v>
      </c>
      <c r="AR3449" s="161">
        <f t="shared" si="582"/>
        <v>3.0439041505609873E-5</v>
      </c>
      <c r="AS3449" s="161" t="str">
        <f t="shared" si="578"/>
        <v/>
      </c>
    </row>
    <row r="3450" spans="41:45" ht="20.100000000000001" customHeight="1" x14ac:dyDescent="0.25">
      <c r="AO3450" s="158">
        <f t="shared" si="579"/>
        <v>17.854756727009434</v>
      </c>
      <c r="AP3450" s="159">
        <f t="shared" si="580"/>
        <v>1.2642781775407451E-2</v>
      </c>
      <c r="AQ3450" s="160">
        <f t="shared" si="581"/>
        <v>3.0369049309886612E-5</v>
      </c>
      <c r="AR3450" s="161">
        <f t="shared" si="582"/>
        <v>3.0369049309886612E-5</v>
      </c>
      <c r="AS3450" s="161" t="str">
        <f t="shared" si="578"/>
        <v/>
      </c>
    </row>
    <row r="3451" spans="41:45" ht="20.100000000000001" customHeight="1" x14ac:dyDescent="0.25">
      <c r="AO3451" s="158">
        <f t="shared" si="579"/>
        <v>17.861151697183864</v>
      </c>
      <c r="AP3451" s="159">
        <f t="shared" si="580"/>
        <v>1.2612412726097564E-2</v>
      </c>
      <c r="AQ3451" s="160">
        <f t="shared" si="581"/>
        <v>3.0299208342018241E-5</v>
      </c>
      <c r="AR3451" s="161">
        <f t="shared" si="582"/>
        <v>3.0299208342018241E-5</v>
      </c>
      <c r="AS3451" s="161" t="str">
        <f t="shared" si="578"/>
        <v/>
      </c>
    </row>
    <row r="3452" spans="41:45" ht="20.100000000000001" customHeight="1" x14ac:dyDescent="0.25">
      <c r="AO3452" s="158">
        <f t="shared" si="579"/>
        <v>17.867546667358294</v>
      </c>
      <c r="AP3452" s="159">
        <f t="shared" si="580"/>
        <v>1.2582113517755546E-2</v>
      </c>
      <c r="AQ3452" s="160">
        <f t="shared" si="581"/>
        <v>3.0229518305925629E-5</v>
      </c>
      <c r="AR3452" s="161">
        <f t="shared" si="582"/>
        <v>3.0229518305925629E-5</v>
      </c>
      <c r="AS3452" s="161" t="str">
        <f t="shared" si="578"/>
        <v/>
      </c>
    </row>
    <row r="3453" spans="41:45" ht="20.100000000000001" customHeight="1" x14ac:dyDescent="0.25">
      <c r="AO3453" s="158">
        <f t="shared" si="579"/>
        <v>17.873941637532724</v>
      </c>
      <c r="AP3453" s="159">
        <f t="shared" si="580"/>
        <v>1.255188399944962E-2</v>
      </c>
      <c r="AQ3453" s="160">
        <f t="shared" si="581"/>
        <v>3.0159978905942506E-5</v>
      </c>
      <c r="AR3453" s="161">
        <f t="shared" si="582"/>
        <v>3.0159978905942506E-5</v>
      </c>
      <c r="AS3453" s="161" t="str">
        <f t="shared" si="578"/>
        <v/>
      </c>
    </row>
    <row r="3454" spans="41:45" ht="20.100000000000001" customHeight="1" x14ac:dyDescent="0.25">
      <c r="AO3454" s="158">
        <f t="shared" si="579"/>
        <v>17.880336607707154</v>
      </c>
      <c r="AP3454" s="159">
        <f t="shared" si="580"/>
        <v>1.2521724020543678E-2</v>
      </c>
      <c r="AQ3454" s="160">
        <f t="shared" si="581"/>
        <v>3.0090589846924753E-5</v>
      </c>
      <c r="AR3454" s="161">
        <f t="shared" si="582"/>
        <v>3.0090589846924753E-5</v>
      </c>
      <c r="AS3454" s="161" t="str">
        <f t="shared" si="578"/>
        <v/>
      </c>
    </row>
    <row r="3455" spans="41:45" ht="20.100000000000001" customHeight="1" x14ac:dyDescent="0.25">
      <c r="AO3455" s="158">
        <f t="shared" si="579"/>
        <v>17.886731577881584</v>
      </c>
      <c r="AP3455" s="159">
        <f t="shared" si="580"/>
        <v>1.2491633430696753E-2</v>
      </c>
      <c r="AQ3455" s="160">
        <f t="shared" si="581"/>
        <v>3.0021350834168875E-5</v>
      </c>
      <c r="AR3455" s="161">
        <f t="shared" si="582"/>
        <v>3.0021350834168875E-5</v>
      </c>
      <c r="AS3455" s="161" t="str">
        <f t="shared" si="578"/>
        <v/>
      </c>
    </row>
    <row r="3456" spans="41:45" ht="20.100000000000001" customHeight="1" x14ac:dyDescent="0.25">
      <c r="AO3456" s="158">
        <f t="shared" si="579"/>
        <v>17.893126548056014</v>
      </c>
      <c r="AP3456" s="159">
        <f t="shared" si="580"/>
        <v>1.2461612079862584E-2</v>
      </c>
      <c r="AQ3456" s="160">
        <f t="shared" si="581"/>
        <v>2.9952261573507402E-5</v>
      </c>
      <c r="AR3456" s="161">
        <f t="shared" si="582"/>
        <v>2.9952261573507402E-5</v>
      </c>
      <c r="AS3456" s="161" t="str">
        <f t="shared" si="578"/>
        <v/>
      </c>
    </row>
    <row r="3457" spans="41:45" ht="20.100000000000001" customHeight="1" x14ac:dyDescent="0.25">
      <c r="AO3457" s="158">
        <f t="shared" si="579"/>
        <v>17.899521518230443</v>
      </c>
      <c r="AP3457" s="159">
        <f t="shared" si="580"/>
        <v>1.2431659818289077E-2</v>
      </c>
      <c r="AQ3457" s="160">
        <f t="shared" si="581"/>
        <v>2.9883321771216956E-5</v>
      </c>
      <c r="AR3457" s="161">
        <f t="shared" si="582"/>
        <v>2.9883321771216956E-5</v>
      </c>
      <c r="AS3457" s="161" t="str">
        <f t="shared" si="578"/>
        <v/>
      </c>
    </row>
    <row r="3458" spans="41:45" ht="20.100000000000001" customHeight="1" x14ac:dyDescent="0.25">
      <c r="AO3458" s="158">
        <f t="shared" si="579"/>
        <v>17.905916488404873</v>
      </c>
      <c r="AP3458" s="159">
        <f t="shared" si="580"/>
        <v>1.240177649651786E-2</v>
      </c>
      <c r="AQ3458" s="160">
        <f t="shared" si="581"/>
        <v>2.9814531134061614E-5</v>
      </c>
      <c r="AR3458" s="161">
        <f t="shared" si="582"/>
        <v>2.9814531134061614E-5</v>
      </c>
      <c r="AS3458" s="161" t="str">
        <f t="shared" si="578"/>
        <v/>
      </c>
    </row>
    <row r="3459" spans="41:45" ht="20.100000000000001" customHeight="1" x14ac:dyDescent="0.25">
      <c r="AO3459" s="158">
        <f t="shared" si="579"/>
        <v>17.912311458579303</v>
      </c>
      <c r="AP3459" s="159">
        <f t="shared" si="580"/>
        <v>1.2371961965383798E-2</v>
      </c>
      <c r="AQ3459" s="160">
        <f t="shared" si="581"/>
        <v>2.9745889369235667E-5</v>
      </c>
      <c r="AR3459" s="161">
        <f t="shared" si="582"/>
        <v>2.9745889369235667E-5</v>
      </c>
      <c r="AS3459" s="161" t="str">
        <f t="shared" si="578"/>
        <v/>
      </c>
    </row>
    <row r="3460" spans="41:45" ht="20.100000000000001" customHeight="1" x14ac:dyDescent="0.25">
      <c r="AO3460" s="158">
        <f t="shared" si="579"/>
        <v>17.918706428753733</v>
      </c>
      <c r="AP3460" s="159">
        <f t="shared" si="580"/>
        <v>1.2342216076014562E-2</v>
      </c>
      <c r="AQ3460" s="160">
        <f t="shared" si="581"/>
        <v>2.9677396184516272E-5</v>
      </c>
      <c r="AR3460" s="161">
        <f t="shared" si="582"/>
        <v>2.9677396184516272E-5</v>
      </c>
      <c r="AS3460" s="161" t="str">
        <f t="shared" si="578"/>
        <v/>
      </c>
    </row>
    <row r="3461" spans="41:45" ht="20.100000000000001" customHeight="1" x14ac:dyDescent="0.25">
      <c r="AO3461" s="158">
        <f t="shared" si="579"/>
        <v>17.925101398928163</v>
      </c>
      <c r="AP3461" s="159">
        <f t="shared" si="580"/>
        <v>1.2312538679830046E-2</v>
      </c>
      <c r="AQ3461" s="160">
        <f t="shared" si="581"/>
        <v>2.9609051288037938E-5</v>
      </c>
      <c r="AR3461" s="161">
        <f t="shared" si="582"/>
        <v>2.9609051288037938E-5</v>
      </c>
      <c r="AS3461" s="161" t="str">
        <f t="shared" si="578"/>
        <v/>
      </c>
    </row>
    <row r="3462" spans="41:45" ht="20.100000000000001" customHeight="1" x14ac:dyDescent="0.25">
      <c r="AO3462" s="158">
        <f t="shared" si="579"/>
        <v>17.931496369102593</v>
      </c>
      <c r="AP3462" s="159">
        <f t="shared" si="580"/>
        <v>1.2282929628542008E-2</v>
      </c>
      <c r="AQ3462" s="160">
        <f t="shared" si="581"/>
        <v>2.9540854388540594E-5</v>
      </c>
      <c r="AR3462" s="161">
        <f t="shared" si="582"/>
        <v>2.9540854388540594E-5</v>
      </c>
      <c r="AS3462" s="161" t="str">
        <f t="shared" si="578"/>
        <v/>
      </c>
    </row>
    <row r="3463" spans="41:45" ht="20.100000000000001" customHeight="1" x14ac:dyDescent="0.25">
      <c r="AO3463" s="158">
        <f t="shared" si="579"/>
        <v>17.937891339277023</v>
      </c>
      <c r="AP3463" s="159">
        <f t="shared" si="580"/>
        <v>1.2253388774153467E-2</v>
      </c>
      <c r="AQ3463" s="160">
        <f t="shared" si="581"/>
        <v>2.9472805195092031E-5</v>
      </c>
      <c r="AR3463" s="161">
        <f t="shared" si="582"/>
        <v>2.9472805195092031E-5</v>
      </c>
      <c r="AS3463" s="161" t="str">
        <f t="shared" si="578"/>
        <v/>
      </c>
    </row>
    <row r="3464" spans="41:45" ht="20.100000000000001" customHeight="1" x14ac:dyDescent="0.25">
      <c r="AO3464" s="158">
        <f t="shared" si="579"/>
        <v>17.944286309451453</v>
      </c>
      <c r="AP3464" s="159">
        <f t="shared" si="580"/>
        <v>1.2223915968958375E-2</v>
      </c>
      <c r="AQ3464" s="160">
        <f t="shared" si="581"/>
        <v>2.9404903417370662E-5</v>
      </c>
      <c r="AR3464" s="161">
        <f t="shared" si="582"/>
        <v>2.9404903417370662E-5</v>
      </c>
      <c r="AS3464" s="161" t="str">
        <f t="shared" si="578"/>
        <v/>
      </c>
    </row>
    <row r="3465" spans="41:45" ht="20.100000000000001" customHeight="1" x14ac:dyDescent="0.25">
      <c r="AO3465" s="158">
        <f t="shared" si="579"/>
        <v>17.950681279625883</v>
      </c>
      <c r="AP3465" s="159">
        <f t="shared" si="580"/>
        <v>1.2194511065541005E-2</v>
      </c>
      <c r="AQ3465" s="160">
        <f t="shared" si="581"/>
        <v>2.9337148765436541E-5</v>
      </c>
      <c r="AR3465" s="161">
        <f t="shared" si="582"/>
        <v>2.9337148765436541E-5</v>
      </c>
      <c r="AS3465" s="161" t="str">
        <f t="shared" si="578"/>
        <v/>
      </c>
    </row>
    <row r="3466" spans="41:45" ht="20.100000000000001" customHeight="1" x14ac:dyDescent="0.25">
      <c r="AO3466" s="158">
        <f t="shared" si="579"/>
        <v>17.957076249800313</v>
      </c>
      <c r="AP3466" s="159">
        <f t="shared" si="580"/>
        <v>1.2165173916775568E-2</v>
      </c>
      <c r="AQ3466" s="160">
        <f t="shared" si="581"/>
        <v>2.9269540949877076E-5</v>
      </c>
      <c r="AR3466" s="161">
        <f t="shared" si="582"/>
        <v>2.9269540949877076E-5</v>
      </c>
      <c r="AS3466" s="161" t="str">
        <f t="shared" si="578"/>
        <v/>
      </c>
    </row>
    <row r="3467" spans="41:45" ht="20.100000000000001" customHeight="1" x14ac:dyDescent="0.25">
      <c r="AO3467" s="158">
        <f t="shared" si="579"/>
        <v>17.963471219974743</v>
      </c>
      <c r="AP3467" s="159">
        <f t="shared" si="580"/>
        <v>1.2135904375825691E-2</v>
      </c>
      <c r="AQ3467" s="160">
        <f t="shared" si="581"/>
        <v>2.9202079681763665E-5</v>
      </c>
      <c r="AR3467" s="161">
        <f t="shared" si="582"/>
        <v>2.9202079681763665E-5</v>
      </c>
      <c r="AS3467" s="161" t="str">
        <f t="shared" si="578"/>
        <v/>
      </c>
    </row>
    <row r="3468" spans="41:45" ht="20.100000000000001" customHeight="1" x14ac:dyDescent="0.25">
      <c r="AO3468" s="158">
        <f t="shared" si="579"/>
        <v>17.969866190149173</v>
      </c>
      <c r="AP3468" s="159">
        <f t="shared" si="580"/>
        <v>1.2106702296143928E-2</v>
      </c>
      <c r="AQ3468" s="160">
        <f t="shared" si="581"/>
        <v>2.9134764672554547E-5</v>
      </c>
      <c r="AR3468" s="161">
        <f t="shared" si="582"/>
        <v>2.9134764672554547E-5</v>
      </c>
      <c r="AS3468" s="161" t="str">
        <f t="shared" si="578"/>
        <v/>
      </c>
    </row>
    <row r="3469" spans="41:45" ht="20.100000000000001" customHeight="1" x14ac:dyDescent="0.25">
      <c r="AO3469" s="158">
        <f t="shared" si="579"/>
        <v>17.976261160323602</v>
      </c>
      <c r="AP3469" s="159">
        <f t="shared" si="580"/>
        <v>1.2077567531471373E-2</v>
      </c>
      <c r="AQ3469" s="160">
        <f t="shared" si="581"/>
        <v>2.906759563432032E-5</v>
      </c>
      <c r="AR3469" s="161">
        <f t="shared" si="582"/>
        <v>2.906759563432032E-5</v>
      </c>
      <c r="AS3469" s="161" t="str">
        <f t="shared" si="578"/>
        <v/>
      </c>
    </row>
    <row r="3470" spans="41:45" ht="20.100000000000001" customHeight="1" x14ac:dyDescent="0.25">
      <c r="AO3470" s="158">
        <f t="shared" si="579"/>
        <v>17.982656130498032</v>
      </c>
      <c r="AP3470" s="159">
        <f t="shared" si="580"/>
        <v>1.2048499935837053E-2</v>
      </c>
      <c r="AQ3470" s="160">
        <f t="shared" si="581"/>
        <v>2.9000572279438627E-5</v>
      </c>
      <c r="AR3470" s="161">
        <f t="shared" si="582"/>
        <v>2.9000572279438627E-5</v>
      </c>
      <c r="AS3470" s="161" t="str">
        <f t="shared" si="578"/>
        <v/>
      </c>
    </row>
    <row r="3471" spans="41:45" ht="20.100000000000001" customHeight="1" x14ac:dyDescent="0.25">
      <c r="AO3471" s="158">
        <f t="shared" si="579"/>
        <v>17.989051100672462</v>
      </c>
      <c r="AP3471" s="159">
        <f t="shared" si="580"/>
        <v>1.2019499363557614E-2</v>
      </c>
      <c r="AQ3471" s="160">
        <f t="shared" si="581"/>
        <v>2.8933694320960185E-5</v>
      </c>
      <c r="AR3471" s="161">
        <f t="shared" si="582"/>
        <v>2.8933694320960185E-5</v>
      </c>
      <c r="AS3471" s="161" t="str">
        <f t="shared" si="578"/>
        <v/>
      </c>
    </row>
    <row r="3472" spans="41:45" ht="20.100000000000001" customHeight="1" x14ac:dyDescent="0.25">
      <c r="AO3472" s="158">
        <f t="shared" si="579"/>
        <v>17.995446070846892</v>
      </c>
      <c r="AP3472" s="159">
        <f t="shared" si="580"/>
        <v>1.1990565669236654E-2</v>
      </c>
      <c r="AQ3472" s="160">
        <f t="shared" si="581"/>
        <v>2.8866961472169897E-5</v>
      </c>
      <c r="AR3472" s="161">
        <f t="shared" si="582"/>
        <v>2.8866961472169897E-5</v>
      </c>
      <c r="AS3472" s="161" t="str">
        <f t="shared" si="578"/>
        <v/>
      </c>
    </row>
    <row r="3473" spans="41:45" ht="20.100000000000001" customHeight="1" x14ac:dyDescent="0.25">
      <c r="AO3473" s="158">
        <f t="shared" si="579"/>
        <v>18.001841041021322</v>
      </c>
      <c r="AP3473" s="159">
        <f t="shared" si="580"/>
        <v>1.1961698707764484E-2</v>
      </c>
      <c r="AQ3473" s="160">
        <f t="shared" si="581"/>
        <v>2.8800373447069108E-5</v>
      </c>
      <c r="AR3473" s="161">
        <f t="shared" si="582"/>
        <v>2.8800373447069108E-5</v>
      </c>
      <c r="AS3473" s="161" t="str">
        <f t="shared" si="578"/>
        <v/>
      </c>
    </row>
    <row r="3474" spans="41:45" ht="20.100000000000001" customHeight="1" x14ac:dyDescent="0.25">
      <c r="AO3474" s="158">
        <f t="shared" si="579"/>
        <v>18.008236011195752</v>
      </c>
      <c r="AP3474" s="159">
        <f t="shared" si="580"/>
        <v>1.1932898334317415E-2</v>
      </c>
      <c r="AQ3474" s="160">
        <f t="shared" si="581"/>
        <v>2.8733929959934984E-5</v>
      </c>
      <c r="AR3474" s="161">
        <f t="shared" si="582"/>
        <v>2.8733929959934984E-5</v>
      </c>
      <c r="AS3474" s="161" t="str">
        <f t="shared" ref="AS3474:AS3537" si="583">IF($AP3474&lt;(1-$AN$670),$AQ3474,"")</f>
        <v/>
      </c>
    </row>
    <row r="3475" spans="41:45" ht="20.100000000000001" customHeight="1" x14ac:dyDescent="0.25">
      <c r="AO3475" s="158">
        <f t="shared" ref="AO3475:AO3538" si="584">AO3474+$AR$655</f>
        <v>18.014630981370182</v>
      </c>
      <c r="AP3475" s="159">
        <f t="shared" ref="AP3475:AP3538" si="585">_xlfn.CHISQ.DIST.RT(AO3475,7)</f>
        <v>1.190416440435748E-2</v>
      </c>
      <c r="AQ3475" s="160">
        <f t="shared" ref="AQ3475:AQ3538" si="586">AP3475-AP3476</f>
        <v>2.8667630725601537E-5</v>
      </c>
      <c r="AR3475" s="161">
        <f t="shared" ref="AR3475:AR3538" si="587">IF(AP3475&lt;(1-$AN$662),AQ3475,"")</f>
        <v>2.8667630725601537E-5</v>
      </c>
      <c r="AS3475" s="161" t="str">
        <f t="shared" si="583"/>
        <v/>
      </c>
    </row>
    <row r="3476" spans="41:45" ht="20.100000000000001" customHeight="1" x14ac:dyDescent="0.25">
      <c r="AO3476" s="158">
        <f t="shared" si="584"/>
        <v>18.021025951544612</v>
      </c>
      <c r="AP3476" s="159">
        <f t="shared" si="585"/>
        <v>1.1875496773631878E-2</v>
      </c>
      <c r="AQ3476" s="160">
        <f t="shared" si="586"/>
        <v>2.8601475459440542E-5</v>
      </c>
      <c r="AR3476" s="161">
        <f t="shared" si="587"/>
        <v>2.8601475459440542E-5</v>
      </c>
      <c r="AS3476" s="161" t="str">
        <f t="shared" si="583"/>
        <v/>
      </c>
    </row>
    <row r="3477" spans="41:45" ht="20.100000000000001" customHeight="1" x14ac:dyDescent="0.25">
      <c r="AO3477" s="158">
        <f t="shared" si="584"/>
        <v>18.027420921719042</v>
      </c>
      <c r="AP3477" s="159">
        <f t="shared" si="585"/>
        <v>1.1846895298172438E-2</v>
      </c>
      <c r="AQ3477" s="160">
        <f t="shared" si="586"/>
        <v>2.8535463877085721E-5</v>
      </c>
      <c r="AR3477" s="161">
        <f t="shared" si="587"/>
        <v>2.8535463877085721E-5</v>
      </c>
      <c r="AS3477" s="161" t="str">
        <f t="shared" si="583"/>
        <v/>
      </c>
    </row>
    <row r="3478" spans="41:45" ht="20.100000000000001" customHeight="1" x14ac:dyDescent="0.25">
      <c r="AO3478" s="158">
        <f t="shared" si="584"/>
        <v>18.033815891893472</v>
      </c>
      <c r="AP3478" s="159">
        <f t="shared" si="585"/>
        <v>1.1818359834295352E-2</v>
      </c>
      <c r="AQ3478" s="160">
        <f t="shared" si="586"/>
        <v>2.846959569489417E-5</v>
      </c>
      <c r="AR3478" s="161">
        <f t="shared" si="587"/>
        <v>2.846959569489417E-5</v>
      </c>
      <c r="AS3478" s="161" t="str">
        <f t="shared" si="583"/>
        <v/>
      </c>
    </row>
    <row r="3479" spans="41:45" ht="20.100000000000001" customHeight="1" x14ac:dyDescent="0.25">
      <c r="AO3479" s="158">
        <f t="shared" si="584"/>
        <v>18.040210862067902</v>
      </c>
      <c r="AP3479" s="159">
        <f t="shared" si="585"/>
        <v>1.1789890238600458E-2</v>
      </c>
      <c r="AQ3479" s="160">
        <f t="shared" si="586"/>
        <v>2.8403870629528302E-5</v>
      </c>
      <c r="AR3479" s="161">
        <f t="shared" si="587"/>
        <v>2.8403870629528302E-5</v>
      </c>
      <c r="AS3479" s="161" t="str">
        <f t="shared" si="583"/>
        <v/>
      </c>
    </row>
    <row r="3480" spans="41:45" ht="20.100000000000001" customHeight="1" x14ac:dyDescent="0.25">
      <c r="AO3480" s="158">
        <f t="shared" si="584"/>
        <v>18.046605832242332</v>
      </c>
      <c r="AP3480" s="159">
        <f t="shared" si="585"/>
        <v>1.176148636797093E-2</v>
      </c>
      <c r="AQ3480" s="160">
        <f t="shared" si="586"/>
        <v>2.8338288398117167E-5</v>
      </c>
      <c r="AR3480" s="161">
        <f t="shared" si="587"/>
        <v>2.8338288398117167E-5</v>
      </c>
      <c r="AS3480" s="161" t="str">
        <f t="shared" si="583"/>
        <v/>
      </c>
    </row>
    <row r="3481" spans="41:45" ht="20.100000000000001" customHeight="1" x14ac:dyDescent="0.25">
      <c r="AO3481" s="158">
        <f t="shared" si="584"/>
        <v>18.053000802416761</v>
      </c>
      <c r="AP3481" s="159">
        <f t="shared" si="585"/>
        <v>1.1733148079572812E-2</v>
      </c>
      <c r="AQ3481" s="160">
        <f t="shared" si="586"/>
        <v>2.8272848718353602E-5</v>
      </c>
      <c r="AR3481" s="161">
        <f t="shared" si="587"/>
        <v>2.8272848718353602E-5</v>
      </c>
      <c r="AS3481" s="161" t="str">
        <f t="shared" si="583"/>
        <v/>
      </c>
    </row>
    <row r="3482" spans="41:45" ht="20.100000000000001" customHeight="1" x14ac:dyDescent="0.25">
      <c r="AO3482" s="158">
        <f t="shared" si="584"/>
        <v>18.059395772591191</v>
      </c>
      <c r="AP3482" s="159">
        <f t="shared" si="585"/>
        <v>1.1704875230854459E-2</v>
      </c>
      <c r="AQ3482" s="160">
        <f t="shared" si="586"/>
        <v>2.8207551308343307E-5</v>
      </c>
      <c r="AR3482" s="161">
        <f t="shared" si="587"/>
        <v>2.8207551308343307E-5</v>
      </c>
      <c r="AS3482" s="161" t="str">
        <f t="shared" si="583"/>
        <v/>
      </c>
    </row>
    <row r="3483" spans="41:45" ht="20.100000000000001" customHeight="1" x14ac:dyDescent="0.25">
      <c r="AO3483" s="158">
        <f t="shared" si="584"/>
        <v>18.065790742765621</v>
      </c>
      <c r="AP3483" s="159">
        <f t="shared" si="585"/>
        <v>1.1676667679546116E-2</v>
      </c>
      <c r="AQ3483" s="160">
        <f t="shared" si="586"/>
        <v>2.8142395886636071E-5</v>
      </c>
      <c r="AR3483" s="161">
        <f t="shared" si="587"/>
        <v>2.8142395886636071E-5</v>
      </c>
      <c r="AS3483" s="161" t="str">
        <f t="shared" si="583"/>
        <v/>
      </c>
    </row>
    <row r="3484" spans="41:45" ht="20.100000000000001" customHeight="1" x14ac:dyDescent="0.25">
      <c r="AO3484" s="158">
        <f t="shared" si="584"/>
        <v>18.072185712940051</v>
      </c>
      <c r="AP3484" s="159">
        <f t="shared" si="585"/>
        <v>1.1648525283659479E-2</v>
      </c>
      <c r="AQ3484" s="160">
        <f t="shared" si="586"/>
        <v>2.8077382172310775E-5</v>
      </c>
      <c r="AR3484" s="161">
        <f t="shared" si="587"/>
        <v>2.8077382172310775E-5</v>
      </c>
      <c r="AS3484" s="161" t="str">
        <f t="shared" si="583"/>
        <v/>
      </c>
    </row>
    <row r="3485" spans="41:45" ht="20.100000000000001" customHeight="1" x14ac:dyDescent="0.25">
      <c r="AO3485" s="158">
        <f t="shared" si="584"/>
        <v>18.078580683114481</v>
      </c>
      <c r="AP3485" s="159">
        <f t="shared" si="585"/>
        <v>1.1620447901487169E-2</v>
      </c>
      <c r="AQ3485" s="160">
        <f t="shared" si="586"/>
        <v>2.8012509884836612E-5</v>
      </c>
      <c r="AR3485" s="161">
        <f t="shared" si="587"/>
        <v>2.8012509884836612E-5</v>
      </c>
      <c r="AS3485" s="161" t="str">
        <f t="shared" si="583"/>
        <v/>
      </c>
    </row>
    <row r="3486" spans="41:45" ht="20.100000000000001" customHeight="1" x14ac:dyDescent="0.25">
      <c r="AO3486" s="158">
        <f t="shared" si="584"/>
        <v>18.084975653288911</v>
      </c>
      <c r="AP3486" s="159">
        <f t="shared" si="585"/>
        <v>1.1592435391602332E-2</v>
      </c>
      <c r="AQ3486" s="160">
        <f t="shared" si="586"/>
        <v>2.7947778744210131E-5</v>
      </c>
      <c r="AR3486" s="161">
        <f t="shared" si="587"/>
        <v>2.7947778744210131E-5</v>
      </c>
      <c r="AS3486" s="161" t="str">
        <f t="shared" si="583"/>
        <v/>
      </c>
    </row>
    <row r="3487" spans="41:45" ht="20.100000000000001" customHeight="1" x14ac:dyDescent="0.25">
      <c r="AO3487" s="158">
        <f t="shared" si="584"/>
        <v>18.091370623463341</v>
      </c>
      <c r="AP3487" s="159">
        <f t="shared" si="585"/>
        <v>1.1564487612858122E-2</v>
      </c>
      <c r="AQ3487" s="160">
        <f t="shared" si="586"/>
        <v>2.78831884708685E-5</v>
      </c>
      <c r="AR3487" s="161">
        <f t="shared" si="587"/>
        <v>2.78831884708685E-5</v>
      </c>
      <c r="AS3487" s="161" t="str">
        <f t="shared" si="583"/>
        <v/>
      </c>
    </row>
    <row r="3488" spans="41:45" ht="20.100000000000001" customHeight="1" x14ac:dyDescent="0.25">
      <c r="AO3488" s="158">
        <f t="shared" si="584"/>
        <v>18.097765593637771</v>
      </c>
      <c r="AP3488" s="159">
        <f t="shared" si="585"/>
        <v>1.1536604424387253E-2</v>
      </c>
      <c r="AQ3488" s="160">
        <f t="shared" si="586"/>
        <v>2.7818738785698183E-5</v>
      </c>
      <c r="AR3488" s="161">
        <f t="shared" si="587"/>
        <v>2.7818738785698183E-5</v>
      </c>
      <c r="AS3488" s="161" t="str">
        <f t="shared" si="583"/>
        <v/>
      </c>
    </row>
    <row r="3489" spans="41:45" ht="20.100000000000001" customHeight="1" x14ac:dyDescent="0.25">
      <c r="AO3489" s="158">
        <f t="shared" si="584"/>
        <v>18.104160563812201</v>
      </c>
      <c r="AP3489" s="159">
        <f t="shared" si="585"/>
        <v>1.1508785685601555E-2</v>
      </c>
      <c r="AQ3489" s="160">
        <f t="shared" si="586"/>
        <v>2.7754429410107792E-5</v>
      </c>
      <c r="AR3489" s="161">
        <f t="shared" si="587"/>
        <v>2.7754429410107792E-5</v>
      </c>
      <c r="AS3489" s="161" t="str">
        <f t="shared" si="583"/>
        <v/>
      </c>
    </row>
    <row r="3490" spans="41:45" ht="20.100000000000001" customHeight="1" x14ac:dyDescent="0.25">
      <c r="AO3490" s="158">
        <f t="shared" si="584"/>
        <v>18.110555533986631</v>
      </c>
      <c r="AP3490" s="159">
        <f t="shared" si="585"/>
        <v>1.1481031256191447E-2</v>
      </c>
      <c r="AQ3490" s="160">
        <f t="shared" si="586"/>
        <v>2.7690260065906663E-5</v>
      </c>
      <c r="AR3490" s="161">
        <f t="shared" si="587"/>
        <v>2.7690260065906663E-5</v>
      </c>
      <c r="AS3490" s="161" t="str">
        <f t="shared" si="583"/>
        <v/>
      </c>
    </row>
    <row r="3491" spans="41:45" ht="20.100000000000001" customHeight="1" x14ac:dyDescent="0.25">
      <c r="AO3491" s="158">
        <f t="shared" si="584"/>
        <v>18.116950504161061</v>
      </c>
      <c r="AP3491" s="159">
        <f t="shared" si="585"/>
        <v>1.1453340996125541E-2</v>
      </c>
      <c r="AQ3491" s="160">
        <f t="shared" si="586"/>
        <v>2.7626230475369037E-5</v>
      </c>
      <c r="AR3491" s="161">
        <f t="shared" si="587"/>
        <v>2.7626230475369037E-5</v>
      </c>
      <c r="AS3491" s="161" t="str">
        <f t="shared" si="583"/>
        <v/>
      </c>
    </row>
    <row r="3492" spans="41:45" ht="20.100000000000001" customHeight="1" x14ac:dyDescent="0.25">
      <c r="AO3492" s="158">
        <f t="shared" si="584"/>
        <v>18.12334547433549</v>
      </c>
      <c r="AP3492" s="159">
        <f t="shared" si="585"/>
        <v>1.1425714765650172E-2</v>
      </c>
      <c r="AQ3492" s="160">
        <f t="shared" si="586"/>
        <v>2.7562340361277429E-5</v>
      </c>
      <c r="AR3492" s="161">
        <f t="shared" si="587"/>
        <v>2.7562340361277429E-5</v>
      </c>
      <c r="AS3492" s="161" t="str">
        <f t="shared" si="583"/>
        <v/>
      </c>
    </row>
    <row r="3493" spans="41:45" ht="20.100000000000001" customHeight="1" x14ac:dyDescent="0.25">
      <c r="AO3493" s="158">
        <f t="shared" si="584"/>
        <v>18.12974044450992</v>
      </c>
      <c r="AP3493" s="159">
        <f t="shared" si="585"/>
        <v>1.1398152425288894E-2</v>
      </c>
      <c r="AQ3493" s="160">
        <f t="shared" si="586"/>
        <v>2.7498589446863647E-5</v>
      </c>
      <c r="AR3493" s="161">
        <f t="shared" si="587"/>
        <v>2.7498589446863647E-5</v>
      </c>
      <c r="AS3493" s="161" t="str">
        <f t="shared" si="583"/>
        <v/>
      </c>
    </row>
    <row r="3494" spans="41:45" ht="20.100000000000001" customHeight="1" x14ac:dyDescent="0.25">
      <c r="AO3494" s="158">
        <f t="shared" si="584"/>
        <v>18.13613541468435</v>
      </c>
      <c r="AP3494" s="159">
        <f t="shared" si="585"/>
        <v>1.1370653835842031E-2</v>
      </c>
      <c r="AQ3494" s="160">
        <f t="shared" si="586"/>
        <v>2.743497745579318E-5</v>
      </c>
      <c r="AR3494" s="161">
        <f t="shared" si="587"/>
        <v>2.743497745579318E-5</v>
      </c>
      <c r="AS3494" s="161" t="str">
        <f t="shared" si="583"/>
        <v/>
      </c>
    </row>
    <row r="3495" spans="41:45" ht="20.100000000000001" customHeight="1" x14ac:dyDescent="0.25">
      <c r="AO3495" s="158">
        <f t="shared" si="584"/>
        <v>18.14253038485878</v>
      </c>
      <c r="AP3495" s="159">
        <f t="shared" si="585"/>
        <v>1.1343218858386237E-2</v>
      </c>
      <c r="AQ3495" s="160">
        <f t="shared" si="586"/>
        <v>2.7371504112201628E-5</v>
      </c>
      <c r="AR3495" s="161">
        <f t="shared" si="587"/>
        <v>2.7371504112201628E-5</v>
      </c>
      <c r="AS3495" s="161" t="str">
        <f t="shared" si="583"/>
        <v/>
      </c>
    </row>
    <row r="3496" spans="41:45" ht="20.100000000000001" customHeight="1" x14ac:dyDescent="0.25">
      <c r="AO3496" s="158">
        <f t="shared" si="584"/>
        <v>18.14892535503321</v>
      </c>
      <c r="AP3496" s="159">
        <f t="shared" si="585"/>
        <v>1.1315847354274036E-2</v>
      </c>
      <c r="AQ3496" s="160">
        <f t="shared" si="586"/>
        <v>2.7308169140727659E-5</v>
      </c>
      <c r="AR3496" s="161">
        <f t="shared" si="587"/>
        <v>2.7308169140727659E-5</v>
      </c>
      <c r="AS3496" s="161" t="str">
        <f t="shared" si="583"/>
        <v/>
      </c>
    </row>
    <row r="3497" spans="41:45" ht="20.100000000000001" customHeight="1" x14ac:dyDescent="0.25">
      <c r="AO3497" s="158">
        <f t="shared" si="584"/>
        <v>18.15532032520764</v>
      </c>
      <c r="AP3497" s="159">
        <f t="shared" si="585"/>
        <v>1.1288539185133308E-2</v>
      </c>
      <c r="AQ3497" s="160">
        <f t="shared" si="586"/>
        <v>2.7244972266417603E-5</v>
      </c>
      <c r="AR3497" s="161">
        <f t="shared" si="587"/>
        <v>2.7244972266417603E-5</v>
      </c>
      <c r="AS3497" s="161" t="str">
        <f t="shared" si="583"/>
        <v/>
      </c>
    </row>
    <row r="3498" spans="41:45" ht="20.100000000000001" customHeight="1" x14ac:dyDescent="0.25">
      <c r="AO3498" s="158">
        <f t="shared" si="584"/>
        <v>18.16171529538207</v>
      </c>
      <c r="AP3498" s="159">
        <f t="shared" si="585"/>
        <v>1.1261294212866891E-2</v>
      </c>
      <c r="AQ3498" s="160">
        <f t="shared" si="586"/>
        <v>2.7181913214791367E-5</v>
      </c>
      <c r="AR3498" s="161">
        <f t="shared" si="587"/>
        <v>2.7181913214791367E-5</v>
      </c>
      <c r="AS3498" s="161" t="str">
        <f t="shared" si="583"/>
        <v/>
      </c>
    </row>
    <row r="3499" spans="41:45" ht="20.100000000000001" customHeight="1" x14ac:dyDescent="0.25">
      <c r="AO3499" s="158">
        <f t="shared" si="584"/>
        <v>18.1681102655565</v>
      </c>
      <c r="AP3499" s="159">
        <f t="shared" si="585"/>
        <v>1.1234112299652099E-2</v>
      </c>
      <c r="AQ3499" s="160">
        <f t="shared" si="586"/>
        <v>2.7118991711856319E-5</v>
      </c>
      <c r="AR3499" s="161">
        <f t="shared" si="587"/>
        <v>2.7118991711856319E-5</v>
      </c>
      <c r="AS3499" s="161" t="str">
        <f t="shared" si="583"/>
        <v/>
      </c>
    </row>
    <row r="3500" spans="41:45" ht="20.100000000000001" customHeight="1" x14ac:dyDescent="0.25">
      <c r="AO3500" s="158">
        <f t="shared" si="584"/>
        <v>18.17450523573093</v>
      </c>
      <c r="AP3500" s="159">
        <f t="shared" si="585"/>
        <v>1.1206993307940243E-2</v>
      </c>
      <c r="AQ3500" s="160">
        <f t="shared" si="586"/>
        <v>2.7056207484017075E-5</v>
      </c>
      <c r="AR3500" s="161">
        <f t="shared" si="587"/>
        <v>2.7056207484017075E-5</v>
      </c>
      <c r="AS3500" s="161" t="str">
        <f t="shared" si="583"/>
        <v/>
      </c>
    </row>
    <row r="3501" spans="41:45" ht="20.100000000000001" customHeight="1" x14ac:dyDescent="0.25">
      <c r="AO3501" s="158">
        <f t="shared" si="584"/>
        <v>18.18090020590536</v>
      </c>
      <c r="AP3501" s="159">
        <f t="shared" si="585"/>
        <v>1.1179937100456226E-2</v>
      </c>
      <c r="AQ3501" s="160">
        <f t="shared" si="586"/>
        <v>2.6993560258198671E-5</v>
      </c>
      <c r="AR3501" s="161">
        <f t="shared" si="587"/>
        <v>2.6993560258198671E-5</v>
      </c>
      <c r="AS3501" s="161" t="str">
        <f t="shared" si="583"/>
        <v/>
      </c>
    </row>
    <row r="3502" spans="41:45" ht="20.100000000000001" customHeight="1" x14ac:dyDescent="0.25">
      <c r="AO3502" s="158">
        <f t="shared" si="584"/>
        <v>18.18729517607979</v>
      </c>
      <c r="AP3502" s="159">
        <f t="shared" si="585"/>
        <v>1.1152943540198027E-2</v>
      </c>
      <c r="AQ3502" s="160">
        <f t="shared" si="586"/>
        <v>2.6931049761815332E-5</v>
      </c>
      <c r="AR3502" s="161">
        <f t="shared" si="587"/>
        <v>2.6931049761815332E-5</v>
      </c>
      <c r="AS3502" s="161" t="str">
        <f t="shared" si="583"/>
        <v/>
      </c>
    </row>
    <row r="3503" spans="41:45" ht="20.100000000000001" customHeight="1" x14ac:dyDescent="0.25">
      <c r="AO3503" s="158">
        <f t="shared" si="584"/>
        <v>18.19369014625422</v>
      </c>
      <c r="AP3503" s="159">
        <f t="shared" si="585"/>
        <v>1.1126012490436212E-2</v>
      </c>
      <c r="AQ3503" s="160">
        <f t="shared" si="586"/>
        <v>2.6868675722609148E-5</v>
      </c>
      <c r="AR3503" s="161">
        <f t="shared" si="587"/>
        <v>2.6868675722609148E-5</v>
      </c>
      <c r="AS3503" s="161" t="str">
        <f t="shared" si="583"/>
        <v/>
      </c>
    </row>
    <row r="3504" spans="41:45" ht="20.100000000000001" customHeight="1" x14ac:dyDescent="0.25">
      <c r="AO3504" s="158">
        <f t="shared" si="584"/>
        <v>18.200085116428649</v>
      </c>
      <c r="AP3504" s="159">
        <f t="shared" si="585"/>
        <v>1.1099143814713603E-2</v>
      </c>
      <c r="AQ3504" s="160">
        <f t="shared" si="586"/>
        <v>2.680643786887732E-5</v>
      </c>
      <c r="AR3504" s="161">
        <f t="shared" si="587"/>
        <v>2.680643786887732E-5</v>
      </c>
      <c r="AS3504" s="161" t="str">
        <f t="shared" si="583"/>
        <v/>
      </c>
    </row>
    <row r="3505" spans="41:45" ht="20.100000000000001" customHeight="1" x14ac:dyDescent="0.25">
      <c r="AO3505" s="158">
        <f t="shared" si="584"/>
        <v>18.206480086603079</v>
      </c>
      <c r="AP3505" s="159">
        <f t="shared" si="585"/>
        <v>1.1072337376844725E-2</v>
      </c>
      <c r="AQ3505" s="160">
        <f t="shared" si="586"/>
        <v>2.6744335929362872E-5</v>
      </c>
      <c r="AR3505" s="161">
        <f t="shared" si="587"/>
        <v>2.6744335929362872E-5</v>
      </c>
      <c r="AS3505" s="161" t="str">
        <f t="shared" si="583"/>
        <v/>
      </c>
    </row>
    <row r="3506" spans="41:45" ht="20.100000000000001" customHeight="1" x14ac:dyDescent="0.25">
      <c r="AO3506" s="158">
        <f t="shared" si="584"/>
        <v>18.212875056777509</v>
      </c>
      <c r="AP3506" s="159">
        <f t="shared" si="585"/>
        <v>1.1045593040915362E-2</v>
      </c>
      <c r="AQ3506" s="160">
        <f t="shared" si="586"/>
        <v>2.668236963328588E-5</v>
      </c>
      <c r="AR3506" s="161">
        <f t="shared" si="587"/>
        <v>2.668236963328588E-5</v>
      </c>
      <c r="AS3506" s="161" t="str">
        <f t="shared" si="583"/>
        <v/>
      </c>
    </row>
    <row r="3507" spans="41:45" ht="20.100000000000001" customHeight="1" x14ac:dyDescent="0.25">
      <c r="AO3507" s="158">
        <f t="shared" si="584"/>
        <v>18.219270026951939</v>
      </c>
      <c r="AP3507" s="159">
        <f t="shared" si="585"/>
        <v>1.1018910671282077E-2</v>
      </c>
      <c r="AQ3507" s="160">
        <f t="shared" si="586"/>
        <v>2.6620538710222033E-5</v>
      </c>
      <c r="AR3507" s="161">
        <f t="shared" si="587"/>
        <v>2.6620538710222033E-5</v>
      </c>
      <c r="AS3507" s="161" t="str">
        <f t="shared" si="583"/>
        <v/>
      </c>
    </row>
    <row r="3508" spans="41:45" ht="20.100000000000001" customHeight="1" x14ac:dyDescent="0.25">
      <c r="AO3508" s="158">
        <f t="shared" si="584"/>
        <v>18.225664997126369</v>
      </c>
      <c r="AP3508" s="159">
        <f t="shared" si="585"/>
        <v>1.0992290132571855E-2</v>
      </c>
      <c r="AQ3508" s="160">
        <f t="shared" si="586"/>
        <v>2.6558842890352444E-5</v>
      </c>
      <c r="AR3508" s="161">
        <f t="shared" si="587"/>
        <v>2.6558842890352444E-5</v>
      </c>
      <c r="AS3508" s="161" t="str">
        <f t="shared" si="583"/>
        <v/>
      </c>
    </row>
    <row r="3509" spans="41:45" ht="20.100000000000001" customHeight="1" x14ac:dyDescent="0.25">
      <c r="AO3509" s="158">
        <f t="shared" si="584"/>
        <v>18.232059967300799</v>
      </c>
      <c r="AP3509" s="159">
        <f t="shared" si="585"/>
        <v>1.0965731289681502E-2</v>
      </c>
      <c r="AQ3509" s="160">
        <f t="shared" si="586"/>
        <v>2.6497281904153125E-5</v>
      </c>
      <c r="AR3509" s="161">
        <f t="shared" si="587"/>
        <v>2.6497281904153125E-5</v>
      </c>
      <c r="AS3509" s="161" t="str">
        <f t="shared" si="583"/>
        <v/>
      </c>
    </row>
    <row r="3510" spans="41:45" ht="20.100000000000001" customHeight="1" x14ac:dyDescent="0.25">
      <c r="AO3510" s="158">
        <f t="shared" si="584"/>
        <v>18.238454937475229</v>
      </c>
      <c r="AP3510" s="159">
        <f t="shared" si="585"/>
        <v>1.0939234007777349E-2</v>
      </c>
      <c r="AQ3510" s="160">
        <f t="shared" si="586"/>
        <v>2.6435855482710713E-5</v>
      </c>
      <c r="AR3510" s="161">
        <f t="shared" si="587"/>
        <v>2.6435855482710713E-5</v>
      </c>
      <c r="AS3510" s="161" t="str">
        <f t="shared" si="583"/>
        <v/>
      </c>
    </row>
    <row r="3511" spans="41:45" ht="20.100000000000001" customHeight="1" x14ac:dyDescent="0.25">
      <c r="AO3511" s="158">
        <f t="shared" si="584"/>
        <v>18.244849907649659</v>
      </c>
      <c r="AP3511" s="159">
        <f t="shared" si="585"/>
        <v>1.0912798152294638E-2</v>
      </c>
      <c r="AQ3511" s="160">
        <f t="shared" si="586"/>
        <v>2.6374563357403277E-5</v>
      </c>
      <c r="AR3511" s="161">
        <f t="shared" si="587"/>
        <v>2.6374563357403277E-5</v>
      </c>
      <c r="AS3511" s="161" t="str">
        <f t="shared" si="583"/>
        <v/>
      </c>
    </row>
    <row r="3512" spans="41:45" ht="20.100000000000001" customHeight="1" x14ac:dyDescent="0.25">
      <c r="AO3512" s="158">
        <f t="shared" si="584"/>
        <v>18.251244877824089</v>
      </c>
      <c r="AP3512" s="159">
        <f t="shared" si="585"/>
        <v>1.0886423588937235E-2</v>
      </c>
      <c r="AQ3512" s="160">
        <f t="shared" si="586"/>
        <v>2.631340526022645E-5</v>
      </c>
      <c r="AR3512" s="161">
        <f t="shared" si="587"/>
        <v>2.631340526022645E-5</v>
      </c>
      <c r="AS3512" s="161" t="str">
        <f t="shared" si="583"/>
        <v/>
      </c>
    </row>
    <row r="3513" spans="41:45" ht="20.100000000000001" customHeight="1" x14ac:dyDescent="0.25">
      <c r="AO3513" s="158">
        <f t="shared" si="584"/>
        <v>18.257639847998519</v>
      </c>
      <c r="AP3513" s="159">
        <f t="shared" si="585"/>
        <v>1.0860110183677009E-2</v>
      </c>
      <c r="AQ3513" s="160">
        <f t="shared" si="586"/>
        <v>2.6252380923517601E-5</v>
      </c>
      <c r="AR3513" s="161">
        <f t="shared" si="587"/>
        <v>2.6252380923517601E-5</v>
      </c>
      <c r="AS3513" s="161" t="str">
        <f t="shared" si="583"/>
        <v/>
      </c>
    </row>
    <row r="3514" spans="41:45" ht="20.100000000000001" customHeight="1" x14ac:dyDescent="0.25">
      <c r="AO3514" s="158">
        <f t="shared" si="584"/>
        <v>18.264034818172949</v>
      </c>
      <c r="AP3514" s="159">
        <f t="shared" si="585"/>
        <v>1.0833857802753491E-2</v>
      </c>
      <c r="AQ3514" s="160">
        <f t="shared" si="586"/>
        <v>2.6191490080091154E-5</v>
      </c>
      <c r="AR3514" s="161">
        <f t="shared" si="587"/>
        <v>2.6191490080091154E-5</v>
      </c>
      <c r="AS3514" s="161" t="str">
        <f t="shared" si="583"/>
        <v/>
      </c>
    </row>
    <row r="3515" spans="41:45" ht="20.100000000000001" customHeight="1" x14ac:dyDescent="0.25">
      <c r="AO3515" s="158">
        <f t="shared" si="584"/>
        <v>18.270429788347379</v>
      </c>
      <c r="AP3515" s="159">
        <f t="shared" si="585"/>
        <v>1.08076663126734E-2</v>
      </c>
      <c r="AQ3515" s="160">
        <f t="shared" si="586"/>
        <v>2.6130732463229903E-5</v>
      </c>
      <c r="AR3515" s="161">
        <f t="shared" si="587"/>
        <v>2.6130732463229903E-5</v>
      </c>
      <c r="AS3515" s="161" t="str">
        <f t="shared" si="583"/>
        <v/>
      </c>
    </row>
    <row r="3516" spans="41:45" ht="20.100000000000001" customHeight="1" x14ac:dyDescent="0.25">
      <c r="AO3516" s="158">
        <f t="shared" si="584"/>
        <v>18.276824758521808</v>
      </c>
      <c r="AP3516" s="159">
        <f t="shared" si="585"/>
        <v>1.078153558021017E-2</v>
      </c>
      <c r="AQ3516" s="160">
        <f t="shared" si="586"/>
        <v>2.6070107806653794E-5</v>
      </c>
      <c r="AR3516" s="161">
        <f t="shared" si="587"/>
        <v>2.6070107806653794E-5</v>
      </c>
      <c r="AS3516" s="161" t="str">
        <f t="shared" si="583"/>
        <v/>
      </c>
    </row>
    <row r="3517" spans="41:45" ht="20.100000000000001" customHeight="1" x14ac:dyDescent="0.25">
      <c r="AO3517" s="158">
        <f t="shared" si="584"/>
        <v>18.283219728696238</v>
      </c>
      <c r="AP3517" s="159">
        <f t="shared" si="585"/>
        <v>1.0755465472403516E-2</v>
      </c>
      <c r="AQ3517" s="160">
        <f t="shared" si="586"/>
        <v>2.6009615844559825E-5</v>
      </c>
      <c r="AR3517" s="161">
        <f t="shared" si="587"/>
        <v>2.6009615844559825E-5</v>
      </c>
      <c r="AS3517" s="161" t="str">
        <f t="shared" si="583"/>
        <v/>
      </c>
    </row>
    <row r="3518" spans="41:45" ht="20.100000000000001" customHeight="1" x14ac:dyDescent="0.25">
      <c r="AO3518" s="158">
        <f t="shared" si="584"/>
        <v>18.289614698870668</v>
      </c>
      <c r="AP3518" s="159">
        <f t="shared" si="585"/>
        <v>1.0729455856558956E-2</v>
      </c>
      <c r="AQ3518" s="160">
        <f t="shared" si="586"/>
        <v>2.5949256311543975E-5</v>
      </c>
      <c r="AR3518" s="161">
        <f t="shared" si="587"/>
        <v>2.5949256311543975E-5</v>
      </c>
      <c r="AS3518" s="161" t="str">
        <f t="shared" si="583"/>
        <v/>
      </c>
    </row>
    <row r="3519" spans="41:45" ht="20.100000000000001" customHeight="1" x14ac:dyDescent="0.25">
      <c r="AO3519" s="158">
        <f t="shared" si="584"/>
        <v>18.296009669045098</v>
      </c>
      <c r="AP3519" s="159">
        <f t="shared" si="585"/>
        <v>1.0703506600247412E-2</v>
      </c>
      <c r="AQ3519" s="160">
        <f t="shared" si="586"/>
        <v>2.5889028942701828E-5</v>
      </c>
      <c r="AR3519" s="161">
        <f t="shared" si="587"/>
        <v>2.5889028942701828E-5</v>
      </c>
      <c r="AS3519" s="161" t="str">
        <f t="shared" si="583"/>
        <v/>
      </c>
    </row>
    <row r="3520" spans="41:45" ht="20.100000000000001" customHeight="1" x14ac:dyDescent="0.25">
      <c r="AO3520" s="158">
        <f t="shared" si="584"/>
        <v>18.302404639219528</v>
      </c>
      <c r="AP3520" s="159">
        <f t="shared" si="585"/>
        <v>1.067761757130471E-2</v>
      </c>
      <c r="AQ3520" s="160">
        <f t="shared" si="586"/>
        <v>2.5828933473553972E-5</v>
      </c>
      <c r="AR3520" s="161">
        <f t="shared" si="587"/>
        <v>2.5828933473553972E-5</v>
      </c>
      <c r="AS3520" s="161" t="str">
        <f t="shared" si="583"/>
        <v/>
      </c>
    </row>
    <row r="3521" spans="41:45" ht="20.100000000000001" customHeight="1" x14ac:dyDescent="0.25">
      <c r="AO3521" s="158">
        <f t="shared" si="584"/>
        <v>18.308799609393958</v>
      </c>
      <c r="AP3521" s="159">
        <f t="shared" si="585"/>
        <v>1.0651788637831157E-2</v>
      </c>
      <c r="AQ3521" s="160">
        <f t="shared" si="586"/>
        <v>2.5768969640080699E-5</v>
      </c>
      <c r="AR3521" s="161">
        <f t="shared" si="587"/>
        <v>2.5768969640080699E-5</v>
      </c>
      <c r="AS3521" s="161" t="str">
        <f t="shared" si="583"/>
        <v/>
      </c>
    </row>
    <row r="3522" spans="41:45" ht="20.100000000000001" customHeight="1" x14ac:dyDescent="0.25">
      <c r="AO3522" s="158">
        <f t="shared" si="584"/>
        <v>18.315194579568388</v>
      </c>
      <c r="AP3522" s="159">
        <f t="shared" si="585"/>
        <v>1.0626019668191076E-2</v>
      </c>
      <c r="AQ3522" s="160">
        <f t="shared" si="586"/>
        <v>2.5709137178709859E-5</v>
      </c>
      <c r="AR3522" s="161">
        <f t="shared" si="587"/>
        <v>2.5709137178709859E-5</v>
      </c>
      <c r="AS3522" s="161" t="str">
        <f t="shared" si="583"/>
        <v/>
      </c>
    </row>
    <row r="3523" spans="41:45" ht="20.100000000000001" customHeight="1" x14ac:dyDescent="0.25">
      <c r="AO3523" s="158">
        <f t="shared" si="584"/>
        <v>18.321589549742818</v>
      </c>
      <c r="AP3523" s="159">
        <f t="shared" si="585"/>
        <v>1.0600310531012366E-2</v>
      </c>
      <c r="AQ3523" s="160">
        <f t="shared" si="586"/>
        <v>2.5649435826283901E-5</v>
      </c>
      <c r="AR3523" s="161">
        <f t="shared" si="587"/>
        <v>2.5649435826283901E-5</v>
      </c>
      <c r="AS3523" s="161" t="str">
        <f t="shared" si="583"/>
        <v/>
      </c>
    </row>
    <row r="3524" spans="41:45" ht="20.100000000000001" customHeight="1" x14ac:dyDescent="0.25">
      <c r="AO3524" s="158">
        <f t="shared" si="584"/>
        <v>18.327984519917248</v>
      </c>
      <c r="AP3524" s="159">
        <f t="shared" si="585"/>
        <v>1.0574661095186082E-2</v>
      </c>
      <c r="AQ3524" s="160">
        <f t="shared" si="586"/>
        <v>2.5589865320143138E-5</v>
      </c>
      <c r="AR3524" s="161">
        <f t="shared" si="587"/>
        <v>2.5589865320143138E-5</v>
      </c>
      <c r="AS3524" s="161" t="str">
        <f t="shared" si="583"/>
        <v/>
      </c>
    </row>
    <row r="3525" spans="41:45" ht="20.100000000000001" customHeight="1" x14ac:dyDescent="0.25">
      <c r="AO3525" s="158">
        <f t="shared" si="584"/>
        <v>18.334379490091678</v>
      </c>
      <c r="AP3525" s="159">
        <f t="shared" si="585"/>
        <v>1.0549071229865939E-2</v>
      </c>
      <c r="AQ3525" s="160">
        <f t="shared" si="586"/>
        <v>2.5530425398071974E-5</v>
      </c>
      <c r="AR3525" s="161">
        <f t="shared" si="587"/>
        <v>2.5530425398071974E-5</v>
      </c>
      <c r="AS3525" s="161" t="str">
        <f t="shared" si="583"/>
        <v/>
      </c>
    </row>
    <row r="3526" spans="41:45" ht="20.100000000000001" customHeight="1" x14ac:dyDescent="0.25">
      <c r="AO3526" s="158">
        <f t="shared" si="584"/>
        <v>18.340774460266108</v>
      </c>
      <c r="AP3526" s="159">
        <f t="shared" si="585"/>
        <v>1.0523540804467867E-2</v>
      </c>
      <c r="AQ3526" s="160">
        <f t="shared" si="586"/>
        <v>2.5471115798267677E-5</v>
      </c>
      <c r="AR3526" s="161">
        <f t="shared" si="587"/>
        <v>2.5471115798267677E-5</v>
      </c>
      <c r="AS3526" s="161" t="str">
        <f t="shared" si="583"/>
        <v/>
      </c>
    </row>
    <row r="3527" spans="41:45" ht="20.100000000000001" customHeight="1" x14ac:dyDescent="0.25">
      <c r="AO3527" s="158">
        <f t="shared" si="584"/>
        <v>18.347169430440537</v>
      </c>
      <c r="AP3527" s="159">
        <f t="shared" si="585"/>
        <v>1.0498069688669599E-2</v>
      </c>
      <c r="AQ3527" s="160">
        <f t="shared" si="586"/>
        <v>2.5411936259343848E-5</v>
      </c>
      <c r="AR3527" s="161">
        <f t="shared" si="587"/>
        <v>2.5411936259343848E-5</v>
      </c>
      <c r="AS3527" s="161" t="str">
        <f t="shared" si="583"/>
        <v/>
      </c>
    </row>
    <row r="3528" spans="41:45" ht="20.100000000000001" customHeight="1" x14ac:dyDescent="0.25">
      <c r="AO3528" s="158">
        <f t="shared" si="584"/>
        <v>18.353564400614967</v>
      </c>
      <c r="AP3528" s="159">
        <f t="shared" si="585"/>
        <v>1.0472657752410255E-2</v>
      </c>
      <c r="AQ3528" s="160">
        <f t="shared" si="586"/>
        <v>2.5352886520490017E-5</v>
      </c>
      <c r="AR3528" s="161">
        <f t="shared" si="587"/>
        <v>2.5352886520490017E-5</v>
      </c>
      <c r="AS3528" s="161" t="str">
        <f t="shared" si="583"/>
        <v/>
      </c>
    </row>
    <row r="3529" spans="41:45" ht="20.100000000000001" customHeight="1" x14ac:dyDescent="0.25">
      <c r="AO3529" s="158">
        <f t="shared" si="584"/>
        <v>18.359959370789397</v>
      </c>
      <c r="AP3529" s="159">
        <f t="shared" si="585"/>
        <v>1.0447304865889765E-2</v>
      </c>
      <c r="AQ3529" s="160">
        <f t="shared" si="586"/>
        <v>2.5293966321185413E-5</v>
      </c>
      <c r="AR3529" s="161">
        <f t="shared" si="587"/>
        <v>2.5293966321185413E-5</v>
      </c>
      <c r="AS3529" s="161" t="str">
        <f t="shared" si="583"/>
        <v/>
      </c>
    </row>
    <row r="3530" spans="41:45" ht="20.100000000000001" customHeight="1" x14ac:dyDescent="0.25">
      <c r="AO3530" s="158">
        <f t="shared" si="584"/>
        <v>18.366354340963827</v>
      </c>
      <c r="AP3530" s="159">
        <f t="shared" si="585"/>
        <v>1.042201089956858E-2</v>
      </c>
      <c r="AQ3530" s="160">
        <f t="shared" si="586"/>
        <v>2.5235175401455701E-5</v>
      </c>
      <c r="AR3530" s="161">
        <f t="shared" si="587"/>
        <v>2.5235175401455701E-5</v>
      </c>
      <c r="AS3530" s="161" t="str">
        <f t="shared" si="583"/>
        <v/>
      </c>
    </row>
    <row r="3531" spans="41:45" ht="20.100000000000001" customHeight="1" x14ac:dyDescent="0.25">
      <c r="AO3531" s="158">
        <f t="shared" si="584"/>
        <v>18.372749311138257</v>
      </c>
      <c r="AP3531" s="159">
        <f t="shared" si="585"/>
        <v>1.0396775724167124E-2</v>
      </c>
      <c r="AQ3531" s="160">
        <f t="shared" si="586"/>
        <v>2.5176513501711656E-5</v>
      </c>
      <c r="AR3531" s="161">
        <f t="shared" si="587"/>
        <v>2.5176513501711656E-5</v>
      </c>
      <c r="AS3531" s="161" t="str">
        <f t="shared" si="583"/>
        <v/>
      </c>
    </row>
    <row r="3532" spans="41:45" ht="20.100000000000001" customHeight="1" x14ac:dyDescent="0.25">
      <c r="AO3532" s="158">
        <f t="shared" si="584"/>
        <v>18.379144281312687</v>
      </c>
      <c r="AP3532" s="159">
        <f t="shared" si="585"/>
        <v>1.0371599210665413E-2</v>
      </c>
      <c r="AQ3532" s="160">
        <f t="shared" si="586"/>
        <v>2.5117980362896614E-5</v>
      </c>
      <c r="AR3532" s="161">
        <f t="shared" si="587"/>
        <v>2.5117980362896614E-5</v>
      </c>
      <c r="AS3532" s="161" t="str">
        <f t="shared" si="583"/>
        <v/>
      </c>
    </row>
    <row r="3533" spans="41:45" ht="20.100000000000001" customHeight="1" x14ac:dyDescent="0.25">
      <c r="AO3533" s="158">
        <f t="shared" si="584"/>
        <v>18.385539251487117</v>
      </c>
      <c r="AP3533" s="159">
        <f t="shared" si="585"/>
        <v>1.0346481230302516E-2</v>
      </c>
      <c r="AQ3533" s="160">
        <f t="shared" si="586"/>
        <v>2.5059575726254016E-5</v>
      </c>
      <c r="AR3533" s="161">
        <f t="shared" si="587"/>
        <v>2.5059575726254016E-5</v>
      </c>
      <c r="AS3533" s="161" t="str">
        <f t="shared" si="583"/>
        <v/>
      </c>
    </row>
    <row r="3534" spans="41:45" ht="20.100000000000001" customHeight="1" x14ac:dyDescent="0.25">
      <c r="AO3534" s="158">
        <f t="shared" si="584"/>
        <v>18.391934221661547</v>
      </c>
      <c r="AP3534" s="159">
        <f t="shared" si="585"/>
        <v>1.0321421654576262E-2</v>
      </c>
      <c r="AQ3534" s="160">
        <f t="shared" si="586"/>
        <v>2.5001299333584151E-5</v>
      </c>
      <c r="AR3534" s="161">
        <f t="shared" si="587"/>
        <v>2.5001299333584151E-5</v>
      </c>
      <c r="AS3534" s="161" t="str">
        <f t="shared" si="583"/>
        <v/>
      </c>
    </row>
    <row r="3535" spans="41:45" ht="20.100000000000001" customHeight="1" x14ac:dyDescent="0.25">
      <c r="AO3535" s="158">
        <f t="shared" si="584"/>
        <v>18.398329191835977</v>
      </c>
      <c r="AP3535" s="159">
        <f t="shared" si="585"/>
        <v>1.0296420355242678E-2</v>
      </c>
      <c r="AQ3535" s="160">
        <f t="shared" si="586"/>
        <v>2.4943150927127927E-5</v>
      </c>
      <c r="AR3535" s="161">
        <f t="shared" si="587"/>
        <v>2.4943150927127927E-5</v>
      </c>
      <c r="AS3535" s="161" t="str">
        <f t="shared" si="583"/>
        <v/>
      </c>
    </row>
    <row r="3536" spans="41:45" ht="20.100000000000001" customHeight="1" x14ac:dyDescent="0.25">
      <c r="AO3536" s="158">
        <f t="shared" si="584"/>
        <v>18.404724162010407</v>
      </c>
      <c r="AP3536" s="159">
        <f t="shared" si="585"/>
        <v>1.027147720431555E-2</v>
      </c>
      <c r="AQ3536" s="160">
        <f t="shared" si="586"/>
        <v>2.4885130249487075E-5</v>
      </c>
      <c r="AR3536" s="161">
        <f t="shared" si="587"/>
        <v>2.4885130249487075E-5</v>
      </c>
      <c r="AS3536" s="161" t="str">
        <f t="shared" si="583"/>
        <v/>
      </c>
    </row>
    <row r="3537" spans="41:45" ht="20.100000000000001" customHeight="1" x14ac:dyDescent="0.25">
      <c r="AO3537" s="158">
        <f t="shared" si="584"/>
        <v>18.411119132184837</v>
      </c>
      <c r="AP3537" s="159">
        <f t="shared" si="585"/>
        <v>1.0246592074066063E-2</v>
      </c>
      <c r="AQ3537" s="160">
        <f t="shared" si="586"/>
        <v>2.4827237043795886E-5</v>
      </c>
      <c r="AR3537" s="161">
        <f t="shared" si="587"/>
        <v>2.4827237043795886E-5</v>
      </c>
      <c r="AS3537" s="161" t="str">
        <f t="shared" si="583"/>
        <v/>
      </c>
    </row>
    <row r="3538" spans="41:45" ht="20.100000000000001" customHeight="1" x14ac:dyDescent="0.25">
      <c r="AO3538" s="158">
        <f t="shared" si="584"/>
        <v>18.417514102359267</v>
      </c>
      <c r="AP3538" s="159">
        <f t="shared" si="585"/>
        <v>1.0221764837022267E-2</v>
      </c>
      <c r="AQ3538" s="160">
        <f t="shared" si="586"/>
        <v>2.4769471053521716E-5</v>
      </c>
      <c r="AR3538" s="161">
        <f t="shared" si="587"/>
        <v>2.4769471053521716E-5</v>
      </c>
      <c r="AS3538" s="161" t="str">
        <f t="shared" ref="AS3538:AS3601" si="588">IF($AP3538&lt;(1-$AN$670),$AQ3538,"")</f>
        <v/>
      </c>
    </row>
    <row r="3539" spans="41:45" ht="20.100000000000001" customHeight="1" x14ac:dyDescent="0.25">
      <c r="AO3539" s="158">
        <f t="shared" ref="AO3539:AO3602" si="589">AO3538+$AR$655</f>
        <v>18.423909072533696</v>
      </c>
      <c r="AP3539" s="159">
        <f t="shared" ref="AP3539:AP3602" si="590">_xlfn.CHISQ.DIST.RT(AO3539,7)</f>
        <v>1.0196995365968745E-2</v>
      </c>
      <c r="AQ3539" s="160">
        <f t="shared" ref="AQ3539:AQ3602" si="591">AP3539-AP3540</f>
        <v>2.4711832022702648E-5</v>
      </c>
      <c r="AR3539" s="161">
        <f t="shared" ref="AR3539:AR3602" si="592">IF(AP3539&lt;(1-$AN$662),AQ3539,"")</f>
        <v>2.4711832022702648E-5</v>
      </c>
      <c r="AS3539" s="161" t="str">
        <f t="shared" si="588"/>
        <v/>
      </c>
    </row>
    <row r="3540" spans="41:45" ht="20.100000000000001" customHeight="1" x14ac:dyDescent="0.25">
      <c r="AO3540" s="158">
        <f t="shared" si="589"/>
        <v>18.430304042708126</v>
      </c>
      <c r="AP3540" s="159">
        <f t="shared" si="590"/>
        <v>1.0172283533946043E-2</v>
      </c>
      <c r="AQ3540" s="160">
        <f t="shared" si="591"/>
        <v>2.4654319695708096E-5</v>
      </c>
      <c r="AR3540" s="161">
        <f t="shared" si="592"/>
        <v>2.4654319695708096E-5</v>
      </c>
      <c r="AS3540" s="161" t="str">
        <f t="shared" si="588"/>
        <v/>
      </c>
    </row>
    <row r="3541" spans="41:45" ht="20.100000000000001" customHeight="1" x14ac:dyDescent="0.25">
      <c r="AO3541" s="158">
        <f t="shared" si="589"/>
        <v>18.436699012882556</v>
      </c>
      <c r="AP3541" s="159">
        <f t="shared" si="590"/>
        <v>1.0147629214250335E-2</v>
      </c>
      <c r="AQ3541" s="160">
        <f t="shared" si="591"/>
        <v>2.4596933817441768E-5</v>
      </c>
      <c r="AR3541" s="161">
        <f t="shared" si="592"/>
        <v>2.4596933817441768E-5</v>
      </c>
      <c r="AS3541" s="161" t="str">
        <f t="shared" si="588"/>
        <v/>
      </c>
    </row>
    <row r="3542" spans="41:45" ht="20.100000000000001" customHeight="1" x14ac:dyDescent="0.25">
      <c r="AO3542" s="158">
        <f t="shared" si="589"/>
        <v>18.443093983056986</v>
      </c>
      <c r="AP3542" s="159">
        <f t="shared" si="590"/>
        <v>1.0123032280432893E-2</v>
      </c>
      <c r="AQ3542" s="160">
        <f t="shared" si="591"/>
        <v>2.4539674133104011E-5</v>
      </c>
      <c r="AR3542" s="161">
        <f t="shared" si="592"/>
        <v>2.4539674133104011E-5</v>
      </c>
      <c r="AS3542" s="161" t="str">
        <f t="shared" si="588"/>
        <v/>
      </c>
    </row>
    <row r="3543" spans="41:45" ht="20.100000000000001" customHeight="1" x14ac:dyDescent="0.25">
      <c r="AO3543" s="158">
        <f t="shared" si="589"/>
        <v>18.449488953231416</v>
      </c>
      <c r="AP3543" s="159">
        <f t="shared" si="590"/>
        <v>1.0098492606299789E-2</v>
      </c>
      <c r="AQ3543" s="160">
        <f t="shared" si="591"/>
        <v>2.4482540388514468E-5</v>
      </c>
      <c r="AR3543" s="161">
        <f t="shared" si="592"/>
        <v>2.4482540388514468E-5</v>
      </c>
      <c r="AS3543" s="161" t="str">
        <f t="shared" si="588"/>
        <v/>
      </c>
    </row>
    <row r="3544" spans="41:45" ht="20.100000000000001" customHeight="1" x14ac:dyDescent="0.25">
      <c r="AO3544" s="158">
        <f t="shared" si="589"/>
        <v>18.455883923405846</v>
      </c>
      <c r="AP3544" s="159">
        <f t="shared" si="590"/>
        <v>1.0074010065911274E-2</v>
      </c>
      <c r="AQ3544" s="160">
        <f t="shared" si="591"/>
        <v>2.4425532329770336E-5</v>
      </c>
      <c r="AR3544" s="161">
        <f t="shared" si="592"/>
        <v>2.4425532329770336E-5</v>
      </c>
      <c r="AS3544" s="161" t="str">
        <f t="shared" si="588"/>
        <v/>
      </c>
    </row>
    <row r="3545" spans="41:45" ht="20.100000000000001" customHeight="1" x14ac:dyDescent="0.25">
      <c r="AO3545" s="158">
        <f t="shared" si="589"/>
        <v>18.462278893580276</v>
      </c>
      <c r="AP3545" s="159">
        <f t="shared" si="590"/>
        <v>1.0049584533581504E-2</v>
      </c>
      <c r="AQ3545" s="160">
        <f t="shared" si="591"/>
        <v>2.4368649703532599E-5</v>
      </c>
      <c r="AR3545" s="161">
        <f t="shared" si="592"/>
        <v>2.4368649703532599E-5</v>
      </c>
      <c r="AS3545" s="161" t="str">
        <f t="shared" si="588"/>
        <v/>
      </c>
    </row>
    <row r="3546" spans="41:45" ht="20.100000000000001" customHeight="1" x14ac:dyDescent="0.25">
      <c r="AO3546" s="158">
        <f t="shared" si="589"/>
        <v>18.468673863754706</v>
      </c>
      <c r="AP3546" s="159">
        <f t="shared" si="590"/>
        <v>1.0025215883877971E-2</v>
      </c>
      <c r="AQ3546" s="160">
        <f t="shared" si="591"/>
        <v>2.4311892256762349E-5</v>
      </c>
      <c r="AR3546" s="161">
        <f t="shared" si="592"/>
        <v>2.4311892256762349E-5</v>
      </c>
      <c r="AS3546" s="161" t="str">
        <f t="shared" si="588"/>
        <v/>
      </c>
    </row>
    <row r="3547" spans="41:45" ht="20.100000000000001" customHeight="1" x14ac:dyDescent="0.25">
      <c r="AO3547" s="158">
        <f t="shared" si="589"/>
        <v>18.475068833929136</v>
      </c>
      <c r="AP3547" s="159">
        <f t="shared" si="590"/>
        <v>1.0000903991621209E-2</v>
      </c>
      <c r="AQ3547" s="160">
        <f t="shared" si="591"/>
        <v>2.4255259737000073E-5</v>
      </c>
      <c r="AR3547" s="161">
        <f t="shared" si="592"/>
        <v>2.4255259737000073E-5</v>
      </c>
      <c r="AS3547" s="161" t="str">
        <f t="shared" si="588"/>
        <v/>
      </c>
    </row>
    <row r="3548" spans="41:45" ht="20.100000000000001" customHeight="1" x14ac:dyDescent="0.25">
      <c r="AO3548" s="158">
        <f t="shared" si="589"/>
        <v>18.481463804103566</v>
      </c>
      <c r="AP3548" s="159">
        <f t="shared" si="590"/>
        <v>9.9766487318842089E-3</v>
      </c>
      <c r="AQ3548" s="160">
        <f t="shared" si="591"/>
        <v>2.4198751892140144E-5</v>
      </c>
      <c r="AR3548" s="161">
        <f t="shared" si="592"/>
        <v>2.4198751892140144E-5</v>
      </c>
      <c r="AS3548" s="161" t="str">
        <f t="shared" si="588"/>
        <v/>
      </c>
    </row>
    <row r="3549" spans="41:45" ht="20.100000000000001" customHeight="1" x14ac:dyDescent="0.25">
      <c r="AO3549" s="158">
        <f t="shared" si="589"/>
        <v>18.487858774277996</v>
      </c>
      <c r="AP3549" s="159">
        <f t="shared" si="590"/>
        <v>9.9524499799920688E-3</v>
      </c>
      <c r="AQ3549" s="160">
        <f t="shared" si="591"/>
        <v>2.4142368470512349E-5</v>
      </c>
      <c r="AR3549" s="161">
        <f t="shared" si="592"/>
        <v>2.4142368470512349E-5</v>
      </c>
      <c r="AS3549" s="161" t="str">
        <f t="shared" si="588"/>
        <v/>
      </c>
    </row>
    <row r="3550" spans="41:45" ht="20.100000000000001" customHeight="1" x14ac:dyDescent="0.25">
      <c r="AO3550" s="158">
        <f t="shared" si="589"/>
        <v>18.494253744452426</v>
      </c>
      <c r="AP3550" s="159">
        <f t="shared" si="590"/>
        <v>9.9283076115215564E-3</v>
      </c>
      <c r="AQ3550" s="160">
        <f t="shared" si="591"/>
        <v>2.4086109220911381E-5</v>
      </c>
      <c r="AR3550" s="161">
        <f t="shared" si="592"/>
        <v>2.4086109220911381E-5</v>
      </c>
      <c r="AS3550" s="161" t="str">
        <f t="shared" si="588"/>
        <v/>
      </c>
    </row>
    <row r="3551" spans="41:45" ht="20.100000000000001" customHeight="1" x14ac:dyDescent="0.25">
      <c r="AO3551" s="158">
        <f t="shared" si="589"/>
        <v>18.500648714626855</v>
      </c>
      <c r="AP3551" s="159">
        <f t="shared" si="590"/>
        <v>9.904221502300645E-3</v>
      </c>
      <c r="AQ3551" s="160">
        <f t="shared" si="591"/>
        <v>2.4029973892527451E-5</v>
      </c>
      <c r="AR3551" s="161">
        <f t="shared" si="592"/>
        <v>2.4029973892527451E-5</v>
      </c>
      <c r="AS3551" s="161" t="str">
        <f t="shared" si="588"/>
        <v/>
      </c>
    </row>
    <row r="3552" spans="41:45" ht="20.100000000000001" customHeight="1" x14ac:dyDescent="0.25">
      <c r="AO3552" s="158">
        <f t="shared" si="589"/>
        <v>18.507043684801285</v>
      </c>
      <c r="AP3552" s="159">
        <f t="shared" si="590"/>
        <v>9.8801915284081176E-3</v>
      </c>
      <c r="AQ3552" s="160">
        <f t="shared" si="591"/>
        <v>2.3973962235024349E-5</v>
      </c>
      <c r="AR3552" s="161">
        <f t="shared" si="592"/>
        <v>2.3973962235024349E-5</v>
      </c>
      <c r="AS3552" s="161" t="str">
        <f t="shared" si="588"/>
        <v/>
      </c>
    </row>
    <row r="3553" spans="41:45" ht="20.100000000000001" customHeight="1" x14ac:dyDescent="0.25">
      <c r="AO3553" s="158">
        <f t="shared" si="589"/>
        <v>18.513438654975715</v>
      </c>
      <c r="AP3553" s="159">
        <f t="shared" si="590"/>
        <v>9.8562175661730932E-3</v>
      </c>
      <c r="AQ3553" s="160">
        <f t="shared" si="591"/>
        <v>2.3918073998515157E-5</v>
      </c>
      <c r="AR3553" s="161">
        <f t="shared" si="592"/>
        <v>2.3918073998515157E-5</v>
      </c>
      <c r="AS3553" s="161" t="str">
        <f t="shared" si="588"/>
        <v/>
      </c>
    </row>
    <row r="3554" spans="41:45" ht="20.100000000000001" customHeight="1" x14ac:dyDescent="0.25">
      <c r="AO3554" s="158">
        <f t="shared" si="589"/>
        <v>18.519833625150145</v>
      </c>
      <c r="AP3554" s="159">
        <f t="shared" si="590"/>
        <v>9.8322994921745781E-3</v>
      </c>
      <c r="AQ3554" s="160">
        <f t="shared" si="591"/>
        <v>2.3862308933423476E-5</v>
      </c>
      <c r="AR3554" s="161">
        <f t="shared" si="592"/>
        <v>2.3862308933423476E-5</v>
      </c>
      <c r="AS3554" s="161" t="str">
        <f t="shared" si="588"/>
        <v/>
      </c>
    </row>
    <row r="3555" spans="41:45" ht="20.100000000000001" customHeight="1" x14ac:dyDescent="0.25">
      <c r="AO3555" s="158">
        <f t="shared" si="589"/>
        <v>18.526228595324575</v>
      </c>
      <c r="AP3555" s="159">
        <f t="shared" si="590"/>
        <v>9.8084371832411546E-3</v>
      </c>
      <c r="AQ3555" s="160">
        <f t="shared" si="591"/>
        <v>2.380666679078873E-5</v>
      </c>
      <c r="AR3555" s="161">
        <f t="shared" si="592"/>
        <v>2.380666679078873E-5</v>
      </c>
      <c r="AS3555" s="161" t="str">
        <f t="shared" si="588"/>
        <v/>
      </c>
    </row>
    <row r="3556" spans="41:45" ht="20.100000000000001" customHeight="1" x14ac:dyDescent="0.25">
      <c r="AO3556" s="158">
        <f t="shared" si="589"/>
        <v>18.532623565499005</v>
      </c>
      <c r="AP3556" s="159">
        <f t="shared" si="590"/>
        <v>9.7846305164503659E-3</v>
      </c>
      <c r="AQ3556" s="160">
        <f t="shared" si="591"/>
        <v>2.3751147321955657E-5</v>
      </c>
      <c r="AR3556" s="161">
        <f t="shared" si="592"/>
        <v>2.3751147321955657E-5</v>
      </c>
      <c r="AS3556" s="161" t="str">
        <f t="shared" si="588"/>
        <v/>
      </c>
    </row>
    <row r="3557" spans="41:45" ht="20.100000000000001" customHeight="1" x14ac:dyDescent="0.25">
      <c r="AO3557" s="158">
        <f t="shared" si="589"/>
        <v>18.539018535673435</v>
      </c>
      <c r="AP3557" s="159">
        <f t="shared" si="590"/>
        <v>9.7608793691284102E-3</v>
      </c>
      <c r="AQ3557" s="160">
        <f t="shared" si="591"/>
        <v>2.3695750278674918E-5</v>
      </c>
      <c r="AR3557" s="161">
        <f t="shared" si="592"/>
        <v>2.3695750278674918E-5</v>
      </c>
      <c r="AS3557" s="161" t="str">
        <f t="shared" si="588"/>
        <v/>
      </c>
    </row>
    <row r="3558" spans="41:45" ht="20.100000000000001" customHeight="1" x14ac:dyDescent="0.25">
      <c r="AO3558" s="158">
        <f t="shared" si="589"/>
        <v>18.545413505847865</v>
      </c>
      <c r="AP3558" s="159">
        <f t="shared" si="590"/>
        <v>9.7371836188497353E-3</v>
      </c>
      <c r="AQ3558" s="160">
        <f t="shared" si="591"/>
        <v>2.3640475413273104E-5</v>
      </c>
      <c r="AR3558" s="161">
        <f t="shared" si="592"/>
        <v>2.3640475413273104E-5</v>
      </c>
      <c r="AS3558" s="161" t="str">
        <f t="shared" si="588"/>
        <v/>
      </c>
    </row>
    <row r="3559" spans="41:45" ht="20.100000000000001" customHeight="1" x14ac:dyDescent="0.25">
      <c r="AO3559" s="158">
        <f t="shared" si="589"/>
        <v>18.551808476022295</v>
      </c>
      <c r="AP3559" s="159">
        <f t="shared" si="590"/>
        <v>9.7135431434364622E-3</v>
      </c>
      <c r="AQ3559" s="160">
        <f t="shared" si="591"/>
        <v>2.3585322478375179E-5</v>
      </c>
      <c r="AR3559" s="161">
        <f t="shared" si="592"/>
        <v>2.3585322478375179E-5</v>
      </c>
      <c r="AS3559" s="161" t="str">
        <f t="shared" si="588"/>
        <v/>
      </c>
    </row>
    <row r="3560" spans="41:45" ht="20.100000000000001" customHeight="1" x14ac:dyDescent="0.25">
      <c r="AO3560" s="158">
        <f t="shared" si="589"/>
        <v>18.558203446196725</v>
      </c>
      <c r="AP3560" s="159">
        <f t="shared" si="590"/>
        <v>9.689957820958087E-3</v>
      </c>
      <c r="AQ3560" s="160">
        <f t="shared" si="591"/>
        <v>2.3530291227055397E-5</v>
      </c>
      <c r="AR3560" s="161">
        <f t="shared" si="592"/>
        <v>2.3530291227055397E-5</v>
      </c>
      <c r="AS3560" s="161" t="str">
        <f t="shared" si="588"/>
        <v/>
      </c>
    </row>
    <row r="3561" spans="41:45" ht="20.100000000000001" customHeight="1" x14ac:dyDescent="0.25">
      <c r="AO3561" s="158">
        <f t="shared" si="589"/>
        <v>18.564598416371155</v>
      </c>
      <c r="AP3561" s="159">
        <f t="shared" si="590"/>
        <v>9.6664275297310316E-3</v>
      </c>
      <c r="AQ3561" s="160">
        <f t="shared" si="591"/>
        <v>2.3475381412882412E-5</v>
      </c>
      <c r="AR3561" s="161">
        <f t="shared" si="592"/>
        <v>2.3475381412882412E-5</v>
      </c>
      <c r="AS3561" s="161" t="str">
        <f t="shared" si="588"/>
        <v/>
      </c>
    </row>
    <row r="3562" spans="41:45" ht="20.100000000000001" customHeight="1" x14ac:dyDescent="0.25">
      <c r="AO3562" s="158">
        <f t="shared" si="589"/>
        <v>18.570993386545585</v>
      </c>
      <c r="AP3562" s="159">
        <f t="shared" si="590"/>
        <v>9.6429521483181492E-3</v>
      </c>
      <c r="AQ3562" s="160">
        <f t="shared" si="591"/>
        <v>2.3420592789789169E-5</v>
      </c>
      <c r="AR3562" s="161">
        <f t="shared" si="592"/>
        <v>2.3420592789789169E-5</v>
      </c>
      <c r="AS3562" s="161" t="str">
        <f t="shared" si="588"/>
        <v/>
      </c>
    </row>
    <row r="3563" spans="41:45" ht="20.100000000000001" customHeight="1" x14ac:dyDescent="0.25">
      <c r="AO3563" s="158">
        <f t="shared" si="589"/>
        <v>18.577388356720014</v>
      </c>
      <c r="AP3563" s="159">
        <f t="shared" si="590"/>
        <v>9.61953155552836E-3</v>
      </c>
      <c r="AQ3563" s="160">
        <f t="shared" si="591"/>
        <v>2.3365925112161373E-5</v>
      </c>
      <c r="AR3563" s="161">
        <f t="shared" si="592"/>
        <v>2.3365925112161373E-5</v>
      </c>
      <c r="AS3563" s="161" t="str">
        <f t="shared" si="588"/>
        <v/>
      </c>
    </row>
    <row r="3564" spans="41:45" ht="20.100000000000001" customHeight="1" x14ac:dyDescent="0.25">
      <c r="AO3564" s="158">
        <f t="shared" si="589"/>
        <v>18.583783326894444</v>
      </c>
      <c r="AP3564" s="159">
        <f t="shared" si="590"/>
        <v>9.5961656304161987E-3</v>
      </c>
      <c r="AQ3564" s="160">
        <f t="shared" si="591"/>
        <v>2.3311378134818414E-5</v>
      </c>
      <c r="AR3564" s="161">
        <f t="shared" si="592"/>
        <v>2.3311378134818414E-5</v>
      </c>
      <c r="AS3564" s="161" t="str">
        <f t="shared" si="588"/>
        <v/>
      </c>
    </row>
    <row r="3565" spans="41:45" ht="20.100000000000001" customHeight="1" x14ac:dyDescent="0.25">
      <c r="AO3565" s="158">
        <f t="shared" si="589"/>
        <v>18.590178297068874</v>
      </c>
      <c r="AP3565" s="159">
        <f t="shared" si="590"/>
        <v>9.5728542522813802E-3</v>
      </c>
      <c r="AQ3565" s="160">
        <f t="shared" si="591"/>
        <v>2.3256951612982135E-5</v>
      </c>
      <c r="AR3565" s="161">
        <f t="shared" si="592"/>
        <v>2.3256951612982135E-5</v>
      </c>
      <c r="AS3565" s="161" t="str">
        <f t="shared" si="588"/>
        <v/>
      </c>
    </row>
    <row r="3566" spans="41:45" ht="20.100000000000001" customHeight="1" x14ac:dyDescent="0.25">
      <c r="AO3566" s="158">
        <f t="shared" si="589"/>
        <v>18.596573267243304</v>
      </c>
      <c r="AP3566" s="159">
        <f t="shared" si="590"/>
        <v>9.5495973006683981E-3</v>
      </c>
      <c r="AQ3566" s="160">
        <f t="shared" si="591"/>
        <v>2.3202645302316735E-5</v>
      </c>
      <c r="AR3566" s="161">
        <f t="shared" si="592"/>
        <v>2.3202645302316735E-5</v>
      </c>
      <c r="AS3566" s="161" t="str">
        <f t="shared" si="588"/>
        <v/>
      </c>
    </row>
    <row r="3567" spans="41:45" ht="20.100000000000001" customHeight="1" x14ac:dyDescent="0.25">
      <c r="AO3567" s="158">
        <f t="shared" si="589"/>
        <v>18.602968237417734</v>
      </c>
      <c r="AP3567" s="159">
        <f t="shared" si="590"/>
        <v>9.5263946553660814E-3</v>
      </c>
      <c r="AQ3567" s="160">
        <f t="shared" si="591"/>
        <v>2.3148458958921828E-5</v>
      </c>
      <c r="AR3567" s="161">
        <f t="shared" si="592"/>
        <v>2.3148458958921828E-5</v>
      </c>
      <c r="AS3567" s="161" t="str">
        <f t="shared" si="588"/>
        <v/>
      </c>
    </row>
    <row r="3568" spans="41:45" ht="20.100000000000001" customHeight="1" x14ac:dyDescent="0.25">
      <c r="AO3568" s="158">
        <f t="shared" si="589"/>
        <v>18.609363207592164</v>
      </c>
      <c r="AP3568" s="159">
        <f t="shared" si="590"/>
        <v>9.5032461964071595E-3</v>
      </c>
      <c r="AQ3568" s="160">
        <f t="shared" si="591"/>
        <v>2.3094392339322034E-5</v>
      </c>
      <c r="AR3568" s="161">
        <f t="shared" si="592"/>
        <v>2.3094392339322034E-5</v>
      </c>
      <c r="AS3568" s="161" t="str">
        <f t="shared" si="588"/>
        <v/>
      </c>
    </row>
    <row r="3569" spans="41:45" ht="20.100000000000001" customHeight="1" x14ac:dyDescent="0.25">
      <c r="AO3569" s="158">
        <f t="shared" si="589"/>
        <v>18.615758177766594</v>
      </c>
      <c r="AP3569" s="159">
        <f t="shared" si="590"/>
        <v>9.4801518040678375E-3</v>
      </c>
      <c r="AQ3569" s="160">
        <f t="shared" si="591"/>
        <v>2.304044520042535E-5</v>
      </c>
      <c r="AR3569" s="161">
        <f t="shared" si="592"/>
        <v>2.304044520042535E-5</v>
      </c>
      <c r="AS3569" s="161" t="str">
        <f t="shared" si="588"/>
        <v/>
      </c>
    </row>
    <row r="3570" spans="41:45" ht="20.100000000000001" customHeight="1" x14ac:dyDescent="0.25">
      <c r="AO3570" s="158">
        <f t="shared" si="589"/>
        <v>18.622153147941024</v>
      </c>
      <c r="AP3570" s="159">
        <f t="shared" si="590"/>
        <v>9.4571113588674122E-3</v>
      </c>
      <c r="AQ3570" s="160">
        <f t="shared" si="591"/>
        <v>2.2986617299622022E-5</v>
      </c>
      <c r="AR3570" s="161">
        <f t="shared" si="592"/>
        <v>2.2986617299622022E-5</v>
      </c>
      <c r="AS3570" s="161" t="str">
        <f t="shared" si="588"/>
        <v/>
      </c>
    </row>
    <row r="3571" spans="41:45" ht="20.100000000000001" customHeight="1" x14ac:dyDescent="0.25">
      <c r="AO3571" s="158">
        <f t="shared" si="589"/>
        <v>18.628548118115454</v>
      </c>
      <c r="AP3571" s="159">
        <f t="shared" si="590"/>
        <v>9.4341247415677901E-3</v>
      </c>
      <c r="AQ3571" s="160">
        <f t="shared" si="591"/>
        <v>2.2932908394704757E-5</v>
      </c>
      <c r="AR3571" s="161">
        <f t="shared" si="592"/>
        <v>2.2932908394704757E-5</v>
      </c>
      <c r="AS3571" s="161" t="str">
        <f t="shared" si="588"/>
        <v/>
      </c>
    </row>
    <row r="3572" spans="41:45" ht="20.100000000000001" customHeight="1" x14ac:dyDescent="0.25">
      <c r="AO3572" s="158">
        <f t="shared" si="589"/>
        <v>18.634943088289884</v>
      </c>
      <c r="AP3572" s="159">
        <f t="shared" si="590"/>
        <v>9.4111918331730854E-3</v>
      </c>
      <c r="AQ3572" s="160">
        <f t="shared" si="591"/>
        <v>2.2879318243840957E-5</v>
      </c>
      <c r="AR3572" s="161">
        <f t="shared" si="592"/>
        <v>2.2879318243840957E-5</v>
      </c>
      <c r="AS3572" s="161" t="str">
        <f t="shared" si="588"/>
        <v/>
      </c>
    </row>
    <row r="3573" spans="41:45" ht="20.100000000000001" customHeight="1" x14ac:dyDescent="0.25">
      <c r="AO3573" s="158">
        <f t="shared" si="589"/>
        <v>18.641338058464314</v>
      </c>
      <c r="AP3573" s="159">
        <f t="shared" si="590"/>
        <v>9.3883125149292444E-3</v>
      </c>
      <c r="AQ3573" s="160">
        <f t="shared" si="591"/>
        <v>2.2825846605730588E-5</v>
      </c>
      <c r="AR3573" s="161">
        <f t="shared" si="592"/>
        <v>2.2825846605730588E-5</v>
      </c>
      <c r="AS3573" s="161" t="str">
        <f t="shared" si="588"/>
        <v/>
      </c>
    </row>
    <row r="3574" spans="41:45" ht="20.100000000000001" customHeight="1" x14ac:dyDescent="0.25">
      <c r="AO3574" s="158">
        <f t="shared" si="589"/>
        <v>18.647733028638743</v>
      </c>
      <c r="AP3574" s="159">
        <f t="shared" si="590"/>
        <v>9.3654866683235138E-3</v>
      </c>
      <c r="AQ3574" s="160">
        <f t="shared" si="591"/>
        <v>2.2772493239380659E-5</v>
      </c>
      <c r="AR3574" s="161">
        <f t="shared" si="592"/>
        <v>2.2772493239380659E-5</v>
      </c>
      <c r="AS3574" s="161" t="str">
        <f t="shared" si="588"/>
        <v/>
      </c>
    </row>
    <row r="3575" spans="41:45" ht="20.100000000000001" customHeight="1" x14ac:dyDescent="0.25">
      <c r="AO3575" s="158">
        <f t="shared" si="589"/>
        <v>18.654127998813173</v>
      </c>
      <c r="AP3575" s="159">
        <f t="shared" si="590"/>
        <v>9.3427141750841332E-3</v>
      </c>
      <c r="AQ3575" s="160">
        <f t="shared" si="591"/>
        <v>2.2719257904292578E-5</v>
      </c>
      <c r="AR3575" s="161">
        <f t="shared" si="592"/>
        <v>2.2719257904292578E-5</v>
      </c>
      <c r="AS3575" s="161" t="str">
        <f t="shared" si="588"/>
        <v/>
      </c>
    </row>
    <row r="3576" spans="41:45" ht="20.100000000000001" customHeight="1" x14ac:dyDescent="0.25">
      <c r="AO3576" s="158">
        <f t="shared" si="589"/>
        <v>18.660522968987603</v>
      </c>
      <c r="AP3576" s="159">
        <f t="shared" si="590"/>
        <v>9.3199949171798406E-3</v>
      </c>
      <c r="AQ3576" s="160">
        <f t="shared" si="591"/>
        <v>2.2666140360375411E-5</v>
      </c>
      <c r="AR3576" s="161">
        <f t="shared" si="592"/>
        <v>2.2666140360375411E-5</v>
      </c>
      <c r="AS3576" s="161" t="str">
        <f t="shared" si="588"/>
        <v/>
      </c>
    </row>
    <row r="3577" spans="41:45" ht="20.100000000000001" customHeight="1" x14ac:dyDescent="0.25">
      <c r="AO3577" s="158">
        <f t="shared" si="589"/>
        <v>18.666917939162033</v>
      </c>
      <c r="AP3577" s="159">
        <f t="shared" si="590"/>
        <v>9.2973287768194652E-3</v>
      </c>
      <c r="AQ3577" s="160">
        <f t="shared" si="591"/>
        <v>2.2613140367905987E-5</v>
      </c>
      <c r="AR3577" s="161">
        <f t="shared" si="592"/>
        <v>2.2613140367905987E-5</v>
      </c>
      <c r="AS3577" s="161" t="str">
        <f t="shared" si="588"/>
        <v/>
      </c>
    </row>
    <row r="3578" spans="41:45" ht="20.100000000000001" customHeight="1" x14ac:dyDescent="0.25">
      <c r="AO3578" s="158">
        <f t="shared" si="589"/>
        <v>18.673312909336463</v>
      </c>
      <c r="AP3578" s="159">
        <f t="shared" si="590"/>
        <v>9.2747156364515592E-3</v>
      </c>
      <c r="AQ3578" s="160">
        <f t="shared" si="591"/>
        <v>2.2560257687676347E-5</v>
      </c>
      <c r="AR3578" s="161">
        <f t="shared" si="592"/>
        <v>2.2560257687676347E-5</v>
      </c>
      <c r="AS3578" s="161" t="str">
        <f t="shared" si="588"/>
        <v/>
      </c>
    </row>
    <row r="3579" spans="41:45" ht="20.100000000000001" customHeight="1" x14ac:dyDescent="0.25">
      <c r="AO3579" s="158">
        <f t="shared" si="589"/>
        <v>18.679707879510893</v>
      </c>
      <c r="AP3579" s="159">
        <f t="shared" si="590"/>
        <v>9.2521553787638829E-3</v>
      </c>
      <c r="AQ3579" s="160">
        <f t="shared" si="591"/>
        <v>2.2507492080830679E-5</v>
      </c>
      <c r="AR3579" s="161">
        <f t="shared" si="592"/>
        <v>2.2507492080830679E-5</v>
      </c>
      <c r="AS3579" s="161" t="str">
        <f t="shared" si="588"/>
        <v/>
      </c>
    </row>
    <row r="3580" spans="41:45" ht="20.100000000000001" customHeight="1" x14ac:dyDescent="0.25">
      <c r="AO3580" s="158">
        <f t="shared" si="589"/>
        <v>18.686102849685323</v>
      </c>
      <c r="AP3580" s="159">
        <f t="shared" si="590"/>
        <v>9.2296478866830522E-3</v>
      </c>
      <c r="AQ3580" s="160">
        <f t="shared" si="591"/>
        <v>2.2454843308934713E-5</v>
      </c>
      <c r="AR3580" s="161">
        <f t="shared" si="592"/>
        <v>2.2454843308934713E-5</v>
      </c>
      <c r="AS3580" s="161" t="str">
        <f t="shared" si="588"/>
        <v/>
      </c>
    </row>
    <row r="3581" spans="41:45" ht="20.100000000000001" customHeight="1" x14ac:dyDescent="0.25">
      <c r="AO3581" s="158">
        <f t="shared" si="589"/>
        <v>18.692497819859753</v>
      </c>
      <c r="AP3581" s="159">
        <f t="shared" si="590"/>
        <v>9.2071930433741175E-3</v>
      </c>
      <c r="AQ3581" s="160">
        <f t="shared" si="591"/>
        <v>2.2402311134008673E-5</v>
      </c>
      <c r="AR3581" s="161">
        <f t="shared" si="592"/>
        <v>2.2402311134008673E-5</v>
      </c>
      <c r="AS3581" s="161" t="str">
        <f t="shared" si="588"/>
        <v/>
      </c>
    </row>
    <row r="3582" spans="41:45" ht="20.100000000000001" customHeight="1" x14ac:dyDescent="0.25">
      <c r="AO3582" s="158">
        <f t="shared" si="589"/>
        <v>18.698892790034183</v>
      </c>
      <c r="AP3582" s="159">
        <f t="shared" si="590"/>
        <v>9.1847907322401088E-3</v>
      </c>
      <c r="AQ3582" s="160">
        <f t="shared" si="591"/>
        <v>2.2349895318464832E-5</v>
      </c>
      <c r="AR3582" s="161">
        <f t="shared" si="592"/>
        <v>2.2349895318464832E-5</v>
      </c>
      <c r="AS3582" s="161" t="str">
        <f t="shared" si="588"/>
        <v/>
      </c>
    </row>
    <row r="3583" spans="41:45" ht="20.100000000000001" customHeight="1" x14ac:dyDescent="0.25">
      <c r="AO3583" s="158">
        <f t="shared" si="589"/>
        <v>18.705287760208613</v>
      </c>
      <c r="AP3583" s="159">
        <f t="shared" si="590"/>
        <v>9.162440836921644E-3</v>
      </c>
      <c r="AQ3583" s="160">
        <f t="shared" si="591"/>
        <v>2.2297595625119654E-5</v>
      </c>
      <c r="AR3583" s="161">
        <f t="shared" si="592"/>
        <v>2.2297595625119654E-5</v>
      </c>
      <c r="AS3583" s="161" t="str">
        <f t="shared" si="588"/>
        <v/>
      </c>
    </row>
    <row r="3584" spans="41:45" ht="20.100000000000001" customHeight="1" x14ac:dyDescent="0.25">
      <c r="AO3584" s="158">
        <f t="shared" si="589"/>
        <v>18.711682730383043</v>
      </c>
      <c r="AP3584" s="159">
        <f t="shared" si="590"/>
        <v>9.1401432412965243E-3</v>
      </c>
      <c r="AQ3584" s="160">
        <f t="shared" si="591"/>
        <v>2.2245411817247568E-5</v>
      </c>
      <c r="AR3584" s="161">
        <f t="shared" si="592"/>
        <v>2.2245411817247568E-5</v>
      </c>
      <c r="AS3584" s="161" t="str">
        <f t="shared" si="588"/>
        <v/>
      </c>
    </row>
    <row r="3585" spans="41:45" ht="20.100000000000001" customHeight="1" x14ac:dyDescent="0.25">
      <c r="AO3585" s="158">
        <f t="shared" si="589"/>
        <v>18.718077700557473</v>
      </c>
      <c r="AP3585" s="159">
        <f t="shared" si="590"/>
        <v>9.1178978294792767E-3</v>
      </c>
      <c r="AQ3585" s="160">
        <f t="shared" si="591"/>
        <v>2.21933436585324E-5</v>
      </c>
      <c r="AR3585" s="161">
        <f t="shared" si="592"/>
        <v>2.21933436585324E-5</v>
      </c>
      <c r="AS3585" s="161" t="str">
        <f t="shared" si="588"/>
        <v/>
      </c>
    </row>
    <row r="3586" spans="41:45" ht="20.100000000000001" customHeight="1" x14ac:dyDescent="0.25">
      <c r="AO3586" s="158">
        <f t="shared" si="589"/>
        <v>18.724472670731902</v>
      </c>
      <c r="AP3586" s="159">
        <f t="shared" si="590"/>
        <v>9.0957044858207443E-3</v>
      </c>
      <c r="AQ3586" s="160">
        <f t="shared" si="591"/>
        <v>2.2141390913010123E-5</v>
      </c>
      <c r="AR3586" s="161">
        <f t="shared" si="592"/>
        <v>2.2141390913010123E-5</v>
      </c>
      <c r="AS3586" s="161" t="str">
        <f t="shared" si="588"/>
        <v/>
      </c>
    </row>
    <row r="3587" spans="41:45" ht="20.100000000000001" customHeight="1" x14ac:dyDescent="0.25">
      <c r="AO3587" s="158">
        <f t="shared" si="589"/>
        <v>18.730867640906332</v>
      </c>
      <c r="AP3587" s="159">
        <f t="shared" si="590"/>
        <v>9.0735630949077342E-3</v>
      </c>
      <c r="AQ3587" s="160">
        <f t="shared" si="591"/>
        <v>2.2089553345237128E-5</v>
      </c>
      <c r="AR3587" s="161">
        <f t="shared" si="592"/>
        <v>2.2089553345237128E-5</v>
      </c>
      <c r="AS3587" s="161" t="str">
        <f t="shared" si="588"/>
        <v/>
      </c>
    </row>
    <row r="3588" spans="41:45" ht="20.100000000000001" customHeight="1" x14ac:dyDescent="0.25">
      <c r="AO3588" s="158">
        <f t="shared" si="589"/>
        <v>18.737262611080762</v>
      </c>
      <c r="AP3588" s="159">
        <f t="shared" si="590"/>
        <v>9.0514735415624971E-3</v>
      </c>
      <c r="AQ3588" s="160">
        <f t="shared" si="591"/>
        <v>2.2037830720088997E-5</v>
      </c>
      <c r="AR3588" s="161">
        <f t="shared" si="592"/>
        <v>2.2037830720088997E-5</v>
      </c>
      <c r="AS3588" s="161" t="str">
        <f t="shared" si="588"/>
        <v/>
      </c>
    </row>
    <row r="3589" spans="41:45" ht="20.100000000000001" customHeight="1" x14ac:dyDescent="0.25">
      <c r="AO3589" s="158">
        <f t="shared" si="589"/>
        <v>18.743657581255192</v>
      </c>
      <c r="AP3589" s="159">
        <f t="shared" si="590"/>
        <v>9.0294357108424081E-3</v>
      </c>
      <c r="AQ3589" s="160">
        <f t="shared" si="591"/>
        <v>2.1986222802918357E-5</v>
      </c>
      <c r="AR3589" s="161">
        <f t="shared" si="592"/>
        <v>2.1986222802918357E-5</v>
      </c>
      <c r="AS3589" s="161" t="str">
        <f t="shared" si="588"/>
        <v/>
      </c>
    </row>
    <row r="3590" spans="41:45" ht="20.100000000000001" customHeight="1" x14ac:dyDescent="0.25">
      <c r="AO3590" s="158">
        <f t="shared" si="589"/>
        <v>18.750052551429622</v>
      </c>
      <c r="AP3590" s="159">
        <f t="shared" si="590"/>
        <v>9.0074494880394897E-3</v>
      </c>
      <c r="AQ3590" s="160">
        <f t="shared" si="591"/>
        <v>2.1934729359485497E-5</v>
      </c>
      <c r="AR3590" s="161">
        <f t="shared" si="592"/>
        <v>2.1934729359485497E-5</v>
      </c>
      <c r="AS3590" s="161" t="str">
        <f t="shared" si="588"/>
        <v/>
      </c>
    </row>
    <row r="3591" spans="41:45" ht="20.100000000000001" customHeight="1" x14ac:dyDescent="0.25">
      <c r="AO3591" s="158">
        <f t="shared" si="589"/>
        <v>18.756447521604052</v>
      </c>
      <c r="AP3591" s="159">
        <f t="shared" si="590"/>
        <v>8.9855147586800042E-3</v>
      </c>
      <c r="AQ3591" s="160">
        <f t="shared" si="591"/>
        <v>2.188335015590806E-5</v>
      </c>
      <c r="AR3591" s="161">
        <f t="shared" si="592"/>
        <v>2.188335015590806E-5</v>
      </c>
      <c r="AS3591" s="161" t="str">
        <f t="shared" si="588"/>
        <v/>
      </c>
    </row>
    <row r="3592" spans="41:45" ht="20.100000000000001" customHeight="1" x14ac:dyDescent="0.25">
      <c r="AO3592" s="158">
        <f t="shared" si="589"/>
        <v>18.762842491778482</v>
      </c>
      <c r="AP3592" s="159">
        <f t="shared" si="590"/>
        <v>8.9636314085240962E-3</v>
      </c>
      <c r="AQ3592" s="160">
        <f t="shared" si="591"/>
        <v>2.1832084958796349E-5</v>
      </c>
      <c r="AR3592" s="161">
        <f t="shared" si="592"/>
        <v>2.1832084958796349E-5</v>
      </c>
      <c r="AS3592" s="161" t="str">
        <f t="shared" si="588"/>
        <v/>
      </c>
    </row>
    <row r="3593" spans="41:45" ht="20.100000000000001" customHeight="1" x14ac:dyDescent="0.25">
      <c r="AO3593" s="158">
        <f t="shared" si="589"/>
        <v>18.769237461952912</v>
      </c>
      <c r="AP3593" s="159">
        <f t="shared" si="590"/>
        <v>8.9417993235652998E-3</v>
      </c>
      <c r="AQ3593" s="160">
        <f t="shared" si="591"/>
        <v>2.1780933535126695E-5</v>
      </c>
      <c r="AR3593" s="161">
        <f t="shared" si="592"/>
        <v>2.1780933535126695E-5</v>
      </c>
      <c r="AS3593" s="161" t="str">
        <f t="shared" si="588"/>
        <v/>
      </c>
    </row>
    <row r="3594" spans="41:45" ht="20.100000000000001" customHeight="1" x14ac:dyDescent="0.25">
      <c r="AO3594" s="158">
        <f t="shared" si="589"/>
        <v>18.775632432127342</v>
      </c>
      <c r="AP3594" s="159">
        <f t="shared" si="590"/>
        <v>8.9200183900301731E-3</v>
      </c>
      <c r="AQ3594" s="160">
        <f t="shared" si="591"/>
        <v>2.1729895652267475E-5</v>
      </c>
      <c r="AR3594" s="161">
        <f t="shared" si="592"/>
        <v>2.1729895652267475E-5</v>
      </c>
      <c r="AS3594" s="161" t="str">
        <f t="shared" si="588"/>
        <v/>
      </c>
    </row>
    <row r="3595" spans="41:45" ht="20.100000000000001" customHeight="1" x14ac:dyDescent="0.25">
      <c r="AO3595" s="158">
        <f t="shared" si="589"/>
        <v>18.782027402301772</v>
      </c>
      <c r="AP3595" s="159">
        <f t="shared" si="590"/>
        <v>8.8982884943779057E-3</v>
      </c>
      <c r="AQ3595" s="160">
        <f t="shared" si="591"/>
        <v>2.1678971078079728E-5</v>
      </c>
      <c r="AR3595" s="161">
        <f t="shared" si="592"/>
        <v>2.1678971078079728E-5</v>
      </c>
      <c r="AS3595" s="161" t="str">
        <f t="shared" si="588"/>
        <v/>
      </c>
    </row>
    <row r="3596" spans="41:45" ht="20.100000000000001" customHeight="1" x14ac:dyDescent="0.25">
      <c r="AO3596" s="158">
        <f t="shared" si="589"/>
        <v>18.788422372476202</v>
      </c>
      <c r="AP3596" s="159">
        <f t="shared" si="590"/>
        <v>8.8766095232998259E-3</v>
      </c>
      <c r="AQ3596" s="160">
        <f t="shared" si="591"/>
        <v>2.1628159580752357E-5</v>
      </c>
      <c r="AR3596" s="161">
        <f t="shared" si="592"/>
        <v>2.1628159580752357E-5</v>
      </c>
      <c r="AS3596" s="161" t="str">
        <f t="shared" si="588"/>
        <v/>
      </c>
    </row>
    <row r="3597" spans="41:45" ht="20.100000000000001" customHeight="1" x14ac:dyDescent="0.25">
      <c r="AO3597" s="158">
        <f t="shared" si="589"/>
        <v>18.794817342650632</v>
      </c>
      <c r="AP3597" s="159">
        <f t="shared" si="590"/>
        <v>8.8549813637190736E-3</v>
      </c>
      <c r="AQ3597" s="160">
        <f t="shared" si="591"/>
        <v>2.1577460928907943E-5</v>
      </c>
      <c r="AR3597" s="161">
        <f t="shared" si="592"/>
        <v>2.1577460928907943E-5</v>
      </c>
      <c r="AS3597" s="161" t="str">
        <f t="shared" si="588"/>
        <v/>
      </c>
    </row>
    <row r="3598" spans="41:45" ht="20.100000000000001" customHeight="1" x14ac:dyDescent="0.25">
      <c r="AO3598" s="158">
        <f t="shared" si="589"/>
        <v>18.801212312825061</v>
      </c>
      <c r="AP3598" s="159">
        <f t="shared" si="590"/>
        <v>8.8334039027901656E-3</v>
      </c>
      <c r="AQ3598" s="160">
        <f t="shared" si="591"/>
        <v>2.1526874891602751E-5</v>
      </c>
      <c r="AR3598" s="161">
        <f t="shared" si="592"/>
        <v>2.1526874891602751E-5</v>
      </c>
      <c r="AS3598" s="161" t="str">
        <f t="shared" si="588"/>
        <v/>
      </c>
    </row>
    <row r="3599" spans="41:45" ht="20.100000000000001" customHeight="1" x14ac:dyDescent="0.25">
      <c r="AO3599" s="158">
        <f t="shared" si="589"/>
        <v>18.807607282999491</v>
      </c>
      <c r="AP3599" s="159">
        <f t="shared" si="590"/>
        <v>8.8118770278985629E-3</v>
      </c>
      <c r="AQ3599" s="160">
        <f t="shared" si="591"/>
        <v>2.1476401238290296E-5</v>
      </c>
      <c r="AR3599" s="161">
        <f t="shared" si="592"/>
        <v>2.1476401238290296E-5</v>
      </c>
      <c r="AS3599" s="161" t="str">
        <f t="shared" si="588"/>
        <v/>
      </c>
    </row>
    <row r="3600" spans="41:45" ht="20.100000000000001" customHeight="1" x14ac:dyDescent="0.25">
      <c r="AO3600" s="158">
        <f t="shared" si="589"/>
        <v>18.814002253173921</v>
      </c>
      <c r="AP3600" s="159">
        <f t="shared" si="590"/>
        <v>8.7904006266602726E-3</v>
      </c>
      <c r="AQ3600" s="160">
        <f t="shared" si="591"/>
        <v>2.1426039738817876E-5</v>
      </c>
      <c r="AR3600" s="161">
        <f t="shared" si="592"/>
        <v>2.1426039738817876E-5</v>
      </c>
      <c r="AS3600" s="161" t="str">
        <f t="shared" si="588"/>
        <v/>
      </c>
    </row>
    <row r="3601" spans="41:45" ht="20.100000000000001" customHeight="1" x14ac:dyDescent="0.25">
      <c r="AO3601" s="158">
        <f t="shared" si="589"/>
        <v>18.820397223348351</v>
      </c>
      <c r="AP3601" s="159">
        <f t="shared" si="590"/>
        <v>8.7689745869214547E-3</v>
      </c>
      <c r="AQ3601" s="160">
        <f t="shared" si="591"/>
        <v>2.1375790163476877E-5</v>
      </c>
      <c r="AR3601" s="161">
        <f t="shared" si="592"/>
        <v>2.1375790163476877E-5</v>
      </c>
      <c r="AS3601" s="161" t="str">
        <f t="shared" si="588"/>
        <v/>
      </c>
    </row>
    <row r="3602" spans="41:45" ht="20.100000000000001" customHeight="1" x14ac:dyDescent="0.25">
      <c r="AO3602" s="158">
        <f t="shared" si="589"/>
        <v>18.826792193522781</v>
      </c>
      <c r="AP3602" s="159">
        <f t="shared" si="590"/>
        <v>8.7475987967579778E-3</v>
      </c>
      <c r="AQ3602" s="160">
        <f t="shared" si="591"/>
        <v>2.1325652282922977E-5</v>
      </c>
      <c r="AR3602" s="161">
        <f t="shared" si="592"/>
        <v>2.1325652282922977E-5</v>
      </c>
      <c r="AS3602" s="161" t="str">
        <f t="shared" ref="AS3602:AS3665" si="593">IF($AP3602&lt;(1-$AN$670),$AQ3602,"")</f>
        <v/>
      </c>
    </row>
    <row r="3603" spans="41:45" ht="20.100000000000001" customHeight="1" x14ac:dyDescent="0.25">
      <c r="AO3603" s="158">
        <f t="shared" ref="AO3603:AO3666" si="594">AO3602+$AR$655</f>
        <v>18.833187163697211</v>
      </c>
      <c r="AP3603" s="159">
        <f t="shared" ref="AP3603:AP3666" si="595">_xlfn.CHISQ.DIST.RT(AO3603,7)</f>
        <v>8.7262731444750549E-3</v>
      </c>
      <c r="AQ3603" s="160">
        <f t="shared" ref="AQ3603:AQ3666" si="596">AP3603-AP3604</f>
        <v>2.1275625868238598E-5</v>
      </c>
      <c r="AR3603" s="161">
        <f t="shared" ref="AR3603:AR3666" si="597">IF(AP3603&lt;(1-$AN$662),AQ3603,"")</f>
        <v>2.1275625868238598E-5</v>
      </c>
      <c r="AS3603" s="161" t="str">
        <f t="shared" si="593"/>
        <v/>
      </c>
    </row>
    <row r="3604" spans="41:45" ht="20.100000000000001" customHeight="1" x14ac:dyDescent="0.25">
      <c r="AO3604" s="158">
        <f t="shared" si="594"/>
        <v>18.839582133871641</v>
      </c>
      <c r="AP3604" s="159">
        <f t="shared" si="595"/>
        <v>8.7049975186068163E-3</v>
      </c>
      <c r="AQ3604" s="160">
        <f t="shared" si="596"/>
        <v>2.122571069092076E-5</v>
      </c>
      <c r="AR3604" s="161">
        <f t="shared" si="597"/>
        <v>2.122571069092076E-5</v>
      </c>
      <c r="AS3604" s="161" t="str">
        <f t="shared" si="593"/>
        <v/>
      </c>
    </row>
    <row r="3605" spans="41:45" ht="20.100000000000001" customHeight="1" x14ac:dyDescent="0.25">
      <c r="AO3605" s="158">
        <f t="shared" si="594"/>
        <v>18.845977104046071</v>
      </c>
      <c r="AP3605" s="159">
        <f t="shared" si="595"/>
        <v>8.6837718079158955E-3</v>
      </c>
      <c r="AQ3605" s="160">
        <f t="shared" si="596"/>
        <v>2.1175906522875876E-5</v>
      </c>
      <c r="AR3605" s="161">
        <f t="shared" si="597"/>
        <v>2.1175906522875876E-5</v>
      </c>
      <c r="AS3605" s="161" t="str">
        <f t="shared" si="593"/>
        <v/>
      </c>
    </row>
    <row r="3606" spans="41:45" ht="20.100000000000001" customHeight="1" x14ac:dyDescent="0.25">
      <c r="AO3606" s="158">
        <f t="shared" si="594"/>
        <v>18.852372074220501</v>
      </c>
      <c r="AP3606" s="159">
        <f t="shared" si="595"/>
        <v>8.6625959013930196E-3</v>
      </c>
      <c r="AQ3606" s="160">
        <f t="shared" si="596"/>
        <v>2.1126213136383326E-5</v>
      </c>
      <c r="AR3606" s="161">
        <f t="shared" si="597"/>
        <v>2.1126213136383326E-5</v>
      </c>
      <c r="AS3606" s="161" t="str">
        <f t="shared" si="593"/>
        <v/>
      </c>
    </row>
    <row r="3607" spans="41:45" ht="20.100000000000001" customHeight="1" x14ac:dyDescent="0.25">
      <c r="AO3607" s="158">
        <f t="shared" si="594"/>
        <v>18.858767044394931</v>
      </c>
      <c r="AP3607" s="159">
        <f t="shared" si="595"/>
        <v>8.6414696882566363E-3</v>
      </c>
      <c r="AQ3607" s="160">
        <f t="shared" si="596"/>
        <v>2.1076630304185662E-5</v>
      </c>
      <c r="AR3607" s="161">
        <f t="shared" si="597"/>
        <v>2.1076630304185662E-5</v>
      </c>
      <c r="AS3607" s="161" t="str">
        <f t="shared" si="593"/>
        <v/>
      </c>
    </row>
    <row r="3608" spans="41:45" ht="20.100000000000001" customHeight="1" x14ac:dyDescent="0.25">
      <c r="AO3608" s="158">
        <f t="shared" si="594"/>
        <v>18.865162014569361</v>
      </c>
      <c r="AP3608" s="159">
        <f t="shared" si="595"/>
        <v>8.6203930579524506E-3</v>
      </c>
      <c r="AQ3608" s="160">
        <f t="shared" si="596"/>
        <v>2.1027157799377583E-5</v>
      </c>
      <c r="AR3608" s="161">
        <f t="shared" si="597"/>
        <v>2.1027157799377583E-5</v>
      </c>
      <c r="AS3608" s="161" t="str">
        <f t="shared" si="593"/>
        <v/>
      </c>
    </row>
    <row r="3609" spans="41:45" ht="20.100000000000001" customHeight="1" x14ac:dyDescent="0.25">
      <c r="AO3609" s="158">
        <f t="shared" si="594"/>
        <v>18.871556984743791</v>
      </c>
      <c r="AP3609" s="159">
        <f t="shared" si="595"/>
        <v>8.599365900153073E-3</v>
      </c>
      <c r="AQ3609" s="160">
        <f t="shared" si="596"/>
        <v>2.097779539545451E-5</v>
      </c>
      <c r="AR3609" s="161">
        <f t="shared" si="597"/>
        <v>2.097779539545451E-5</v>
      </c>
      <c r="AS3609" s="161" t="str">
        <f t="shared" si="593"/>
        <v/>
      </c>
    </row>
    <row r="3610" spans="41:45" ht="20.100000000000001" customHeight="1" x14ac:dyDescent="0.25">
      <c r="AO3610" s="158">
        <f t="shared" si="594"/>
        <v>18.87795195491822</v>
      </c>
      <c r="AP3610" s="159">
        <f t="shared" si="595"/>
        <v>8.5783881047576185E-3</v>
      </c>
      <c r="AQ3610" s="160">
        <f t="shared" si="596"/>
        <v>2.0928542866401056E-5</v>
      </c>
      <c r="AR3610" s="161">
        <f t="shared" si="597"/>
        <v>2.0928542866401056E-5</v>
      </c>
      <c r="AS3610" s="161" t="str">
        <f t="shared" si="593"/>
        <v/>
      </c>
    </row>
    <row r="3611" spans="41:45" ht="20.100000000000001" customHeight="1" x14ac:dyDescent="0.25">
      <c r="AO3611" s="158">
        <f t="shared" si="594"/>
        <v>18.88434692509265</v>
      </c>
      <c r="AP3611" s="159">
        <f t="shared" si="595"/>
        <v>8.5574595618912175E-3</v>
      </c>
      <c r="AQ3611" s="160">
        <f t="shared" si="596"/>
        <v>2.0879399986460309E-5</v>
      </c>
      <c r="AR3611" s="161">
        <f t="shared" si="597"/>
        <v>2.0879399986460309E-5</v>
      </c>
      <c r="AS3611" s="161" t="str">
        <f t="shared" si="593"/>
        <v/>
      </c>
    </row>
    <row r="3612" spans="41:45" ht="20.100000000000001" customHeight="1" x14ac:dyDescent="0.25">
      <c r="AO3612" s="158">
        <f t="shared" si="594"/>
        <v>18.89074189526708</v>
      </c>
      <c r="AP3612" s="159">
        <f t="shared" si="595"/>
        <v>8.5365801619047572E-3</v>
      </c>
      <c r="AQ3612" s="160">
        <f t="shared" si="596"/>
        <v>2.0830366530446079E-5</v>
      </c>
      <c r="AR3612" s="161">
        <f t="shared" si="597"/>
        <v>2.0830366530446079E-5</v>
      </c>
      <c r="AS3612" s="161" t="str">
        <f t="shared" si="593"/>
        <v/>
      </c>
    </row>
    <row r="3613" spans="41:45" ht="20.100000000000001" customHeight="1" x14ac:dyDescent="0.25">
      <c r="AO3613" s="158">
        <f t="shared" si="594"/>
        <v>18.89713686544151</v>
      </c>
      <c r="AP3613" s="159">
        <f t="shared" si="595"/>
        <v>8.5157497953743111E-3</v>
      </c>
      <c r="AQ3613" s="160">
        <f t="shared" si="596"/>
        <v>2.0781442273416773E-5</v>
      </c>
      <c r="AR3613" s="161">
        <f t="shared" si="597"/>
        <v>2.0781442273416773E-5</v>
      </c>
      <c r="AS3613" s="161" t="str">
        <f t="shared" si="593"/>
        <v/>
      </c>
    </row>
    <row r="3614" spans="41:45" ht="20.100000000000001" customHeight="1" x14ac:dyDescent="0.25">
      <c r="AO3614" s="158">
        <f t="shared" si="594"/>
        <v>18.90353183561594</v>
      </c>
      <c r="AP3614" s="159">
        <f t="shared" si="595"/>
        <v>8.4949683531008943E-3</v>
      </c>
      <c r="AQ3614" s="160">
        <f t="shared" si="596"/>
        <v>2.0732626990966826E-5</v>
      </c>
      <c r="AR3614" s="161">
        <f t="shared" si="597"/>
        <v>2.0732626990966826E-5</v>
      </c>
      <c r="AS3614" s="161" t="str">
        <f t="shared" si="593"/>
        <v/>
      </c>
    </row>
    <row r="3615" spans="41:45" ht="20.100000000000001" customHeight="1" x14ac:dyDescent="0.25">
      <c r="AO3615" s="158">
        <f t="shared" si="594"/>
        <v>18.90992680579037</v>
      </c>
      <c r="AP3615" s="159">
        <f t="shared" si="595"/>
        <v>8.4742357261099275E-3</v>
      </c>
      <c r="AQ3615" s="160">
        <f t="shared" si="596"/>
        <v>2.0683920458966498E-5</v>
      </c>
      <c r="AR3615" s="161">
        <f t="shared" si="597"/>
        <v>2.0683920458966498E-5</v>
      </c>
      <c r="AS3615" s="161" t="str">
        <f t="shared" si="593"/>
        <v/>
      </c>
    </row>
    <row r="3616" spans="41:45" ht="20.100000000000001" customHeight="1" x14ac:dyDescent="0.25">
      <c r="AO3616" s="158">
        <f t="shared" si="594"/>
        <v>18.9163217759648</v>
      </c>
      <c r="AP3616" s="159">
        <f t="shared" si="595"/>
        <v>8.453551805650961E-3</v>
      </c>
      <c r="AQ3616" s="160">
        <f t="shared" si="596"/>
        <v>2.0635322453801258E-5</v>
      </c>
      <c r="AR3616" s="161">
        <f t="shared" si="597"/>
        <v>2.0635322453801258E-5</v>
      </c>
      <c r="AS3616" s="161" t="str">
        <f t="shared" si="593"/>
        <v/>
      </c>
    </row>
    <row r="3617" spans="41:45" ht="20.100000000000001" customHeight="1" x14ac:dyDescent="0.25">
      <c r="AO3617" s="158">
        <f t="shared" si="594"/>
        <v>18.92271674613923</v>
      </c>
      <c r="AP3617" s="159">
        <f t="shared" si="595"/>
        <v>8.4329164831971597E-3</v>
      </c>
      <c r="AQ3617" s="160">
        <f t="shared" si="596"/>
        <v>2.0586832752182704E-5</v>
      </c>
      <c r="AR3617" s="161">
        <f t="shared" si="597"/>
        <v>2.0586832752182704E-5</v>
      </c>
      <c r="AS3617" s="161" t="str">
        <f t="shared" si="593"/>
        <v/>
      </c>
    </row>
    <row r="3618" spans="41:45" ht="20.100000000000001" customHeight="1" x14ac:dyDescent="0.25">
      <c r="AO3618" s="158">
        <f t="shared" si="594"/>
        <v>18.92911171631366</v>
      </c>
      <c r="AP3618" s="159">
        <f t="shared" si="595"/>
        <v>8.412329650444977E-3</v>
      </c>
      <c r="AQ3618" s="160">
        <f t="shared" si="596"/>
        <v>2.0538451131266525E-5</v>
      </c>
      <c r="AR3618" s="161">
        <f t="shared" si="597"/>
        <v>2.0538451131266525E-5</v>
      </c>
      <c r="AS3618" s="161" t="str">
        <f t="shared" si="593"/>
        <v/>
      </c>
    </row>
    <row r="3619" spans="41:45" ht="20.100000000000001" customHeight="1" x14ac:dyDescent="0.25">
      <c r="AO3619" s="158">
        <f t="shared" si="594"/>
        <v>18.93550668648809</v>
      </c>
      <c r="AP3619" s="159">
        <f t="shared" si="595"/>
        <v>8.3917911993137105E-3</v>
      </c>
      <c r="AQ3619" s="160">
        <f t="shared" si="596"/>
        <v>2.0490177368560555E-5</v>
      </c>
      <c r="AR3619" s="161">
        <f t="shared" si="597"/>
        <v>2.0490177368560555E-5</v>
      </c>
      <c r="AS3619" s="161" t="str">
        <f t="shared" si="593"/>
        <v/>
      </c>
    </row>
    <row r="3620" spans="41:45" ht="20.100000000000001" customHeight="1" x14ac:dyDescent="0.25">
      <c r="AO3620" s="158">
        <f t="shared" si="594"/>
        <v>18.94190165666252</v>
      </c>
      <c r="AP3620" s="159">
        <f t="shared" si="595"/>
        <v>8.37130102194515E-3</v>
      </c>
      <c r="AQ3620" s="160">
        <f t="shared" si="596"/>
        <v>2.0442011242013253E-5</v>
      </c>
      <c r="AR3620" s="161">
        <f t="shared" si="597"/>
        <v>2.0442011242013253E-5</v>
      </c>
      <c r="AS3620" s="161" t="str">
        <f t="shared" si="593"/>
        <v/>
      </c>
    </row>
    <row r="3621" spans="41:45" ht="20.100000000000001" customHeight="1" x14ac:dyDescent="0.25">
      <c r="AO3621" s="158">
        <f t="shared" si="594"/>
        <v>18.948296626836949</v>
      </c>
      <c r="AP3621" s="159">
        <f t="shared" si="595"/>
        <v>8.3508590107031367E-3</v>
      </c>
      <c r="AQ3621" s="160">
        <f t="shared" si="596"/>
        <v>2.0393952529940834E-5</v>
      </c>
      <c r="AR3621" s="161">
        <f t="shared" si="597"/>
        <v>2.0393952529940834E-5</v>
      </c>
      <c r="AS3621" s="161" t="str">
        <f t="shared" si="593"/>
        <v/>
      </c>
    </row>
    <row r="3622" spans="41:45" ht="20.100000000000001" customHeight="1" x14ac:dyDescent="0.25">
      <c r="AO3622" s="158">
        <f t="shared" si="594"/>
        <v>18.954691597011379</v>
      </c>
      <c r="AP3622" s="159">
        <f t="shared" si="595"/>
        <v>8.3304650581731959E-3</v>
      </c>
      <c r="AQ3622" s="160">
        <f t="shared" si="596"/>
        <v>2.0346001011100137E-5</v>
      </c>
      <c r="AR3622" s="161">
        <f t="shared" si="597"/>
        <v>2.0346001011100137E-5</v>
      </c>
      <c r="AS3622" s="161" t="str">
        <f t="shared" si="593"/>
        <v/>
      </c>
    </row>
    <row r="3623" spans="41:45" ht="20.100000000000001" customHeight="1" x14ac:dyDescent="0.25">
      <c r="AO3623" s="158">
        <f t="shared" si="594"/>
        <v>18.961086567185809</v>
      </c>
      <c r="AP3623" s="159">
        <f t="shared" si="595"/>
        <v>8.3101190571620957E-3</v>
      </c>
      <c r="AQ3623" s="160">
        <f t="shared" si="596"/>
        <v>2.0298156464582801E-5</v>
      </c>
      <c r="AR3623" s="161">
        <f t="shared" si="597"/>
        <v>2.0298156464582801E-5</v>
      </c>
      <c r="AS3623" s="161" t="str">
        <f t="shared" si="593"/>
        <v/>
      </c>
    </row>
    <row r="3624" spans="41:45" ht="20.100000000000001" customHeight="1" x14ac:dyDescent="0.25">
      <c r="AO3624" s="158">
        <f t="shared" si="594"/>
        <v>18.967481537360239</v>
      </c>
      <c r="AP3624" s="159">
        <f t="shared" si="595"/>
        <v>8.2898209006975129E-3</v>
      </c>
      <c r="AQ3624" s="160">
        <f t="shared" si="596"/>
        <v>2.0250418669945369E-5</v>
      </c>
      <c r="AR3624" s="161">
        <f t="shared" si="597"/>
        <v>2.0250418669945369E-5</v>
      </c>
      <c r="AS3624" s="161" t="str">
        <f t="shared" si="593"/>
        <v/>
      </c>
    </row>
    <row r="3625" spans="41:45" ht="20.100000000000001" customHeight="1" x14ac:dyDescent="0.25">
      <c r="AO3625" s="158">
        <f t="shared" si="594"/>
        <v>18.973876507534669</v>
      </c>
      <c r="AP3625" s="159">
        <f t="shared" si="595"/>
        <v>8.2695704820275676E-3</v>
      </c>
      <c r="AQ3625" s="160">
        <f t="shared" si="596"/>
        <v>2.0202787407096537E-5</v>
      </c>
      <c r="AR3625" s="161">
        <f t="shared" si="597"/>
        <v>2.0202787407096537E-5</v>
      </c>
      <c r="AS3625" s="161" t="str">
        <f t="shared" si="593"/>
        <v/>
      </c>
    </row>
    <row r="3626" spans="41:45" ht="20.100000000000001" customHeight="1" x14ac:dyDescent="0.25">
      <c r="AO3626" s="158">
        <f t="shared" si="594"/>
        <v>18.980271477709099</v>
      </c>
      <c r="AP3626" s="159">
        <f t="shared" si="595"/>
        <v>8.249367694620471E-3</v>
      </c>
      <c r="AQ3626" s="160">
        <f t="shared" si="596"/>
        <v>2.0155262456323167E-5</v>
      </c>
      <c r="AR3626" s="161">
        <f t="shared" si="597"/>
        <v>2.0155262456323167E-5</v>
      </c>
      <c r="AS3626" s="161" t="str">
        <f t="shared" si="593"/>
        <v/>
      </c>
    </row>
    <row r="3627" spans="41:45" ht="20.100000000000001" customHeight="1" x14ac:dyDescent="0.25">
      <c r="AO3627" s="158">
        <f t="shared" si="594"/>
        <v>18.986666447883529</v>
      </c>
      <c r="AP3627" s="159">
        <f t="shared" si="595"/>
        <v>8.2292124321641479E-3</v>
      </c>
      <c r="AQ3627" s="160">
        <f t="shared" si="596"/>
        <v>2.0107843598378763E-5</v>
      </c>
      <c r="AR3627" s="161">
        <f t="shared" si="597"/>
        <v>2.0107843598378763E-5</v>
      </c>
      <c r="AS3627" s="161" t="str">
        <f t="shared" si="593"/>
        <v/>
      </c>
    </row>
    <row r="3628" spans="41:45" ht="20.100000000000001" customHeight="1" x14ac:dyDescent="0.25">
      <c r="AO3628" s="158">
        <f t="shared" si="594"/>
        <v>18.993061418057959</v>
      </c>
      <c r="AP3628" s="159">
        <f t="shared" si="595"/>
        <v>8.2091045885657691E-3</v>
      </c>
      <c r="AQ3628" s="160">
        <f t="shared" si="596"/>
        <v>2.0060530614325611E-5</v>
      </c>
      <c r="AR3628" s="161">
        <f t="shared" si="597"/>
        <v>2.0060530614325611E-5</v>
      </c>
      <c r="AS3628" s="161" t="str">
        <f t="shared" si="593"/>
        <v/>
      </c>
    </row>
    <row r="3629" spans="41:45" ht="20.100000000000001" customHeight="1" x14ac:dyDescent="0.25">
      <c r="AO3629" s="158">
        <f t="shared" si="594"/>
        <v>18.999456388232389</v>
      </c>
      <c r="AP3629" s="159">
        <f t="shared" si="595"/>
        <v>8.1890440579514435E-3</v>
      </c>
      <c r="AQ3629" s="160">
        <f t="shared" si="596"/>
        <v>2.0013323285709983E-5</v>
      </c>
      <c r="AR3629" s="161">
        <f t="shared" si="597"/>
        <v>2.0013323285709983E-5</v>
      </c>
      <c r="AS3629" s="161" t="str">
        <f t="shared" si="593"/>
        <v/>
      </c>
    </row>
    <row r="3630" spans="41:45" ht="20.100000000000001" customHeight="1" x14ac:dyDescent="0.25">
      <c r="AO3630" s="158">
        <f t="shared" si="594"/>
        <v>19.005851358406819</v>
      </c>
      <c r="AP3630" s="159">
        <f t="shared" si="595"/>
        <v>8.1690307346657335E-3</v>
      </c>
      <c r="AQ3630" s="160">
        <f t="shared" si="596"/>
        <v>1.996622139437132E-5</v>
      </c>
      <c r="AR3630" s="161">
        <f t="shared" si="597"/>
        <v>1.996622139437132E-5</v>
      </c>
      <c r="AS3630" s="161" t="str">
        <f t="shared" si="593"/>
        <v/>
      </c>
    </row>
    <row r="3631" spans="41:45" ht="20.100000000000001" customHeight="1" x14ac:dyDescent="0.25">
      <c r="AO3631" s="158">
        <f t="shared" si="594"/>
        <v>19.012246328581249</v>
      </c>
      <c r="AP3631" s="159">
        <f t="shared" si="595"/>
        <v>8.1490645132713622E-3</v>
      </c>
      <c r="AQ3631" s="160">
        <f t="shared" si="596"/>
        <v>1.991922472263305E-5</v>
      </c>
      <c r="AR3631" s="161">
        <f t="shared" si="597"/>
        <v>1.991922472263305E-5</v>
      </c>
      <c r="AS3631" s="161" t="str">
        <f t="shared" si="593"/>
        <v/>
      </c>
    </row>
    <row r="3632" spans="41:45" ht="20.100000000000001" customHeight="1" x14ac:dyDescent="0.25">
      <c r="AO3632" s="158">
        <f t="shared" si="594"/>
        <v>19.018641298755679</v>
      </c>
      <c r="AP3632" s="159">
        <f t="shared" si="595"/>
        <v>8.1291452885487291E-3</v>
      </c>
      <c r="AQ3632" s="160">
        <f t="shared" si="596"/>
        <v>1.9872333053153404E-5</v>
      </c>
      <c r="AR3632" s="161">
        <f t="shared" si="597"/>
        <v>1.9872333053153404E-5</v>
      </c>
      <c r="AS3632" s="161" t="str">
        <f t="shared" si="593"/>
        <v/>
      </c>
    </row>
    <row r="3633" spans="41:45" ht="20.100000000000001" customHeight="1" x14ac:dyDescent="0.25">
      <c r="AO3633" s="158">
        <f t="shared" si="594"/>
        <v>19.025036268930108</v>
      </c>
      <c r="AP3633" s="159">
        <f t="shared" si="595"/>
        <v>8.1092729554955757E-3</v>
      </c>
      <c r="AQ3633" s="160">
        <f t="shared" si="596"/>
        <v>1.982554616901562E-5</v>
      </c>
      <c r="AR3633" s="161">
        <f t="shared" si="597"/>
        <v>1.982554616901562E-5</v>
      </c>
      <c r="AS3633" s="161" t="str">
        <f t="shared" si="593"/>
        <v/>
      </c>
    </row>
    <row r="3634" spans="41:45" ht="20.100000000000001" customHeight="1" x14ac:dyDescent="0.25">
      <c r="AO3634" s="158">
        <f t="shared" si="594"/>
        <v>19.031431239104538</v>
      </c>
      <c r="AP3634" s="159">
        <f t="shared" si="595"/>
        <v>8.0894474093265601E-3</v>
      </c>
      <c r="AQ3634" s="160">
        <f t="shared" si="596"/>
        <v>1.9778863853668963E-5</v>
      </c>
      <c r="AR3634" s="161">
        <f t="shared" si="597"/>
        <v>1.9778863853668963E-5</v>
      </c>
      <c r="AS3634" s="161" t="str">
        <f t="shared" si="593"/>
        <v/>
      </c>
    </row>
    <row r="3635" spans="41:45" ht="20.100000000000001" customHeight="1" x14ac:dyDescent="0.25">
      <c r="AO3635" s="158">
        <f t="shared" si="594"/>
        <v>19.037826209278968</v>
      </c>
      <c r="AP3635" s="159">
        <f t="shared" si="595"/>
        <v>8.0696685454728911E-3</v>
      </c>
      <c r="AQ3635" s="160">
        <f t="shared" si="596"/>
        <v>1.9732285890987702E-5</v>
      </c>
      <c r="AR3635" s="161">
        <f t="shared" si="597"/>
        <v>1.9732285890987702E-5</v>
      </c>
      <c r="AS3635" s="161" t="str">
        <f t="shared" si="593"/>
        <v/>
      </c>
    </row>
    <row r="3636" spans="41:45" ht="20.100000000000001" customHeight="1" x14ac:dyDescent="0.25">
      <c r="AO3636" s="158">
        <f t="shared" si="594"/>
        <v>19.044221179453398</v>
      </c>
      <c r="AP3636" s="159">
        <f t="shared" si="595"/>
        <v>8.0499362595819034E-3</v>
      </c>
      <c r="AQ3636" s="160">
        <f t="shared" si="596"/>
        <v>1.9685812065179178E-5</v>
      </c>
      <c r="AR3636" s="161">
        <f t="shared" si="597"/>
        <v>1.9685812065179178E-5</v>
      </c>
      <c r="AS3636" s="161" t="str">
        <f t="shared" si="593"/>
        <v/>
      </c>
    </row>
    <row r="3637" spans="41:45" ht="20.100000000000001" customHeight="1" x14ac:dyDescent="0.25">
      <c r="AO3637" s="158">
        <f t="shared" si="594"/>
        <v>19.050616149627828</v>
      </c>
      <c r="AP3637" s="159">
        <f t="shared" si="595"/>
        <v>8.0302504475167243E-3</v>
      </c>
      <c r="AQ3637" s="160">
        <f t="shared" si="596"/>
        <v>1.9639442160900022E-5</v>
      </c>
      <c r="AR3637" s="161">
        <f t="shared" si="597"/>
        <v>1.9639442160900022E-5</v>
      </c>
      <c r="AS3637" s="161" t="str">
        <f t="shared" si="593"/>
        <v/>
      </c>
    </row>
    <row r="3638" spans="41:45" ht="20.100000000000001" customHeight="1" x14ac:dyDescent="0.25">
      <c r="AO3638" s="158">
        <f t="shared" si="594"/>
        <v>19.057011119802258</v>
      </c>
      <c r="AP3638" s="159">
        <f t="shared" si="595"/>
        <v>8.0106110053558242E-3</v>
      </c>
      <c r="AQ3638" s="160">
        <f t="shared" si="596"/>
        <v>1.9593175963178097E-5</v>
      </c>
      <c r="AR3638" s="161">
        <f t="shared" si="597"/>
        <v>1.9593175963178097E-5</v>
      </c>
      <c r="AS3638" s="161" t="str">
        <f t="shared" si="593"/>
        <v/>
      </c>
    </row>
    <row r="3639" spans="41:45" ht="20.100000000000001" customHeight="1" x14ac:dyDescent="0.25">
      <c r="AO3639" s="158">
        <f t="shared" si="594"/>
        <v>19.063406089976688</v>
      </c>
      <c r="AP3639" s="159">
        <f t="shared" si="595"/>
        <v>7.9910178293926461E-3</v>
      </c>
      <c r="AQ3639" s="160">
        <f t="shared" si="596"/>
        <v>1.9547013257383006E-5</v>
      </c>
      <c r="AR3639" s="161">
        <f t="shared" si="597"/>
        <v>1.9547013257383006E-5</v>
      </c>
      <c r="AS3639" s="161" t="str">
        <f t="shared" si="593"/>
        <v/>
      </c>
    </row>
    <row r="3640" spans="41:45" ht="20.100000000000001" customHeight="1" x14ac:dyDescent="0.25">
      <c r="AO3640" s="158">
        <f t="shared" si="594"/>
        <v>19.069801060151118</v>
      </c>
      <c r="AP3640" s="159">
        <f t="shared" si="595"/>
        <v>7.9714708161352631E-3</v>
      </c>
      <c r="AQ3640" s="160">
        <f t="shared" si="596"/>
        <v>1.9500953829383952E-5</v>
      </c>
      <c r="AR3640" s="161">
        <f t="shared" si="597"/>
        <v>1.9500953829383952E-5</v>
      </c>
      <c r="AS3640" s="161" t="str">
        <f t="shared" si="593"/>
        <v/>
      </c>
    </row>
    <row r="3641" spans="41:45" ht="20.100000000000001" customHeight="1" x14ac:dyDescent="0.25">
      <c r="AO3641" s="158">
        <f t="shared" si="594"/>
        <v>19.076196030325548</v>
      </c>
      <c r="AP3641" s="159">
        <f t="shared" si="595"/>
        <v>7.9519698623058792E-3</v>
      </c>
      <c r="AQ3641" s="160">
        <f t="shared" si="596"/>
        <v>1.9454997465308613E-5</v>
      </c>
      <c r="AR3641" s="161">
        <f t="shared" si="597"/>
        <v>1.9454997465308613E-5</v>
      </c>
      <c r="AS3641" s="161" t="str">
        <f t="shared" si="593"/>
        <v/>
      </c>
    </row>
    <row r="3642" spans="41:45" ht="20.100000000000001" customHeight="1" x14ac:dyDescent="0.25">
      <c r="AO3642" s="158">
        <f t="shared" si="594"/>
        <v>19.082591000499978</v>
      </c>
      <c r="AP3642" s="159">
        <f t="shared" si="595"/>
        <v>7.9325148648405706E-3</v>
      </c>
      <c r="AQ3642" s="160">
        <f t="shared" si="596"/>
        <v>1.940914395175998E-5</v>
      </c>
      <c r="AR3642" s="161">
        <f t="shared" si="597"/>
        <v>1.940914395175998E-5</v>
      </c>
      <c r="AS3642" s="161" t="str">
        <f t="shared" si="593"/>
        <v/>
      </c>
    </row>
    <row r="3643" spans="41:45" ht="20.100000000000001" customHeight="1" x14ac:dyDescent="0.25">
      <c r="AO3643" s="158">
        <f t="shared" si="594"/>
        <v>19.088985970674408</v>
      </c>
      <c r="AP3643" s="159">
        <f t="shared" si="595"/>
        <v>7.9131057208888106E-3</v>
      </c>
      <c r="AQ3643" s="160">
        <f t="shared" si="596"/>
        <v>1.9363393075677582E-5</v>
      </c>
      <c r="AR3643" s="161">
        <f t="shared" si="597"/>
        <v>1.9363393075677582E-5</v>
      </c>
      <c r="AS3643" s="161" t="str">
        <f t="shared" si="593"/>
        <v/>
      </c>
    </row>
    <row r="3644" spans="41:45" ht="20.100000000000001" customHeight="1" x14ac:dyDescent="0.25">
      <c r="AO3644" s="158">
        <f t="shared" si="594"/>
        <v>19.095380940848838</v>
      </c>
      <c r="AP3644" s="159">
        <f t="shared" si="595"/>
        <v>7.893742327813133E-3</v>
      </c>
      <c r="AQ3644" s="160">
        <f t="shared" si="596"/>
        <v>1.9317744624439831E-5</v>
      </c>
      <c r="AR3644" s="161">
        <f t="shared" si="597"/>
        <v>1.9317744624439831E-5</v>
      </c>
      <c r="AS3644" s="161" t="str">
        <f t="shared" si="593"/>
        <v/>
      </c>
    </row>
    <row r="3645" spans="41:45" ht="20.100000000000001" customHeight="1" x14ac:dyDescent="0.25">
      <c r="AO3645" s="158">
        <f t="shared" si="594"/>
        <v>19.101775911023267</v>
      </c>
      <c r="AP3645" s="159">
        <f t="shared" si="595"/>
        <v>7.8744245831886932E-3</v>
      </c>
      <c r="AQ3645" s="160">
        <f t="shared" si="596"/>
        <v>1.9272198385761677E-5</v>
      </c>
      <c r="AR3645" s="161">
        <f t="shared" si="597"/>
        <v>1.9272198385761677E-5</v>
      </c>
      <c r="AS3645" s="161" t="str">
        <f t="shared" si="593"/>
        <v/>
      </c>
    </row>
    <row r="3646" spans="41:45" ht="20.100000000000001" customHeight="1" x14ac:dyDescent="0.25">
      <c r="AO3646" s="158">
        <f t="shared" si="594"/>
        <v>19.108170881197697</v>
      </c>
      <c r="AP3646" s="159">
        <f t="shared" si="595"/>
        <v>7.8551523848029315E-3</v>
      </c>
      <c r="AQ3646" s="160">
        <f t="shared" si="596"/>
        <v>1.9226754147770933E-5</v>
      </c>
      <c r="AR3646" s="161">
        <f t="shared" si="597"/>
        <v>1.9226754147770933E-5</v>
      </c>
      <c r="AS3646" s="161" t="str">
        <f t="shared" si="593"/>
        <v/>
      </c>
    </row>
    <row r="3647" spans="41:45" ht="20.100000000000001" customHeight="1" x14ac:dyDescent="0.25">
      <c r="AO3647" s="158">
        <f t="shared" si="594"/>
        <v>19.114565851372127</v>
      </c>
      <c r="AP3647" s="159">
        <f t="shared" si="595"/>
        <v>7.8359256306551606E-3</v>
      </c>
      <c r="AQ3647" s="160">
        <f t="shared" si="596"/>
        <v>1.9181411698942358E-5</v>
      </c>
      <c r="AR3647" s="161">
        <f t="shared" si="597"/>
        <v>1.9181411698942358E-5</v>
      </c>
      <c r="AS3647" s="161" t="str">
        <f t="shared" si="593"/>
        <v/>
      </c>
    </row>
    <row r="3648" spans="41:45" ht="20.100000000000001" customHeight="1" x14ac:dyDescent="0.25">
      <c r="AO3648" s="158">
        <f t="shared" si="594"/>
        <v>19.120960821546557</v>
      </c>
      <c r="AP3648" s="159">
        <f t="shared" si="595"/>
        <v>7.8167442189562182E-3</v>
      </c>
      <c r="AQ3648" s="160">
        <f t="shared" si="596"/>
        <v>1.9136170828219952E-5</v>
      </c>
      <c r="AR3648" s="161">
        <f t="shared" si="597"/>
        <v>1.9136170828219952E-5</v>
      </c>
      <c r="AS3648" s="161" t="str">
        <f t="shared" si="593"/>
        <v/>
      </c>
    </row>
    <row r="3649" spans="41:45" ht="20.100000000000001" customHeight="1" x14ac:dyDescent="0.25">
      <c r="AO3649" s="158">
        <f t="shared" si="594"/>
        <v>19.127355791720987</v>
      </c>
      <c r="AP3649" s="159">
        <f t="shared" si="595"/>
        <v>7.7976080481279983E-3</v>
      </c>
      <c r="AQ3649" s="160">
        <f t="shared" si="596"/>
        <v>1.9091031324810527E-5</v>
      </c>
      <c r="AR3649" s="161">
        <f t="shared" si="597"/>
        <v>1.9091031324810527E-5</v>
      </c>
      <c r="AS3649" s="161" t="str">
        <f t="shared" si="593"/>
        <v/>
      </c>
    </row>
    <row r="3650" spans="41:45" ht="20.100000000000001" customHeight="1" x14ac:dyDescent="0.25">
      <c r="AO3650" s="158">
        <f t="shared" si="594"/>
        <v>19.133750761895417</v>
      </c>
      <c r="AP3650" s="159">
        <f t="shared" si="595"/>
        <v>7.7785170168031877E-3</v>
      </c>
      <c r="AQ3650" s="160">
        <f t="shared" si="596"/>
        <v>1.9045992978430903E-5</v>
      </c>
      <c r="AR3650" s="161">
        <f t="shared" si="597"/>
        <v>1.9045992978430903E-5</v>
      </c>
      <c r="AS3650" s="161" t="str">
        <f t="shared" si="593"/>
        <v/>
      </c>
    </row>
    <row r="3651" spans="41:45" ht="20.100000000000001" customHeight="1" x14ac:dyDescent="0.25">
      <c r="AO3651" s="158">
        <f t="shared" si="594"/>
        <v>19.140145732069847</v>
      </c>
      <c r="AP3651" s="159">
        <f t="shared" si="595"/>
        <v>7.7594710238247568E-3</v>
      </c>
      <c r="AQ3651" s="160">
        <f t="shared" si="596"/>
        <v>1.9001055579069386E-5</v>
      </c>
      <c r="AR3651" s="161">
        <f t="shared" si="597"/>
        <v>1.9001055579069386E-5</v>
      </c>
      <c r="AS3651" s="161" t="str">
        <f t="shared" si="593"/>
        <v/>
      </c>
    </row>
    <row r="3652" spans="41:45" ht="20.100000000000001" customHeight="1" x14ac:dyDescent="0.25">
      <c r="AO3652" s="158">
        <f t="shared" si="594"/>
        <v>19.146540702244277</v>
      </c>
      <c r="AP3652" s="159">
        <f t="shared" si="595"/>
        <v>7.7404699682456874E-3</v>
      </c>
      <c r="AQ3652" s="160">
        <f t="shared" si="596"/>
        <v>1.8956218917169643E-5</v>
      </c>
      <c r="AR3652" s="161">
        <f t="shared" si="597"/>
        <v>1.8956218917169643E-5</v>
      </c>
      <c r="AS3652" s="161" t="str">
        <f t="shared" si="593"/>
        <v/>
      </c>
    </row>
    <row r="3653" spans="41:45" ht="20.100000000000001" customHeight="1" x14ac:dyDescent="0.25">
      <c r="AO3653" s="158">
        <f t="shared" si="594"/>
        <v>19.152935672418707</v>
      </c>
      <c r="AP3653" s="159">
        <f t="shared" si="595"/>
        <v>7.7215137493285178E-3</v>
      </c>
      <c r="AQ3653" s="160">
        <f t="shared" si="596"/>
        <v>1.8911482783553514E-5</v>
      </c>
      <c r="AR3653" s="161">
        <f t="shared" si="597"/>
        <v>1.8911482783553514E-5</v>
      </c>
      <c r="AS3653" s="161" t="str">
        <f t="shared" si="593"/>
        <v/>
      </c>
    </row>
    <row r="3654" spans="41:45" ht="20.100000000000001" customHeight="1" x14ac:dyDescent="0.25">
      <c r="AO3654" s="158">
        <f t="shared" si="594"/>
        <v>19.159330642593137</v>
      </c>
      <c r="AP3654" s="159">
        <f t="shared" si="595"/>
        <v>7.7026022665449643E-3</v>
      </c>
      <c r="AQ3654" s="160">
        <f t="shared" si="596"/>
        <v>1.8866846969350752E-5</v>
      </c>
      <c r="AR3654" s="161">
        <f t="shared" si="597"/>
        <v>1.8866846969350752E-5</v>
      </c>
      <c r="AS3654" s="161" t="str">
        <f t="shared" si="593"/>
        <v/>
      </c>
    </row>
    <row r="3655" spans="41:45" ht="20.100000000000001" customHeight="1" x14ac:dyDescent="0.25">
      <c r="AO3655" s="158">
        <f t="shared" si="594"/>
        <v>19.165725612767567</v>
      </c>
      <c r="AP3655" s="159">
        <f t="shared" si="595"/>
        <v>7.6837354195756135E-3</v>
      </c>
      <c r="AQ3655" s="160">
        <f t="shared" si="596"/>
        <v>1.8822311266169893E-5</v>
      </c>
      <c r="AR3655" s="161">
        <f t="shared" si="597"/>
        <v>1.8822311266169893E-5</v>
      </c>
      <c r="AS3655" s="161" t="str">
        <f t="shared" si="593"/>
        <v/>
      </c>
    </row>
    <row r="3656" spans="41:45" ht="20.100000000000001" customHeight="1" x14ac:dyDescent="0.25">
      <c r="AO3656" s="158">
        <f t="shared" si="594"/>
        <v>19.172120582941997</v>
      </c>
      <c r="AP3656" s="159">
        <f t="shared" si="595"/>
        <v>7.6649131083094436E-3</v>
      </c>
      <c r="AQ3656" s="160">
        <f t="shared" si="596"/>
        <v>1.8777875465935193E-5</v>
      </c>
      <c r="AR3656" s="161">
        <f t="shared" si="597"/>
        <v>1.8777875465935193E-5</v>
      </c>
      <c r="AS3656" s="161" t="str">
        <f t="shared" si="593"/>
        <v/>
      </c>
    </row>
    <row r="3657" spans="41:45" ht="20.100000000000001" customHeight="1" x14ac:dyDescent="0.25">
      <c r="AO3657" s="158">
        <f t="shared" si="594"/>
        <v>19.178515553116426</v>
      </c>
      <c r="AP3657" s="159">
        <f t="shared" si="595"/>
        <v>7.6461352328435084E-3</v>
      </c>
      <c r="AQ3657" s="160">
        <f t="shared" si="596"/>
        <v>1.8733539360968159E-5</v>
      </c>
      <c r="AR3657" s="161">
        <f t="shared" si="597"/>
        <v>1.8733539360968159E-5</v>
      </c>
      <c r="AS3657" s="161" t="str">
        <f t="shared" si="593"/>
        <v/>
      </c>
    </row>
    <row r="3658" spans="41:45" ht="20.100000000000001" customHeight="1" x14ac:dyDescent="0.25">
      <c r="AO3658" s="158">
        <f t="shared" si="594"/>
        <v>19.184910523290856</v>
      </c>
      <c r="AP3658" s="159">
        <f t="shared" si="595"/>
        <v>7.6274016934825403E-3</v>
      </c>
      <c r="AQ3658" s="160">
        <f t="shared" si="596"/>
        <v>1.8689302744006632E-5</v>
      </c>
      <c r="AR3658" s="161">
        <f t="shared" si="597"/>
        <v>1.8689302744006632E-5</v>
      </c>
      <c r="AS3658" s="161" t="str">
        <f t="shared" si="593"/>
        <v/>
      </c>
    </row>
    <row r="3659" spans="41:45" ht="20.100000000000001" customHeight="1" x14ac:dyDescent="0.25">
      <c r="AO3659" s="158">
        <f t="shared" si="594"/>
        <v>19.191305493465286</v>
      </c>
      <c r="AP3659" s="159">
        <f t="shared" si="595"/>
        <v>7.6087123907385337E-3</v>
      </c>
      <c r="AQ3659" s="160">
        <f t="shared" si="596"/>
        <v>1.8645165408059938E-5</v>
      </c>
      <c r="AR3659" s="161">
        <f t="shared" si="597"/>
        <v>1.8645165408059938E-5</v>
      </c>
      <c r="AS3659" s="161" t="str">
        <f t="shared" si="593"/>
        <v/>
      </c>
    </row>
    <row r="3660" spans="41:45" ht="20.100000000000001" customHeight="1" x14ac:dyDescent="0.25">
      <c r="AO3660" s="158">
        <f t="shared" si="594"/>
        <v>19.197700463639716</v>
      </c>
      <c r="AP3660" s="159">
        <f t="shared" si="595"/>
        <v>7.5900672253304737E-3</v>
      </c>
      <c r="AQ3660" s="160">
        <f t="shared" si="596"/>
        <v>1.8601127146664759E-5</v>
      </c>
      <c r="AR3660" s="161">
        <f t="shared" si="597"/>
        <v>1.8601127146664759E-5</v>
      </c>
      <c r="AS3660" s="161" t="str">
        <f t="shared" si="593"/>
        <v/>
      </c>
    </row>
    <row r="3661" spans="41:45" ht="20.100000000000001" customHeight="1" x14ac:dyDescent="0.25">
      <c r="AO3661" s="158">
        <f t="shared" si="594"/>
        <v>19.204095433814146</v>
      </c>
      <c r="AP3661" s="159">
        <f t="shared" si="595"/>
        <v>7.571466098183809E-3</v>
      </c>
      <c r="AQ3661" s="160">
        <f t="shared" si="596"/>
        <v>1.8557187753606708E-5</v>
      </c>
      <c r="AR3661" s="161">
        <f t="shared" si="597"/>
        <v>1.8557187753606708E-5</v>
      </c>
      <c r="AS3661" s="161" t="str">
        <f t="shared" si="593"/>
        <v/>
      </c>
    </row>
    <row r="3662" spans="41:45" ht="20.100000000000001" customHeight="1" x14ac:dyDescent="0.25">
      <c r="AO3662" s="158">
        <f t="shared" si="594"/>
        <v>19.210490403988576</v>
      </c>
      <c r="AP3662" s="159">
        <f t="shared" si="595"/>
        <v>7.5529089104302023E-3</v>
      </c>
      <c r="AQ3662" s="160">
        <f t="shared" si="596"/>
        <v>1.8513347023127631E-5</v>
      </c>
      <c r="AR3662" s="161">
        <f t="shared" si="597"/>
        <v>1.8513347023127631E-5</v>
      </c>
      <c r="AS3662" s="161" t="str">
        <f t="shared" si="593"/>
        <v/>
      </c>
    </row>
    <row r="3663" spans="41:45" ht="20.100000000000001" customHeight="1" x14ac:dyDescent="0.25">
      <c r="AO3663" s="158">
        <f t="shared" si="594"/>
        <v>19.216885374163006</v>
      </c>
      <c r="AP3663" s="159">
        <f t="shared" si="595"/>
        <v>7.5343955634070746E-3</v>
      </c>
      <c r="AQ3663" s="160">
        <f t="shared" si="596"/>
        <v>1.8469604749787698E-5</v>
      </c>
      <c r="AR3663" s="161">
        <f t="shared" si="597"/>
        <v>1.8469604749787698E-5</v>
      </c>
      <c r="AS3663" s="161" t="str">
        <f t="shared" si="593"/>
        <v/>
      </c>
    </row>
    <row r="3664" spans="41:45" ht="20.100000000000001" customHeight="1" x14ac:dyDescent="0.25">
      <c r="AO3664" s="158">
        <f t="shared" si="594"/>
        <v>19.223280344337436</v>
      </c>
      <c r="AP3664" s="159">
        <f t="shared" si="595"/>
        <v>7.5159259586572869E-3</v>
      </c>
      <c r="AQ3664" s="160">
        <f t="shared" si="596"/>
        <v>1.8425960728586828E-5</v>
      </c>
      <c r="AR3664" s="161">
        <f t="shared" si="597"/>
        <v>1.8425960728586828E-5</v>
      </c>
      <c r="AS3664" s="161" t="str">
        <f t="shared" si="593"/>
        <v/>
      </c>
    </row>
    <row r="3665" spans="41:45" ht="20.100000000000001" customHeight="1" x14ac:dyDescent="0.25">
      <c r="AO3665" s="158">
        <f t="shared" si="594"/>
        <v>19.229675314511866</v>
      </c>
      <c r="AP3665" s="159">
        <f t="shared" si="595"/>
        <v>7.4974999979287001E-3</v>
      </c>
      <c r="AQ3665" s="160">
        <f t="shared" si="596"/>
        <v>1.8382414754837192E-5</v>
      </c>
      <c r="AR3665" s="161">
        <f t="shared" si="597"/>
        <v>1.8382414754837192E-5</v>
      </c>
      <c r="AS3665" s="161" t="str">
        <f t="shared" si="593"/>
        <v/>
      </c>
    </row>
    <row r="3666" spans="41:45" ht="20.100000000000001" customHeight="1" x14ac:dyDescent="0.25">
      <c r="AO3666" s="158">
        <f t="shared" si="594"/>
        <v>19.236070284686296</v>
      </c>
      <c r="AP3666" s="159">
        <f t="shared" si="595"/>
        <v>7.4791175831738629E-3</v>
      </c>
      <c r="AQ3666" s="160">
        <f t="shared" si="596"/>
        <v>1.8338966624274235E-5</v>
      </c>
      <c r="AR3666" s="161">
        <f t="shared" si="597"/>
        <v>1.8338966624274235E-5</v>
      </c>
      <c r="AS3666" s="161" t="str">
        <f t="shared" ref="AS3666:AS3729" si="598">IF($AP3666&lt;(1-$AN$670),$AQ3666,"")</f>
        <v/>
      </c>
    </row>
    <row r="3667" spans="41:45" ht="20.100000000000001" customHeight="1" x14ac:dyDescent="0.25">
      <c r="AO3667" s="158">
        <f t="shared" ref="AO3667:AO3730" si="599">AO3666+$AR$655</f>
        <v>19.242465254860726</v>
      </c>
      <c r="AP3667" s="159">
        <f t="shared" ref="AP3667:AP3730" si="600">_xlfn.CHISQ.DIST.RT(AO3667,7)</f>
        <v>7.4607786165495887E-3</v>
      </c>
      <c r="AQ3667" s="160">
        <f t="shared" ref="AQ3667:AQ3730" si="601">AP3667-AP3668</f>
        <v>1.8295616133004629E-5</v>
      </c>
      <c r="AR3667" s="161">
        <f t="shared" ref="AR3667:AR3730" si="602">IF(AP3667&lt;(1-$AN$662),AQ3667,"")</f>
        <v>1.8295616133004629E-5</v>
      </c>
      <c r="AS3667" s="161" t="str">
        <f t="shared" si="598"/>
        <v/>
      </c>
    </row>
    <row r="3668" spans="41:45" ht="20.100000000000001" customHeight="1" x14ac:dyDescent="0.25">
      <c r="AO3668" s="158">
        <f t="shared" si="599"/>
        <v>19.248860225035155</v>
      </c>
      <c r="AP3668" s="159">
        <f t="shared" si="600"/>
        <v>7.442483000416584E-3</v>
      </c>
      <c r="AQ3668" s="160">
        <f t="shared" si="601"/>
        <v>1.8252363077442095E-5</v>
      </c>
      <c r="AR3668" s="161">
        <f t="shared" si="602"/>
        <v>1.8252363077442095E-5</v>
      </c>
      <c r="AS3668" s="161" t="str">
        <f t="shared" si="598"/>
        <v/>
      </c>
    </row>
    <row r="3669" spans="41:45" ht="20.100000000000001" customHeight="1" x14ac:dyDescent="0.25">
      <c r="AO3669" s="158">
        <f t="shared" si="599"/>
        <v>19.255255195209585</v>
      </c>
      <c r="AP3669" s="159">
        <f t="shared" si="600"/>
        <v>7.4242306373391419E-3</v>
      </c>
      <c r="AQ3669" s="160">
        <f t="shared" si="601"/>
        <v>1.8209207254473066E-5</v>
      </c>
      <c r="AR3669" s="161">
        <f t="shared" si="602"/>
        <v>1.8209207254473066E-5</v>
      </c>
      <c r="AS3669" s="161" t="str">
        <f t="shared" si="598"/>
        <v/>
      </c>
    </row>
    <row r="3670" spans="41:45" ht="20.100000000000001" customHeight="1" x14ac:dyDescent="0.25">
      <c r="AO3670" s="158">
        <f t="shared" si="599"/>
        <v>19.261650165384015</v>
      </c>
      <c r="AP3670" s="159">
        <f t="shared" si="600"/>
        <v>7.4060214300846689E-3</v>
      </c>
      <c r="AQ3670" s="160">
        <f t="shared" si="601"/>
        <v>1.8166148461281478E-5</v>
      </c>
      <c r="AR3670" s="161">
        <f t="shared" si="602"/>
        <v>1.8166148461281478E-5</v>
      </c>
      <c r="AS3670" s="161" t="str">
        <f t="shared" si="598"/>
        <v/>
      </c>
    </row>
    <row r="3671" spans="41:45" ht="20.100000000000001" customHeight="1" x14ac:dyDescent="0.25">
      <c r="AO3671" s="158">
        <f t="shared" si="599"/>
        <v>19.268045135558445</v>
      </c>
      <c r="AP3671" s="159">
        <f t="shared" si="600"/>
        <v>7.3878552816233874E-3</v>
      </c>
      <c r="AQ3671" s="160">
        <f t="shared" si="601"/>
        <v>1.8123186495477145E-5</v>
      </c>
      <c r="AR3671" s="161">
        <f t="shared" si="602"/>
        <v>1.8123186495477145E-5</v>
      </c>
      <c r="AS3671" s="161" t="str">
        <f t="shared" si="598"/>
        <v/>
      </c>
    </row>
    <row r="3672" spans="41:45" ht="20.100000000000001" customHeight="1" x14ac:dyDescent="0.25">
      <c r="AO3672" s="158">
        <f t="shared" si="599"/>
        <v>19.274440105732875</v>
      </c>
      <c r="AP3672" s="159">
        <f t="shared" si="600"/>
        <v>7.3697320951279103E-3</v>
      </c>
      <c r="AQ3672" s="160">
        <f t="shared" si="601"/>
        <v>1.8080321154976056E-5</v>
      </c>
      <c r="AR3672" s="161">
        <f t="shared" si="602"/>
        <v>1.8080321154976056E-5</v>
      </c>
      <c r="AS3672" s="161" t="str">
        <f t="shared" si="598"/>
        <v/>
      </c>
    </row>
    <row r="3673" spans="41:45" ht="20.100000000000001" customHeight="1" x14ac:dyDescent="0.25">
      <c r="AO3673" s="158">
        <f t="shared" si="599"/>
        <v>19.280835075907305</v>
      </c>
      <c r="AP3673" s="159">
        <f t="shared" si="600"/>
        <v>7.3516517739729342E-3</v>
      </c>
      <c r="AQ3673" s="160">
        <f t="shared" si="601"/>
        <v>1.8037552238156507E-5</v>
      </c>
      <c r="AR3673" s="161">
        <f t="shared" si="602"/>
        <v>1.8037552238156507E-5</v>
      </c>
      <c r="AS3673" s="161" t="str">
        <f t="shared" si="598"/>
        <v/>
      </c>
    </row>
    <row r="3674" spans="41:45" ht="20.100000000000001" customHeight="1" x14ac:dyDescent="0.25">
      <c r="AO3674" s="158">
        <f t="shared" si="599"/>
        <v>19.287230046081735</v>
      </c>
      <c r="AP3674" s="159">
        <f t="shared" si="600"/>
        <v>7.3336142217347777E-3</v>
      </c>
      <c r="AQ3674" s="160">
        <f t="shared" si="601"/>
        <v>1.7994879543667408E-5</v>
      </c>
      <c r="AR3674" s="161">
        <f t="shared" si="602"/>
        <v>1.7994879543667408E-5</v>
      </c>
      <c r="AS3674" s="161" t="str">
        <f t="shared" si="598"/>
        <v/>
      </c>
    </row>
    <row r="3675" spans="41:45" ht="20.100000000000001" customHeight="1" x14ac:dyDescent="0.25">
      <c r="AO3675" s="158">
        <f t="shared" si="599"/>
        <v>19.293625016256165</v>
      </c>
      <c r="AP3675" s="159">
        <f t="shared" si="600"/>
        <v>7.3156193421911103E-3</v>
      </c>
      <c r="AQ3675" s="160">
        <f t="shared" si="601"/>
        <v>1.7952302870609567E-5</v>
      </c>
      <c r="AR3675" s="161">
        <f t="shared" si="602"/>
        <v>1.7952302870609567E-5</v>
      </c>
      <c r="AS3675" s="161" t="str">
        <f t="shared" si="598"/>
        <v/>
      </c>
    </row>
    <row r="3676" spans="41:45" ht="20.100000000000001" customHeight="1" x14ac:dyDescent="0.25">
      <c r="AO3676" s="158">
        <f t="shared" si="599"/>
        <v>19.300019986430595</v>
      </c>
      <c r="AP3676" s="159">
        <f t="shared" si="600"/>
        <v>7.2976670393205007E-3</v>
      </c>
      <c r="AQ3676" s="160">
        <f t="shared" si="601"/>
        <v>1.7909822018406449E-5</v>
      </c>
      <c r="AR3676" s="161">
        <f t="shared" si="602"/>
        <v>1.7909822018406449E-5</v>
      </c>
      <c r="AS3676" s="161" t="str">
        <f t="shared" si="598"/>
        <v/>
      </c>
    </row>
    <row r="3677" spans="41:45" ht="20.100000000000001" customHeight="1" x14ac:dyDescent="0.25">
      <c r="AO3677" s="158">
        <f t="shared" si="599"/>
        <v>19.306414956605025</v>
      </c>
      <c r="AP3677" s="159">
        <f t="shared" si="600"/>
        <v>7.2797572173020943E-3</v>
      </c>
      <c r="AQ3677" s="160">
        <f t="shared" si="601"/>
        <v>1.786743678686923E-5</v>
      </c>
      <c r="AR3677" s="161">
        <f t="shared" si="602"/>
        <v>1.786743678686923E-5</v>
      </c>
      <c r="AS3677" s="161" t="str">
        <f t="shared" si="598"/>
        <v/>
      </c>
    </row>
    <row r="3678" spans="41:45" ht="20.100000000000001" customHeight="1" x14ac:dyDescent="0.25">
      <c r="AO3678" s="158">
        <f t="shared" si="599"/>
        <v>19.312809926779455</v>
      </c>
      <c r="AP3678" s="159">
        <f t="shared" si="600"/>
        <v>7.261889780515225E-3</v>
      </c>
      <c r="AQ3678" s="160">
        <f t="shared" si="601"/>
        <v>1.7825146976178582E-5</v>
      </c>
      <c r="AR3678" s="161">
        <f t="shared" si="602"/>
        <v>1.7825146976178582E-5</v>
      </c>
      <c r="AS3678" s="161" t="str">
        <f t="shared" si="598"/>
        <v/>
      </c>
    </row>
    <row r="3679" spans="41:45" ht="20.100000000000001" customHeight="1" x14ac:dyDescent="0.25">
      <c r="AO3679" s="158">
        <f t="shared" si="599"/>
        <v>19.319204896953885</v>
      </c>
      <c r="AP3679" s="159">
        <f t="shared" si="600"/>
        <v>7.2440646335390465E-3</v>
      </c>
      <c r="AQ3679" s="160">
        <f t="shared" si="601"/>
        <v>1.7782952386867328E-5</v>
      </c>
      <c r="AR3679" s="161">
        <f t="shared" si="602"/>
        <v>1.7782952386867328E-5</v>
      </c>
      <c r="AS3679" s="161" t="str">
        <f t="shared" si="598"/>
        <v/>
      </c>
    </row>
    <row r="3680" spans="41:45" ht="20.100000000000001" customHeight="1" x14ac:dyDescent="0.25">
      <c r="AO3680" s="158">
        <f t="shared" si="599"/>
        <v>19.325599867128314</v>
      </c>
      <c r="AP3680" s="159">
        <f t="shared" si="600"/>
        <v>7.2262816811521791E-3</v>
      </c>
      <c r="AQ3680" s="160">
        <f t="shared" si="601"/>
        <v>1.7740852819840384E-5</v>
      </c>
      <c r="AR3680" s="161">
        <f t="shared" si="602"/>
        <v>1.7740852819840384E-5</v>
      </c>
      <c r="AS3680" s="161" t="str">
        <f t="shared" si="598"/>
        <v/>
      </c>
    </row>
    <row r="3681" spans="41:45" ht="20.100000000000001" customHeight="1" x14ac:dyDescent="0.25">
      <c r="AO3681" s="158">
        <f t="shared" si="599"/>
        <v>19.331994837302744</v>
      </c>
      <c r="AP3681" s="159">
        <f t="shared" si="600"/>
        <v>7.2085408283323387E-3</v>
      </c>
      <c r="AQ3681" s="160">
        <f t="shared" si="601"/>
        <v>1.7698848076419874E-5</v>
      </c>
      <c r="AR3681" s="161">
        <f t="shared" si="602"/>
        <v>1.7698848076419874E-5</v>
      </c>
      <c r="AS3681" s="161" t="str">
        <f t="shared" si="598"/>
        <v/>
      </c>
    </row>
    <row r="3682" spans="41:45" ht="20.100000000000001" customHeight="1" x14ac:dyDescent="0.25">
      <c r="AO3682" s="158">
        <f t="shared" si="599"/>
        <v>19.338389807477174</v>
      </c>
      <c r="AP3682" s="159">
        <f t="shared" si="600"/>
        <v>7.1908419802559189E-3</v>
      </c>
      <c r="AQ3682" s="160">
        <f t="shared" si="601"/>
        <v>1.7656937958202001E-5</v>
      </c>
      <c r="AR3682" s="161">
        <f t="shared" si="602"/>
        <v>1.7656937958202001E-5</v>
      </c>
      <c r="AS3682" s="161" t="str">
        <f t="shared" si="598"/>
        <v/>
      </c>
    </row>
    <row r="3683" spans="41:45" ht="20.100000000000001" customHeight="1" x14ac:dyDescent="0.25">
      <c r="AO3683" s="158">
        <f t="shared" si="599"/>
        <v>19.344784777651604</v>
      </c>
      <c r="AP3683" s="159">
        <f t="shared" si="600"/>
        <v>7.1731850422977169E-3</v>
      </c>
      <c r="AQ3683" s="160">
        <f t="shared" si="601"/>
        <v>1.7615122267223594E-5</v>
      </c>
      <c r="AR3683" s="161">
        <f t="shared" si="602"/>
        <v>1.7615122267223594E-5</v>
      </c>
      <c r="AS3683" s="161" t="str">
        <f t="shared" si="598"/>
        <v/>
      </c>
    </row>
    <row r="3684" spans="41:45" ht="20.100000000000001" customHeight="1" x14ac:dyDescent="0.25">
      <c r="AO3684" s="158">
        <f t="shared" si="599"/>
        <v>19.351179747826034</v>
      </c>
      <c r="AP3684" s="159">
        <f t="shared" si="600"/>
        <v>7.1555699200304933E-3</v>
      </c>
      <c r="AQ3684" s="160">
        <f t="shared" si="601"/>
        <v>1.757340080585975E-5</v>
      </c>
      <c r="AR3684" s="161">
        <f t="shared" si="602"/>
        <v>1.757340080585975E-5</v>
      </c>
      <c r="AS3684" s="161" t="str">
        <f t="shared" si="598"/>
        <v/>
      </c>
    </row>
    <row r="3685" spans="41:45" ht="20.100000000000001" customHeight="1" x14ac:dyDescent="0.25">
      <c r="AO3685" s="158">
        <f t="shared" si="599"/>
        <v>19.357574718000464</v>
      </c>
      <c r="AP3685" s="159">
        <f t="shared" si="600"/>
        <v>7.1379965192246335E-3</v>
      </c>
      <c r="AQ3685" s="160">
        <f t="shared" si="601"/>
        <v>1.7531773376850725E-5</v>
      </c>
      <c r="AR3685" s="161">
        <f t="shared" si="602"/>
        <v>1.7531773376850725E-5</v>
      </c>
      <c r="AS3685" s="161" t="str">
        <f t="shared" si="598"/>
        <v/>
      </c>
    </row>
    <row r="3686" spans="41:45" ht="20.100000000000001" customHeight="1" x14ac:dyDescent="0.25">
      <c r="AO3686" s="158">
        <f t="shared" si="599"/>
        <v>19.363969688174894</v>
      </c>
      <c r="AP3686" s="159">
        <f t="shared" si="600"/>
        <v>7.1204647458477828E-3</v>
      </c>
      <c r="AQ3686" s="160">
        <f t="shared" si="601"/>
        <v>1.7490239783301068E-5</v>
      </c>
      <c r="AR3686" s="161">
        <f t="shared" si="602"/>
        <v>1.7490239783301068E-5</v>
      </c>
      <c r="AS3686" s="161" t="str">
        <f t="shared" si="598"/>
        <v/>
      </c>
    </row>
    <row r="3687" spans="41:45" ht="20.100000000000001" customHeight="1" x14ac:dyDescent="0.25">
      <c r="AO3687" s="158">
        <f t="shared" si="599"/>
        <v>19.370364658349324</v>
      </c>
      <c r="AP3687" s="159">
        <f t="shared" si="600"/>
        <v>7.1029745060644817E-3</v>
      </c>
      <c r="AQ3687" s="160">
        <f t="shared" si="601"/>
        <v>1.7448799828707375E-5</v>
      </c>
      <c r="AR3687" s="161">
        <f t="shared" si="602"/>
        <v>1.7448799828707375E-5</v>
      </c>
      <c r="AS3687" s="161" t="str">
        <f t="shared" si="598"/>
        <v/>
      </c>
    </row>
    <row r="3688" spans="41:45" ht="20.100000000000001" customHeight="1" x14ac:dyDescent="0.25">
      <c r="AO3688" s="158">
        <f t="shared" si="599"/>
        <v>19.376759628523754</v>
      </c>
      <c r="AP3688" s="159">
        <f t="shared" si="600"/>
        <v>7.0855257062357744E-3</v>
      </c>
      <c r="AQ3688" s="160">
        <f t="shared" si="601"/>
        <v>1.7407453316855941E-5</v>
      </c>
      <c r="AR3688" s="161">
        <f t="shared" si="602"/>
        <v>1.7407453316855941E-5</v>
      </c>
      <c r="AS3688" s="161" t="str">
        <f t="shared" si="598"/>
        <v/>
      </c>
    </row>
    <row r="3689" spans="41:45" ht="20.100000000000001" customHeight="1" x14ac:dyDescent="0.25">
      <c r="AO3689" s="158">
        <f t="shared" si="599"/>
        <v>19.383154598698184</v>
      </c>
      <c r="AP3689" s="159">
        <f t="shared" si="600"/>
        <v>7.0681182529189184E-3</v>
      </c>
      <c r="AQ3689" s="160">
        <f t="shared" si="601"/>
        <v>1.7366200051999701E-5</v>
      </c>
      <c r="AR3689" s="161">
        <f t="shared" si="602"/>
        <v>1.7366200051999701E-5</v>
      </c>
      <c r="AS3689" s="161" t="str">
        <f t="shared" si="598"/>
        <v/>
      </c>
    </row>
    <row r="3690" spans="41:45" ht="20.100000000000001" customHeight="1" x14ac:dyDescent="0.25">
      <c r="AO3690" s="158">
        <f t="shared" si="599"/>
        <v>19.389549568872614</v>
      </c>
      <c r="AP3690" s="159">
        <f t="shared" si="600"/>
        <v>7.0507520528669187E-3</v>
      </c>
      <c r="AQ3690" s="160">
        <f t="shared" si="601"/>
        <v>1.7325039838670016E-5</v>
      </c>
      <c r="AR3690" s="161">
        <f t="shared" si="602"/>
        <v>1.7325039838670016E-5</v>
      </c>
      <c r="AS3690" s="161" t="str">
        <f t="shared" si="598"/>
        <v/>
      </c>
    </row>
    <row r="3691" spans="41:45" ht="20.100000000000001" customHeight="1" x14ac:dyDescent="0.25">
      <c r="AO3691" s="158">
        <f t="shared" si="599"/>
        <v>19.395944539047044</v>
      </c>
      <c r="AP3691" s="159">
        <f t="shared" si="600"/>
        <v>7.0334270130282487E-3</v>
      </c>
      <c r="AQ3691" s="160">
        <f t="shared" si="601"/>
        <v>1.7283972481782484E-5</v>
      </c>
      <c r="AR3691" s="161">
        <f t="shared" si="602"/>
        <v>1.7283972481782484E-5</v>
      </c>
      <c r="AS3691" s="161" t="str">
        <f t="shared" si="598"/>
        <v/>
      </c>
    </row>
    <row r="3692" spans="41:45" ht="20.100000000000001" customHeight="1" x14ac:dyDescent="0.25">
      <c r="AO3692" s="158">
        <f t="shared" si="599"/>
        <v>19.402339509221473</v>
      </c>
      <c r="AP3692" s="159">
        <f t="shared" si="600"/>
        <v>7.0161430405464662E-3</v>
      </c>
      <c r="AQ3692" s="160">
        <f t="shared" si="601"/>
        <v>1.7242997786646487E-5</v>
      </c>
      <c r="AR3692" s="161">
        <f t="shared" si="602"/>
        <v>1.7242997786646487E-5</v>
      </c>
      <c r="AS3692" s="161" t="str">
        <f t="shared" si="598"/>
        <v/>
      </c>
    </row>
    <row r="3693" spans="41:45" ht="20.100000000000001" customHeight="1" x14ac:dyDescent="0.25">
      <c r="AO3693" s="158">
        <f t="shared" si="599"/>
        <v>19.408734479395903</v>
      </c>
      <c r="AP3693" s="159">
        <f t="shared" si="600"/>
        <v>6.9989000427598197E-3</v>
      </c>
      <c r="AQ3693" s="160">
        <f t="shared" si="601"/>
        <v>1.7202115558894067E-5</v>
      </c>
      <c r="AR3693" s="161">
        <f t="shared" si="602"/>
        <v>1.7202115558894067E-5</v>
      </c>
      <c r="AS3693" s="161" t="str">
        <f t="shared" si="598"/>
        <v/>
      </c>
    </row>
    <row r="3694" spans="41:45" ht="20.100000000000001" customHeight="1" x14ac:dyDescent="0.25">
      <c r="AO3694" s="158">
        <f t="shared" si="599"/>
        <v>19.415129449570333</v>
      </c>
      <c r="AP3694" s="159">
        <f t="shared" si="600"/>
        <v>6.9816979272009257E-3</v>
      </c>
      <c r="AQ3694" s="160">
        <f t="shared" si="601"/>
        <v>1.716132560454324E-5</v>
      </c>
      <c r="AR3694" s="161">
        <f t="shared" si="602"/>
        <v>1.716132560454324E-5</v>
      </c>
      <c r="AS3694" s="161" t="str">
        <f t="shared" si="598"/>
        <v/>
      </c>
    </row>
    <row r="3695" spans="41:45" ht="20.100000000000001" customHeight="1" x14ac:dyDescent="0.25">
      <c r="AO3695" s="158">
        <f t="shared" si="599"/>
        <v>19.421524419744763</v>
      </c>
      <c r="AP3695" s="159">
        <f t="shared" si="600"/>
        <v>6.9645366015963824E-3</v>
      </c>
      <c r="AQ3695" s="160">
        <f t="shared" si="601"/>
        <v>1.7120627729931212E-5</v>
      </c>
      <c r="AR3695" s="161">
        <f t="shared" si="602"/>
        <v>1.7120627729931212E-5</v>
      </c>
      <c r="AS3695" s="161" t="str">
        <f t="shared" si="598"/>
        <v/>
      </c>
    </row>
    <row r="3696" spans="41:45" ht="20.100000000000001" customHeight="1" x14ac:dyDescent="0.25">
      <c r="AO3696" s="158">
        <f t="shared" si="599"/>
        <v>19.427919389919193</v>
      </c>
      <c r="AP3696" s="159">
        <f t="shared" si="600"/>
        <v>6.9474159738664512E-3</v>
      </c>
      <c r="AQ3696" s="160">
        <f t="shared" si="601"/>
        <v>1.7080021741818462E-5</v>
      </c>
      <c r="AR3696" s="161">
        <f t="shared" si="602"/>
        <v>1.7080021741818462E-5</v>
      </c>
      <c r="AS3696" s="161" t="str">
        <f t="shared" si="598"/>
        <v/>
      </c>
    </row>
    <row r="3697" spans="41:45" ht="20.100000000000001" customHeight="1" x14ac:dyDescent="0.25">
      <c r="AO3697" s="158">
        <f t="shared" si="599"/>
        <v>19.434314360093623</v>
      </c>
      <c r="AP3697" s="159">
        <f t="shared" si="600"/>
        <v>6.9303359521246327E-3</v>
      </c>
      <c r="AQ3697" s="160">
        <f t="shared" si="601"/>
        <v>1.7039507447267309E-5</v>
      </c>
      <c r="AR3697" s="161">
        <f t="shared" si="602"/>
        <v>1.7039507447267309E-5</v>
      </c>
      <c r="AS3697" s="161" t="str">
        <f t="shared" si="598"/>
        <v/>
      </c>
    </row>
    <row r="3698" spans="41:45" ht="20.100000000000001" customHeight="1" x14ac:dyDescent="0.25">
      <c r="AO3698" s="158">
        <f t="shared" si="599"/>
        <v>19.440709330268053</v>
      </c>
      <c r="AP3698" s="159">
        <f t="shared" si="600"/>
        <v>6.9132964446773654E-3</v>
      </c>
      <c r="AQ3698" s="160">
        <f t="shared" si="601"/>
        <v>1.6999084653753806E-5</v>
      </c>
      <c r="AR3698" s="161">
        <f t="shared" si="602"/>
        <v>1.6999084653753806E-5</v>
      </c>
      <c r="AS3698" s="161" t="str">
        <f t="shared" si="598"/>
        <v/>
      </c>
    </row>
    <row r="3699" spans="41:45" ht="20.100000000000001" customHeight="1" x14ac:dyDescent="0.25">
      <c r="AO3699" s="158">
        <f t="shared" si="599"/>
        <v>19.447104300442483</v>
      </c>
      <c r="AP3699" s="159">
        <f t="shared" si="600"/>
        <v>6.8962973600236116E-3</v>
      </c>
      <c r="AQ3699" s="160">
        <f t="shared" si="601"/>
        <v>1.6958753169023753E-5</v>
      </c>
      <c r="AR3699" s="161">
        <f t="shared" si="602"/>
        <v>1.6958753169023753E-5</v>
      </c>
      <c r="AS3699" s="161" t="str">
        <f t="shared" si="598"/>
        <v/>
      </c>
    </row>
    <row r="3700" spans="41:45" ht="20.100000000000001" customHeight="1" x14ac:dyDescent="0.25">
      <c r="AO3700" s="158">
        <f t="shared" si="599"/>
        <v>19.453499270616913</v>
      </c>
      <c r="AP3700" s="159">
        <f t="shared" si="600"/>
        <v>6.8793386068545879E-3</v>
      </c>
      <c r="AQ3700" s="160">
        <f t="shared" si="601"/>
        <v>1.6918512801303472E-5</v>
      </c>
      <c r="AR3700" s="161">
        <f t="shared" si="602"/>
        <v>1.6918512801303472E-5</v>
      </c>
      <c r="AS3700" s="161" t="str">
        <f t="shared" si="598"/>
        <v/>
      </c>
    </row>
    <row r="3701" spans="41:45" ht="20.100000000000001" customHeight="1" x14ac:dyDescent="0.25">
      <c r="AO3701" s="158">
        <f t="shared" si="599"/>
        <v>19.459894240791343</v>
      </c>
      <c r="AP3701" s="159">
        <f t="shared" si="600"/>
        <v>6.8624200940532844E-3</v>
      </c>
      <c r="AQ3701" s="160">
        <f t="shared" si="601"/>
        <v>1.6878363359045662E-5</v>
      </c>
      <c r="AR3701" s="161">
        <f t="shared" si="602"/>
        <v>1.6878363359045662E-5</v>
      </c>
      <c r="AS3701" s="161" t="str">
        <f t="shared" si="598"/>
        <v/>
      </c>
    </row>
    <row r="3702" spans="41:45" ht="20.100000000000001" customHeight="1" x14ac:dyDescent="0.25">
      <c r="AO3702" s="158">
        <f t="shared" si="599"/>
        <v>19.466289210965773</v>
      </c>
      <c r="AP3702" s="159">
        <f t="shared" si="600"/>
        <v>6.8455417306942387E-3</v>
      </c>
      <c r="AQ3702" s="160">
        <f t="shared" si="601"/>
        <v>1.6838304651157522E-5</v>
      </c>
      <c r="AR3702" s="161">
        <f t="shared" si="602"/>
        <v>1.6838304651157522E-5</v>
      </c>
      <c r="AS3702" s="161" t="str">
        <f t="shared" si="598"/>
        <v/>
      </c>
    </row>
    <row r="3703" spans="41:45" ht="20.100000000000001" customHeight="1" x14ac:dyDescent="0.25">
      <c r="AO3703" s="158">
        <f t="shared" si="599"/>
        <v>19.472684181140202</v>
      </c>
      <c r="AP3703" s="159">
        <f t="shared" si="600"/>
        <v>6.8287034260430812E-3</v>
      </c>
      <c r="AQ3703" s="160">
        <f t="shared" si="601"/>
        <v>1.6798336486884523E-5</v>
      </c>
      <c r="AR3703" s="161">
        <f t="shared" si="602"/>
        <v>1.6798336486884523E-5</v>
      </c>
      <c r="AS3703" s="161" t="str">
        <f t="shared" si="598"/>
        <v/>
      </c>
    </row>
    <row r="3704" spans="41:45" ht="20.100000000000001" customHeight="1" x14ac:dyDescent="0.25">
      <c r="AO3704" s="158">
        <f t="shared" si="599"/>
        <v>19.479079151314632</v>
      </c>
      <c r="AP3704" s="159">
        <f t="shared" si="600"/>
        <v>6.8119050895561967E-3</v>
      </c>
      <c r="AQ3704" s="160">
        <f t="shared" si="601"/>
        <v>1.6758458675760098E-5</v>
      </c>
      <c r="AR3704" s="161">
        <f t="shared" si="602"/>
        <v>1.6758458675760098E-5</v>
      </c>
      <c r="AS3704" s="161" t="str">
        <f t="shared" si="598"/>
        <v/>
      </c>
    </row>
    <row r="3705" spans="41:45" ht="20.100000000000001" customHeight="1" x14ac:dyDescent="0.25">
      <c r="AO3705" s="158">
        <f t="shared" si="599"/>
        <v>19.485474121489062</v>
      </c>
      <c r="AP3705" s="159">
        <f t="shared" si="600"/>
        <v>6.7951466308804366E-3</v>
      </c>
      <c r="AQ3705" s="160">
        <f t="shared" si="601"/>
        <v>1.6718671027778249E-5</v>
      </c>
      <c r="AR3705" s="161">
        <f t="shared" si="602"/>
        <v>1.6718671027778249E-5</v>
      </c>
      <c r="AS3705" s="161" t="str">
        <f t="shared" si="598"/>
        <v/>
      </c>
    </row>
    <row r="3706" spans="41:45" ht="20.100000000000001" customHeight="1" x14ac:dyDescent="0.25">
      <c r="AO3706" s="158">
        <f t="shared" si="599"/>
        <v>19.491869091663492</v>
      </c>
      <c r="AP3706" s="159">
        <f t="shared" si="600"/>
        <v>6.7784279598526584E-3</v>
      </c>
      <c r="AQ3706" s="160">
        <f t="shared" si="601"/>
        <v>1.6678973353179312E-5</v>
      </c>
      <c r="AR3706" s="161">
        <f t="shared" si="602"/>
        <v>1.6678973353179312E-5</v>
      </c>
      <c r="AS3706" s="161" t="str">
        <f t="shared" si="598"/>
        <v/>
      </c>
    </row>
    <row r="3707" spans="41:45" ht="20.100000000000001" customHeight="1" x14ac:dyDescent="0.25">
      <c r="AO3707" s="158">
        <f t="shared" si="599"/>
        <v>19.498264061837922</v>
      </c>
      <c r="AP3707" s="159">
        <f t="shared" si="600"/>
        <v>6.761748986499479E-3</v>
      </c>
      <c r="AQ3707" s="160">
        <f t="shared" si="601"/>
        <v>1.6639365462655514E-5</v>
      </c>
      <c r="AR3707" s="161">
        <f t="shared" si="602"/>
        <v>1.6639365462655514E-5</v>
      </c>
      <c r="AS3707" s="161" t="str">
        <f t="shared" si="598"/>
        <v/>
      </c>
    </row>
    <row r="3708" spans="41:45" ht="20.100000000000001" customHeight="1" x14ac:dyDescent="0.25">
      <c r="AO3708" s="158">
        <f t="shared" si="599"/>
        <v>19.504659032012352</v>
      </c>
      <c r="AP3708" s="159">
        <f t="shared" si="600"/>
        <v>6.7451096210368235E-3</v>
      </c>
      <c r="AQ3708" s="160">
        <f t="shared" si="601"/>
        <v>1.6599847167188785E-5</v>
      </c>
      <c r="AR3708" s="161">
        <f t="shared" si="602"/>
        <v>1.6599847167188785E-5</v>
      </c>
      <c r="AS3708" s="161" t="str">
        <f t="shared" si="598"/>
        <v/>
      </c>
    </row>
    <row r="3709" spans="41:45" ht="20.100000000000001" customHeight="1" x14ac:dyDescent="0.25">
      <c r="AO3709" s="158">
        <f t="shared" si="599"/>
        <v>19.511054002186782</v>
      </c>
      <c r="AP3709" s="159">
        <f t="shared" si="600"/>
        <v>6.7285097738696347E-3</v>
      </c>
      <c r="AQ3709" s="160">
        <f t="shared" si="601"/>
        <v>1.6560418278121873E-5</v>
      </c>
      <c r="AR3709" s="161">
        <f t="shared" si="602"/>
        <v>1.6560418278121873E-5</v>
      </c>
      <c r="AS3709" s="161" t="str">
        <f t="shared" si="598"/>
        <v/>
      </c>
    </row>
    <row r="3710" spans="41:45" ht="20.100000000000001" customHeight="1" x14ac:dyDescent="0.25">
      <c r="AO3710" s="158">
        <f t="shared" si="599"/>
        <v>19.517448972361212</v>
      </c>
      <c r="AP3710" s="159">
        <f t="shared" si="600"/>
        <v>6.7119493555915129E-3</v>
      </c>
      <c r="AQ3710" s="160">
        <f t="shared" si="601"/>
        <v>1.6521078607177435E-5</v>
      </c>
      <c r="AR3710" s="161">
        <f t="shared" si="602"/>
        <v>1.6521078607177435E-5</v>
      </c>
      <c r="AS3710" s="161" t="str">
        <f t="shared" si="598"/>
        <v/>
      </c>
    </row>
    <row r="3711" spans="41:45" ht="20.100000000000001" customHeight="1" x14ac:dyDescent="0.25">
      <c r="AO3711" s="158">
        <f t="shared" si="599"/>
        <v>19.523843942535642</v>
      </c>
      <c r="AP3711" s="159">
        <f t="shared" si="600"/>
        <v>6.6954282769843354E-3</v>
      </c>
      <c r="AQ3711" s="160">
        <f t="shared" si="601"/>
        <v>1.6481827966419865E-5</v>
      </c>
      <c r="AR3711" s="161">
        <f t="shared" si="602"/>
        <v>1.6481827966419865E-5</v>
      </c>
      <c r="AS3711" s="161" t="str">
        <f t="shared" si="598"/>
        <v/>
      </c>
    </row>
    <row r="3712" spans="41:45" ht="20.100000000000001" customHeight="1" x14ac:dyDescent="0.25">
      <c r="AO3712" s="158">
        <f t="shared" si="599"/>
        <v>19.530238912710072</v>
      </c>
      <c r="AP3712" s="159">
        <f t="shared" si="600"/>
        <v>6.6789464490179156E-3</v>
      </c>
      <c r="AQ3712" s="160">
        <f t="shared" si="601"/>
        <v>1.644266616822234E-5</v>
      </c>
      <c r="AR3712" s="161">
        <f t="shared" si="602"/>
        <v>1.644266616822234E-5</v>
      </c>
      <c r="AS3712" s="161" t="str">
        <f t="shared" si="598"/>
        <v/>
      </c>
    </row>
    <row r="3713" spans="41:45" ht="20.100000000000001" customHeight="1" x14ac:dyDescent="0.25">
      <c r="AO3713" s="158">
        <f t="shared" si="599"/>
        <v>19.536633882884502</v>
      </c>
      <c r="AP3713" s="159">
        <f t="shared" si="600"/>
        <v>6.6625037828496932E-3</v>
      </c>
      <c r="AQ3713" s="160">
        <f t="shared" si="601"/>
        <v>1.6403593025397789E-5</v>
      </c>
      <c r="AR3713" s="161">
        <f t="shared" si="602"/>
        <v>1.6403593025397789E-5</v>
      </c>
      <c r="AS3713" s="161" t="str">
        <f t="shared" si="598"/>
        <v/>
      </c>
    </row>
    <row r="3714" spans="41:45" ht="20.100000000000001" customHeight="1" x14ac:dyDescent="0.25">
      <c r="AO3714" s="158">
        <f t="shared" si="599"/>
        <v>19.543028853058932</v>
      </c>
      <c r="AP3714" s="159">
        <f t="shared" si="600"/>
        <v>6.6461001898242954E-3</v>
      </c>
      <c r="AQ3714" s="160">
        <f t="shared" si="601"/>
        <v>1.6364608350998532E-5</v>
      </c>
      <c r="AR3714" s="161">
        <f t="shared" si="602"/>
        <v>1.6364608350998532E-5</v>
      </c>
      <c r="AS3714" s="161" t="str">
        <f t="shared" si="598"/>
        <v/>
      </c>
    </row>
    <row r="3715" spans="41:45" ht="20.100000000000001" customHeight="1" x14ac:dyDescent="0.25">
      <c r="AO3715" s="158">
        <f t="shared" si="599"/>
        <v>19.549423823233361</v>
      </c>
      <c r="AP3715" s="159">
        <f t="shared" si="600"/>
        <v>6.6297355814732969E-3</v>
      </c>
      <c r="AQ3715" s="160">
        <f t="shared" si="601"/>
        <v>1.6325711958534855E-5</v>
      </c>
      <c r="AR3715" s="161">
        <f t="shared" si="602"/>
        <v>1.6325711958534855E-5</v>
      </c>
      <c r="AS3715" s="161" t="str">
        <f t="shared" si="598"/>
        <v/>
      </c>
    </row>
    <row r="3716" spans="41:45" ht="20.100000000000001" customHeight="1" x14ac:dyDescent="0.25">
      <c r="AO3716" s="158">
        <f t="shared" si="599"/>
        <v>19.555818793407791</v>
      </c>
      <c r="AP3716" s="159">
        <f t="shared" si="600"/>
        <v>6.6134098695147621E-3</v>
      </c>
      <c r="AQ3716" s="160">
        <f t="shared" si="601"/>
        <v>1.6286903661778991E-5</v>
      </c>
      <c r="AR3716" s="161">
        <f t="shared" si="602"/>
        <v>1.6286903661778991E-5</v>
      </c>
      <c r="AS3716" s="161" t="str">
        <f t="shared" si="598"/>
        <v/>
      </c>
    </row>
    <row r="3717" spans="41:45" ht="20.100000000000001" customHeight="1" x14ac:dyDescent="0.25">
      <c r="AO3717" s="158">
        <f t="shared" si="599"/>
        <v>19.562213763582221</v>
      </c>
      <c r="AP3717" s="159">
        <f t="shared" si="600"/>
        <v>6.5971229658529831E-3</v>
      </c>
      <c r="AQ3717" s="160">
        <f t="shared" si="601"/>
        <v>1.6248183274926442E-5</v>
      </c>
      <c r="AR3717" s="161">
        <f t="shared" si="602"/>
        <v>1.6248183274926442E-5</v>
      </c>
      <c r="AS3717" s="161" t="str">
        <f t="shared" si="598"/>
        <v/>
      </c>
    </row>
    <row r="3718" spans="41:45" ht="20.100000000000001" customHeight="1" x14ac:dyDescent="0.25">
      <c r="AO3718" s="158">
        <f t="shared" si="599"/>
        <v>19.568608733756651</v>
      </c>
      <c r="AP3718" s="159">
        <f t="shared" si="600"/>
        <v>6.5808747825780566E-3</v>
      </c>
      <c r="AQ3718" s="160">
        <f t="shared" si="601"/>
        <v>1.62095506124494E-5</v>
      </c>
      <c r="AR3718" s="161">
        <f t="shared" si="602"/>
        <v>1.62095506124494E-5</v>
      </c>
      <c r="AS3718" s="161" t="str">
        <f t="shared" si="598"/>
        <v/>
      </c>
    </row>
    <row r="3719" spans="41:45" ht="20.100000000000001" customHeight="1" x14ac:dyDescent="0.25">
      <c r="AO3719" s="158">
        <f t="shared" si="599"/>
        <v>19.575003703931081</v>
      </c>
      <c r="AP3719" s="159">
        <f t="shared" si="600"/>
        <v>6.5646652319656072E-3</v>
      </c>
      <c r="AQ3719" s="160">
        <f t="shared" si="601"/>
        <v>1.6171005489219042E-5</v>
      </c>
      <c r="AR3719" s="161">
        <f t="shared" si="602"/>
        <v>1.6171005489219042E-5</v>
      </c>
      <c r="AS3719" s="161" t="str">
        <f t="shared" si="598"/>
        <v/>
      </c>
    </row>
    <row r="3720" spans="41:45" ht="20.100000000000001" customHeight="1" x14ac:dyDescent="0.25">
      <c r="AO3720" s="158">
        <f t="shared" si="599"/>
        <v>19.581398674105511</v>
      </c>
      <c r="AP3720" s="159">
        <f t="shared" si="600"/>
        <v>6.5484942264763882E-3</v>
      </c>
      <c r="AQ3720" s="160">
        <f t="shared" si="601"/>
        <v>1.6132547720428339E-5</v>
      </c>
      <c r="AR3720" s="161">
        <f t="shared" si="602"/>
        <v>1.6132547720428339E-5</v>
      </c>
      <c r="AS3720" s="161" t="str">
        <f t="shared" si="598"/>
        <v/>
      </c>
    </row>
    <row r="3721" spans="41:45" ht="20.100000000000001" customHeight="1" x14ac:dyDescent="0.25">
      <c r="AO3721" s="158">
        <f t="shared" si="599"/>
        <v>19.587793644279941</v>
      </c>
      <c r="AP3721" s="159">
        <f t="shared" si="600"/>
        <v>6.5323616787559598E-3</v>
      </c>
      <c r="AQ3721" s="160">
        <f t="shared" si="601"/>
        <v>1.6094177121649296E-5</v>
      </c>
      <c r="AR3721" s="161">
        <f t="shared" si="602"/>
        <v>1.6094177121649296E-5</v>
      </c>
      <c r="AS3721" s="161" t="str">
        <f t="shared" si="598"/>
        <v/>
      </c>
    </row>
    <row r="3722" spans="41:45" ht="20.100000000000001" customHeight="1" x14ac:dyDescent="0.25">
      <c r="AO3722" s="158">
        <f t="shared" si="599"/>
        <v>19.594188614454371</v>
      </c>
      <c r="AP3722" s="159">
        <f t="shared" si="600"/>
        <v>6.5162675016343105E-3</v>
      </c>
      <c r="AQ3722" s="160">
        <f t="shared" si="601"/>
        <v>1.605589350874622E-5</v>
      </c>
      <c r="AR3722" s="161">
        <f t="shared" si="602"/>
        <v>1.605589350874622E-5</v>
      </c>
      <c r="AS3722" s="161" t="str">
        <f t="shared" si="598"/>
        <v/>
      </c>
    </row>
    <row r="3723" spans="41:45" ht="20.100000000000001" customHeight="1" x14ac:dyDescent="0.25">
      <c r="AO3723" s="158">
        <f t="shared" si="599"/>
        <v>19.600583584628801</v>
      </c>
      <c r="AP3723" s="159">
        <f t="shared" si="600"/>
        <v>6.5002116081255643E-3</v>
      </c>
      <c r="AQ3723" s="160">
        <f t="shared" si="601"/>
        <v>1.6017696697965926E-5</v>
      </c>
      <c r="AR3723" s="161">
        <f t="shared" si="602"/>
        <v>1.6017696697965926E-5</v>
      </c>
      <c r="AS3723" s="161" t="str">
        <f t="shared" si="598"/>
        <v/>
      </c>
    </row>
    <row r="3724" spans="41:45" ht="20.100000000000001" customHeight="1" x14ac:dyDescent="0.25">
      <c r="AO3724" s="158">
        <f t="shared" si="599"/>
        <v>19.606978554803231</v>
      </c>
      <c r="AP3724" s="159">
        <f t="shared" si="600"/>
        <v>6.4841939114275984E-3</v>
      </c>
      <c r="AQ3724" s="160">
        <f t="shared" si="601"/>
        <v>1.5979586505921253E-5</v>
      </c>
      <c r="AR3724" s="161">
        <f t="shared" si="602"/>
        <v>1.5979586505921253E-5</v>
      </c>
      <c r="AS3724" s="161" t="str">
        <f t="shared" si="598"/>
        <v/>
      </c>
    </row>
    <row r="3725" spans="41:45" ht="20.100000000000001" customHeight="1" x14ac:dyDescent="0.25">
      <c r="AO3725" s="158">
        <f t="shared" si="599"/>
        <v>19.613373524977661</v>
      </c>
      <c r="AP3725" s="159">
        <f t="shared" si="600"/>
        <v>6.4682143249216771E-3</v>
      </c>
      <c r="AQ3725" s="160">
        <f t="shared" si="601"/>
        <v>1.5941562749503466E-5</v>
      </c>
      <c r="AR3725" s="161">
        <f t="shared" si="602"/>
        <v>1.5941562749503466E-5</v>
      </c>
      <c r="AS3725" s="161" t="str">
        <f t="shared" si="598"/>
        <v/>
      </c>
    </row>
    <row r="3726" spans="41:45" ht="20.100000000000001" customHeight="1" x14ac:dyDescent="0.25">
      <c r="AO3726" s="158">
        <f t="shared" si="599"/>
        <v>19.619768495152091</v>
      </c>
      <c r="AP3726" s="159">
        <f t="shared" si="600"/>
        <v>6.4522727621721737E-3</v>
      </c>
      <c r="AQ3726" s="160">
        <f t="shared" si="601"/>
        <v>1.5903625246022762E-5</v>
      </c>
      <c r="AR3726" s="161">
        <f t="shared" si="602"/>
        <v>1.5903625246022762E-5</v>
      </c>
      <c r="AS3726" s="161" t="str">
        <f t="shared" si="598"/>
        <v/>
      </c>
    </row>
    <row r="3727" spans="41:45" ht="20.100000000000001" customHeight="1" x14ac:dyDescent="0.25">
      <c r="AO3727" s="158">
        <f t="shared" si="599"/>
        <v>19.62616346532652</v>
      </c>
      <c r="AP3727" s="159">
        <f t="shared" si="600"/>
        <v>6.4363691369261509E-3</v>
      </c>
      <c r="AQ3727" s="160">
        <f t="shared" si="601"/>
        <v>1.5865773813074704E-5</v>
      </c>
      <c r="AR3727" s="161">
        <f t="shared" si="602"/>
        <v>1.5865773813074704E-5</v>
      </c>
      <c r="AS3727" s="161" t="str">
        <f t="shared" si="598"/>
        <v/>
      </c>
    </row>
    <row r="3728" spans="41:45" ht="20.100000000000001" customHeight="1" x14ac:dyDescent="0.25">
      <c r="AO3728" s="158">
        <f t="shared" si="599"/>
        <v>19.63255843550095</v>
      </c>
      <c r="AP3728" s="159">
        <f t="shared" si="600"/>
        <v>6.4205033631130762E-3</v>
      </c>
      <c r="AQ3728" s="160">
        <f t="shared" si="601"/>
        <v>1.5828008268621747E-5</v>
      </c>
      <c r="AR3728" s="161">
        <f t="shared" si="602"/>
        <v>1.5828008268621747E-5</v>
      </c>
      <c r="AS3728" s="161" t="str">
        <f t="shared" si="598"/>
        <v/>
      </c>
    </row>
    <row r="3729" spans="41:45" ht="20.100000000000001" customHeight="1" x14ac:dyDescent="0.25">
      <c r="AO3729" s="158">
        <f t="shared" si="599"/>
        <v>19.63895340567538</v>
      </c>
      <c r="AP3729" s="159">
        <f t="shared" si="600"/>
        <v>6.4046753548444545E-3</v>
      </c>
      <c r="AQ3729" s="160">
        <f t="shared" si="601"/>
        <v>1.5790328430979363E-5</v>
      </c>
      <c r="AR3729" s="161">
        <f t="shared" si="602"/>
        <v>1.5790328430979363E-5</v>
      </c>
      <c r="AS3729" s="161" t="str">
        <f t="shared" si="598"/>
        <v/>
      </c>
    </row>
    <row r="3730" spans="41:45" ht="20.100000000000001" customHeight="1" x14ac:dyDescent="0.25">
      <c r="AO3730" s="158">
        <f t="shared" si="599"/>
        <v>19.64534837584981</v>
      </c>
      <c r="AP3730" s="159">
        <f t="shared" si="600"/>
        <v>6.3888850264134751E-3</v>
      </c>
      <c r="AQ3730" s="160">
        <f t="shared" si="601"/>
        <v>1.5752734118806497E-5</v>
      </c>
      <c r="AR3730" s="161">
        <f t="shared" si="602"/>
        <v>1.5752734118806497E-5</v>
      </c>
      <c r="AS3730" s="161" t="str">
        <f t="shared" ref="AS3730:AS3793" si="603">IF($AP3730&lt;(1-$AN$670),$AQ3730,"")</f>
        <v/>
      </c>
    </row>
    <row r="3731" spans="41:45" ht="20.100000000000001" customHeight="1" x14ac:dyDescent="0.25">
      <c r="AO3731" s="158">
        <f t="shared" ref="AO3731:AO3794" si="604">AO3730+$AR$655</f>
        <v>19.65174334602424</v>
      </c>
      <c r="AP3731" s="159">
        <f t="shared" ref="AP3731:AP3794" si="605">_xlfn.CHISQ.DIST.RT(AO3731,7)</f>
        <v>6.3731322922946686E-3</v>
      </c>
      <c r="AQ3731" s="160">
        <f t="shared" ref="AQ3731:AQ3794" si="606">AP3731-AP3732</f>
        <v>1.5715225151047459E-5</v>
      </c>
      <c r="AR3731" s="161">
        <f t="shared" ref="AR3731:AR3794" si="607">IF(AP3731&lt;(1-$AN$662),AQ3731,"")</f>
        <v>1.5715225151047459E-5</v>
      </c>
      <c r="AS3731" s="161" t="str">
        <f t="shared" si="603"/>
        <v/>
      </c>
    </row>
    <row r="3732" spans="41:45" ht="20.100000000000001" customHeight="1" x14ac:dyDescent="0.25">
      <c r="AO3732" s="158">
        <f t="shared" si="604"/>
        <v>19.65813831619867</v>
      </c>
      <c r="AP3732" s="159">
        <f t="shared" si="605"/>
        <v>6.3574170671436211E-3</v>
      </c>
      <c r="AQ3732" s="160">
        <f t="shared" si="606"/>
        <v>1.5677801347073299E-5</v>
      </c>
      <c r="AR3732" s="161">
        <f t="shared" si="607"/>
        <v>1.5677801347073299E-5</v>
      </c>
      <c r="AS3732" s="161" t="str">
        <f t="shared" si="603"/>
        <v/>
      </c>
    </row>
    <row r="3733" spans="41:45" ht="20.100000000000001" customHeight="1" x14ac:dyDescent="0.25">
      <c r="AO3733" s="158">
        <f t="shared" si="604"/>
        <v>19.6645332863731</v>
      </c>
      <c r="AP3733" s="159">
        <f t="shared" si="605"/>
        <v>6.3417392657965478E-3</v>
      </c>
      <c r="AQ3733" s="160">
        <f t="shared" si="606"/>
        <v>1.5640462526543032E-5</v>
      </c>
      <c r="AR3733" s="161">
        <f t="shared" si="607"/>
        <v>1.5640462526543032E-5</v>
      </c>
      <c r="AS3733" s="161" t="str">
        <f t="shared" si="603"/>
        <v/>
      </c>
    </row>
    <row r="3734" spans="41:45" ht="20.100000000000001" customHeight="1" x14ac:dyDescent="0.25">
      <c r="AO3734" s="158">
        <f t="shared" si="604"/>
        <v>19.67092825654753</v>
      </c>
      <c r="AP3734" s="159">
        <f t="shared" si="605"/>
        <v>6.3260988032700048E-3</v>
      </c>
      <c r="AQ3734" s="160">
        <f t="shared" si="606"/>
        <v>1.5603208509455679E-5</v>
      </c>
      <c r="AR3734" s="161">
        <f t="shared" si="607"/>
        <v>1.5603208509455679E-5</v>
      </c>
      <c r="AS3734" s="161" t="str">
        <f t="shared" si="603"/>
        <v/>
      </c>
    </row>
    <row r="3735" spans="41:45" ht="20.100000000000001" customHeight="1" x14ac:dyDescent="0.25">
      <c r="AO3735" s="158">
        <f t="shared" si="604"/>
        <v>19.67732322672196</v>
      </c>
      <c r="AP3735" s="159">
        <f t="shared" si="605"/>
        <v>6.3104955947605491E-3</v>
      </c>
      <c r="AQ3735" s="160">
        <f t="shared" si="606"/>
        <v>1.5566039116184961E-5</v>
      </c>
      <c r="AR3735" s="161">
        <f t="shared" si="607"/>
        <v>1.5566039116184961E-5</v>
      </c>
      <c r="AS3735" s="161" t="str">
        <f t="shared" si="603"/>
        <v/>
      </c>
    </row>
    <row r="3736" spans="41:45" ht="20.100000000000001" customHeight="1" x14ac:dyDescent="0.25">
      <c r="AO3736" s="158">
        <f t="shared" si="604"/>
        <v>19.68371819689639</v>
      </c>
      <c r="AP3736" s="159">
        <f t="shared" si="605"/>
        <v>6.2949295556443642E-3</v>
      </c>
      <c r="AQ3736" s="160">
        <f t="shared" si="606"/>
        <v>1.5528954167390828E-5</v>
      </c>
      <c r="AR3736" s="161">
        <f t="shared" si="607"/>
        <v>1.5528954167390828E-5</v>
      </c>
      <c r="AS3736" s="161" t="str">
        <f t="shared" si="603"/>
        <v/>
      </c>
    </row>
    <row r="3737" spans="41:45" ht="20.100000000000001" customHeight="1" x14ac:dyDescent="0.25">
      <c r="AO3737" s="158">
        <f t="shared" si="604"/>
        <v>19.69011316707082</v>
      </c>
      <c r="AP3737" s="159">
        <f t="shared" si="605"/>
        <v>6.2794006014769733E-3</v>
      </c>
      <c r="AQ3737" s="160">
        <f t="shared" si="606"/>
        <v>1.549195348413742E-5</v>
      </c>
      <c r="AR3737" s="161">
        <f t="shared" si="607"/>
        <v>1.549195348413742E-5</v>
      </c>
      <c r="AS3737" s="161" t="str">
        <f t="shared" si="603"/>
        <v/>
      </c>
    </row>
    <row r="3738" spans="41:45" ht="20.100000000000001" customHeight="1" x14ac:dyDescent="0.25">
      <c r="AO3738" s="158">
        <f t="shared" si="604"/>
        <v>19.69650813724525</v>
      </c>
      <c r="AP3738" s="159">
        <f t="shared" si="605"/>
        <v>6.2639086479928359E-3</v>
      </c>
      <c r="AQ3738" s="160">
        <f t="shared" si="606"/>
        <v>1.5455036887750823E-5</v>
      </c>
      <c r="AR3738" s="161">
        <f t="shared" si="607"/>
        <v>1.5455036887750823E-5</v>
      </c>
      <c r="AS3738" s="161" t="str">
        <f t="shared" si="603"/>
        <v/>
      </c>
    </row>
    <row r="3739" spans="41:45" ht="20.100000000000001" customHeight="1" x14ac:dyDescent="0.25">
      <c r="AO3739" s="158">
        <f t="shared" si="604"/>
        <v>19.702903107419679</v>
      </c>
      <c r="AP3739" s="159">
        <f t="shared" si="605"/>
        <v>6.2484536111050851E-3</v>
      </c>
      <c r="AQ3739" s="160">
        <f t="shared" si="606"/>
        <v>1.5418204199961309E-5</v>
      </c>
      <c r="AR3739" s="161">
        <f t="shared" si="607"/>
        <v>1.5418204199961309E-5</v>
      </c>
      <c r="AS3739" s="161" t="str">
        <f t="shared" si="603"/>
        <v/>
      </c>
    </row>
    <row r="3740" spans="41:45" ht="20.100000000000001" customHeight="1" x14ac:dyDescent="0.25">
      <c r="AO3740" s="158">
        <f t="shared" si="604"/>
        <v>19.709298077594109</v>
      </c>
      <c r="AP3740" s="159">
        <f t="shared" si="605"/>
        <v>6.2330354069051238E-3</v>
      </c>
      <c r="AQ3740" s="160">
        <f t="shared" si="606"/>
        <v>1.5381455242814007E-5</v>
      </c>
      <c r="AR3740" s="161">
        <f t="shared" si="607"/>
        <v>1.5381455242814007E-5</v>
      </c>
      <c r="AS3740" s="161" t="str">
        <f t="shared" si="603"/>
        <v/>
      </c>
    </row>
    <row r="3741" spans="41:45" ht="20.100000000000001" customHeight="1" x14ac:dyDescent="0.25">
      <c r="AO3741" s="158">
        <f t="shared" si="604"/>
        <v>19.715693047768539</v>
      </c>
      <c r="AP3741" s="159">
        <f t="shared" si="605"/>
        <v>6.2176539516623098E-3</v>
      </c>
      <c r="AQ3741" s="160">
        <f t="shared" si="606"/>
        <v>1.5344789838660222E-5</v>
      </c>
      <c r="AR3741" s="161">
        <f t="shared" si="607"/>
        <v>1.5344789838660222E-5</v>
      </c>
      <c r="AS3741" s="161" t="str">
        <f t="shared" si="603"/>
        <v/>
      </c>
    </row>
    <row r="3742" spans="41:45" ht="20.100000000000001" customHeight="1" x14ac:dyDescent="0.25">
      <c r="AO3742" s="158">
        <f t="shared" si="604"/>
        <v>19.722088017942969</v>
      </c>
      <c r="AP3742" s="159">
        <f t="shared" si="605"/>
        <v>6.2023091618236496E-3</v>
      </c>
      <c r="AQ3742" s="160">
        <f t="shared" si="606"/>
        <v>1.5308207810239838E-5</v>
      </c>
      <c r="AR3742" s="161">
        <f t="shared" si="607"/>
        <v>1.5308207810239838E-5</v>
      </c>
      <c r="AS3742" s="161" t="str">
        <f t="shared" si="603"/>
        <v/>
      </c>
    </row>
    <row r="3743" spans="41:45" ht="20.100000000000001" customHeight="1" x14ac:dyDescent="0.25">
      <c r="AO3743" s="158">
        <f t="shared" si="604"/>
        <v>19.728482988117399</v>
      </c>
      <c r="AP3743" s="159">
        <f t="shared" si="605"/>
        <v>6.1870009540134097E-3</v>
      </c>
      <c r="AQ3743" s="160">
        <f t="shared" si="606"/>
        <v>1.5271708980601519E-5</v>
      </c>
      <c r="AR3743" s="161">
        <f t="shared" si="607"/>
        <v>1.5271708980601519E-5</v>
      </c>
      <c r="AS3743" s="161" t="str">
        <f t="shared" si="603"/>
        <v/>
      </c>
    </row>
    <row r="3744" spans="41:45" ht="20.100000000000001" customHeight="1" x14ac:dyDescent="0.25">
      <c r="AO3744" s="158">
        <f t="shared" si="604"/>
        <v>19.734877958291829</v>
      </c>
      <c r="AP3744" s="159">
        <f t="shared" si="605"/>
        <v>6.1717292450328082E-3</v>
      </c>
      <c r="AQ3744" s="160">
        <f t="shared" si="606"/>
        <v>1.5235293173120924E-5</v>
      </c>
      <c r="AR3744" s="161">
        <f t="shared" si="607"/>
        <v>1.5235293173120924E-5</v>
      </c>
      <c r="AS3744" s="161" t="str">
        <f t="shared" si="603"/>
        <v/>
      </c>
    </row>
    <row r="3745" spans="41:45" ht="20.100000000000001" customHeight="1" x14ac:dyDescent="0.25">
      <c r="AO3745" s="158">
        <f t="shared" si="604"/>
        <v>19.741272928466259</v>
      </c>
      <c r="AP3745" s="159">
        <f t="shared" si="605"/>
        <v>6.1564939518596873E-3</v>
      </c>
      <c r="AQ3745" s="160">
        <f t="shared" si="606"/>
        <v>1.5198960211501578E-5</v>
      </c>
      <c r="AR3745" s="161">
        <f t="shared" si="607"/>
        <v>1.5198960211501578E-5</v>
      </c>
      <c r="AS3745" s="161" t="str">
        <f t="shared" si="603"/>
        <v/>
      </c>
    </row>
    <row r="3746" spans="41:45" ht="20.100000000000001" customHeight="1" x14ac:dyDescent="0.25">
      <c r="AO3746" s="158">
        <f t="shared" si="604"/>
        <v>19.747667898640689</v>
      </c>
      <c r="AP3746" s="159">
        <f t="shared" si="605"/>
        <v>6.1412949916481857E-3</v>
      </c>
      <c r="AQ3746" s="160">
        <f t="shared" si="606"/>
        <v>1.5162709919834712E-5</v>
      </c>
      <c r="AR3746" s="161">
        <f t="shared" si="607"/>
        <v>1.5162709919834712E-5</v>
      </c>
      <c r="AS3746" s="161" t="str">
        <f t="shared" si="603"/>
        <v/>
      </c>
    </row>
    <row r="3747" spans="41:45" ht="20.100000000000001" customHeight="1" x14ac:dyDescent="0.25">
      <c r="AO3747" s="158">
        <f t="shared" si="604"/>
        <v>19.754062868815119</v>
      </c>
      <c r="AP3747" s="159">
        <f t="shared" si="605"/>
        <v>6.126132281728351E-3</v>
      </c>
      <c r="AQ3747" s="160">
        <f t="shared" si="606"/>
        <v>1.5126542122483912E-5</v>
      </c>
      <c r="AR3747" s="161">
        <f t="shared" si="607"/>
        <v>1.5126542122483912E-5</v>
      </c>
      <c r="AS3747" s="161" t="str">
        <f t="shared" si="603"/>
        <v/>
      </c>
    </row>
    <row r="3748" spans="41:45" ht="20.100000000000001" customHeight="1" x14ac:dyDescent="0.25">
      <c r="AO3748" s="158">
        <f t="shared" si="604"/>
        <v>19.760457838989549</v>
      </c>
      <c r="AP3748" s="159">
        <f t="shared" si="605"/>
        <v>6.1110057396058671E-3</v>
      </c>
      <c r="AQ3748" s="160">
        <f t="shared" si="606"/>
        <v>1.5090456644177054E-5</v>
      </c>
      <c r="AR3748" s="161">
        <f t="shared" si="607"/>
        <v>1.5090456644177054E-5</v>
      </c>
      <c r="AS3748" s="161" t="str">
        <f t="shared" si="603"/>
        <v/>
      </c>
    </row>
    <row r="3749" spans="41:45" ht="20.100000000000001" customHeight="1" x14ac:dyDescent="0.25">
      <c r="AO3749" s="158">
        <f t="shared" si="604"/>
        <v>19.766852809163979</v>
      </c>
      <c r="AP3749" s="159">
        <f t="shared" si="605"/>
        <v>6.09591528296169E-3</v>
      </c>
      <c r="AQ3749" s="160">
        <f t="shared" si="606"/>
        <v>1.5054453309956001E-5</v>
      </c>
      <c r="AR3749" s="161">
        <f t="shared" si="607"/>
        <v>1.5054453309956001E-5</v>
      </c>
      <c r="AS3749" s="161" t="str">
        <f t="shared" si="603"/>
        <v/>
      </c>
    </row>
    <row r="3750" spans="41:45" ht="20.100000000000001" customHeight="1" x14ac:dyDescent="0.25">
      <c r="AO3750" s="158">
        <f t="shared" si="604"/>
        <v>19.773247779338408</v>
      </c>
      <c r="AP3750" s="159">
        <f t="shared" si="605"/>
        <v>6.080860829651734E-3</v>
      </c>
      <c r="AQ3750" s="160">
        <f t="shared" si="606"/>
        <v>1.5018531945219099E-5</v>
      </c>
      <c r="AR3750" s="161">
        <f t="shared" si="607"/>
        <v>1.5018531945219099E-5</v>
      </c>
      <c r="AS3750" s="161" t="str">
        <f t="shared" si="603"/>
        <v/>
      </c>
    </row>
    <row r="3751" spans="41:45" ht="20.100000000000001" customHeight="1" x14ac:dyDescent="0.25">
      <c r="AO3751" s="158">
        <f t="shared" si="604"/>
        <v>19.779642749512838</v>
      </c>
      <c r="AP3751" s="159">
        <f t="shared" si="605"/>
        <v>6.0658422977065149E-3</v>
      </c>
      <c r="AQ3751" s="160">
        <f t="shared" si="606"/>
        <v>1.498269237568562E-5</v>
      </c>
      <c r="AR3751" s="161">
        <f t="shared" si="607"/>
        <v>1.498269237568562E-5</v>
      </c>
      <c r="AS3751" s="161" t="str">
        <f t="shared" si="603"/>
        <v/>
      </c>
    </row>
    <row r="3752" spans="41:45" ht="20.100000000000001" customHeight="1" x14ac:dyDescent="0.25">
      <c r="AO3752" s="158">
        <f t="shared" si="604"/>
        <v>19.786037719687268</v>
      </c>
      <c r="AP3752" s="159">
        <f t="shared" si="605"/>
        <v>6.0508596053308293E-3</v>
      </c>
      <c r="AQ3752" s="160">
        <f t="shared" si="606"/>
        <v>1.4946934427397494E-5</v>
      </c>
      <c r="AR3752" s="161">
        <f t="shared" si="607"/>
        <v>1.4946934427397494E-5</v>
      </c>
      <c r="AS3752" s="161" t="str">
        <f t="shared" si="603"/>
        <v/>
      </c>
    </row>
    <row r="3753" spans="41:45" ht="20.100000000000001" customHeight="1" x14ac:dyDescent="0.25">
      <c r="AO3753" s="158">
        <f t="shared" si="604"/>
        <v>19.792432689861698</v>
      </c>
      <c r="AP3753" s="159">
        <f t="shared" si="605"/>
        <v>6.0359126709034318E-3</v>
      </c>
      <c r="AQ3753" s="160">
        <f t="shared" si="606"/>
        <v>1.4911257926728851E-5</v>
      </c>
      <c r="AR3753" s="161">
        <f t="shared" si="607"/>
        <v>1.4911257926728851E-5</v>
      </c>
      <c r="AS3753" s="161" t="str">
        <f t="shared" si="603"/>
        <v/>
      </c>
    </row>
    <row r="3754" spans="41:45" ht="20.100000000000001" customHeight="1" x14ac:dyDescent="0.25">
      <c r="AO3754" s="158">
        <f t="shared" si="604"/>
        <v>19.798827660036128</v>
      </c>
      <c r="AP3754" s="159">
        <f t="shared" si="605"/>
        <v>6.021001412976703E-3</v>
      </c>
      <c r="AQ3754" s="160">
        <f t="shared" si="606"/>
        <v>1.4875662700390355E-5</v>
      </c>
      <c r="AR3754" s="161">
        <f t="shared" si="607"/>
        <v>1.4875662700390355E-5</v>
      </c>
      <c r="AS3754" s="161" t="str">
        <f t="shared" si="603"/>
        <v/>
      </c>
    </row>
    <row r="3755" spans="41:45" ht="20.100000000000001" customHeight="1" x14ac:dyDescent="0.25">
      <c r="AO3755" s="158">
        <f t="shared" si="604"/>
        <v>19.805222630210558</v>
      </c>
      <c r="AP3755" s="159">
        <f t="shared" si="605"/>
        <v>6.0061257502763126E-3</v>
      </c>
      <c r="AQ3755" s="160">
        <f t="shared" si="606"/>
        <v>1.4840148575443086E-5</v>
      </c>
      <c r="AR3755" s="161">
        <f t="shared" si="607"/>
        <v>1.4840148575443086E-5</v>
      </c>
      <c r="AS3755" s="161" t="str">
        <f t="shared" si="603"/>
        <v/>
      </c>
    </row>
    <row r="3756" spans="41:45" ht="20.100000000000001" customHeight="1" x14ac:dyDescent="0.25">
      <c r="AO3756" s="158">
        <f t="shared" si="604"/>
        <v>19.811617600384988</v>
      </c>
      <c r="AP3756" s="159">
        <f t="shared" si="605"/>
        <v>5.9912856017008695E-3</v>
      </c>
      <c r="AQ3756" s="160">
        <f t="shared" si="606"/>
        <v>1.4804715379217875E-5</v>
      </c>
      <c r="AR3756" s="161">
        <f t="shared" si="607"/>
        <v>1.4804715379217875E-5</v>
      </c>
      <c r="AS3756" s="161" t="str">
        <f t="shared" si="603"/>
        <v/>
      </c>
    </row>
    <row r="3757" spans="41:45" ht="20.100000000000001" customHeight="1" x14ac:dyDescent="0.25">
      <c r="AO3757" s="158">
        <f t="shared" si="604"/>
        <v>19.818012570559418</v>
      </c>
      <c r="AP3757" s="159">
        <f t="shared" si="605"/>
        <v>5.9764808863216516E-3</v>
      </c>
      <c r="AQ3757" s="160">
        <f t="shared" si="606"/>
        <v>1.4769362939455813E-5</v>
      </c>
      <c r="AR3757" s="161">
        <f t="shared" si="607"/>
        <v>1.4769362939455813E-5</v>
      </c>
      <c r="AS3757" s="161" t="str">
        <f t="shared" si="603"/>
        <v/>
      </c>
    </row>
    <row r="3758" spans="41:45" ht="20.100000000000001" customHeight="1" x14ac:dyDescent="0.25">
      <c r="AO3758" s="158">
        <f t="shared" si="604"/>
        <v>19.824407540733848</v>
      </c>
      <c r="AP3758" s="159">
        <f t="shared" si="605"/>
        <v>5.9617115233821958E-3</v>
      </c>
      <c r="AQ3758" s="160">
        <f t="shared" si="606"/>
        <v>1.473409108412177E-5</v>
      </c>
      <c r="AR3758" s="161">
        <f t="shared" si="607"/>
        <v>1.473409108412177E-5</v>
      </c>
      <c r="AS3758" s="161" t="str">
        <f t="shared" si="603"/>
        <v/>
      </c>
    </row>
    <row r="3759" spans="41:45" ht="20.100000000000001" customHeight="1" x14ac:dyDescent="0.25">
      <c r="AO3759" s="158">
        <f t="shared" si="604"/>
        <v>19.830802510908278</v>
      </c>
      <c r="AP3759" s="159">
        <f t="shared" si="605"/>
        <v>5.9469774322980741E-3</v>
      </c>
      <c r="AQ3759" s="160">
        <f t="shared" si="606"/>
        <v>1.4698899641634247E-5</v>
      </c>
      <c r="AR3759" s="161">
        <f t="shared" si="607"/>
        <v>1.4698899641634247E-5</v>
      </c>
      <c r="AS3759" s="161" t="str">
        <f t="shared" si="603"/>
        <v/>
      </c>
    </row>
    <row r="3760" spans="41:45" ht="20.100000000000001" customHeight="1" x14ac:dyDescent="0.25">
      <c r="AO3760" s="158">
        <f t="shared" si="604"/>
        <v>19.837197481082708</v>
      </c>
      <c r="AP3760" s="159">
        <f t="shared" si="605"/>
        <v>5.9322785326564398E-3</v>
      </c>
      <c r="AQ3760" s="160">
        <f t="shared" si="606"/>
        <v>1.4663788440641597E-5</v>
      </c>
      <c r="AR3760" s="161">
        <f t="shared" si="607"/>
        <v>1.4663788440641597E-5</v>
      </c>
      <c r="AS3760" s="161" t="str">
        <f t="shared" si="603"/>
        <v/>
      </c>
    </row>
    <row r="3761" spans="41:45" ht="20.100000000000001" customHeight="1" x14ac:dyDescent="0.25">
      <c r="AO3761" s="158">
        <f t="shared" si="604"/>
        <v>19.843592451257138</v>
      </c>
      <c r="AP3761" s="159">
        <f t="shared" si="605"/>
        <v>5.9176147442157982E-3</v>
      </c>
      <c r="AQ3761" s="160">
        <f t="shared" si="606"/>
        <v>1.4628757310126972E-5</v>
      </c>
      <c r="AR3761" s="161">
        <f t="shared" si="607"/>
        <v>1.4628757310126972E-5</v>
      </c>
      <c r="AS3761" s="161" t="str">
        <f t="shared" si="603"/>
        <v/>
      </c>
    </row>
    <row r="3762" spans="41:45" ht="20.100000000000001" customHeight="1" x14ac:dyDescent="0.25">
      <c r="AO3762" s="158">
        <f t="shared" si="604"/>
        <v>19.849987421431567</v>
      </c>
      <c r="AP3762" s="159">
        <f t="shared" si="605"/>
        <v>5.9029859869056713E-3</v>
      </c>
      <c r="AQ3762" s="160">
        <f t="shared" si="606"/>
        <v>1.4593806079469911E-5</v>
      </c>
      <c r="AR3762" s="161">
        <f t="shared" si="607"/>
        <v>1.4593806079469911E-5</v>
      </c>
      <c r="AS3762" s="161" t="str">
        <f t="shared" si="603"/>
        <v/>
      </c>
    </row>
    <row r="3763" spans="41:45" ht="20.100000000000001" customHeight="1" x14ac:dyDescent="0.25">
      <c r="AO3763" s="158">
        <f t="shared" si="604"/>
        <v>19.856382391605997</v>
      </c>
      <c r="AP3763" s="159">
        <f t="shared" si="605"/>
        <v>5.8883921808262013E-3</v>
      </c>
      <c r="AQ3763" s="160">
        <f t="shared" si="606"/>
        <v>1.455893457830322E-5</v>
      </c>
      <c r="AR3763" s="161">
        <f t="shared" si="607"/>
        <v>1.455893457830322E-5</v>
      </c>
      <c r="AS3763" s="161" t="str">
        <f t="shared" si="603"/>
        <v/>
      </c>
    </row>
    <row r="3764" spans="41:45" ht="20.100000000000001" customHeight="1" x14ac:dyDescent="0.25">
      <c r="AO3764" s="158">
        <f t="shared" si="604"/>
        <v>19.862777361780427</v>
      </c>
      <c r="AP3764" s="159">
        <f t="shared" si="605"/>
        <v>5.8738332462478981E-3</v>
      </c>
      <c r="AQ3764" s="160">
        <f t="shared" si="606"/>
        <v>1.4524142636599714E-5</v>
      </c>
      <c r="AR3764" s="161">
        <f t="shared" si="607"/>
        <v>1.4524142636599714E-5</v>
      </c>
      <c r="AS3764" s="161" t="str">
        <f t="shared" si="603"/>
        <v/>
      </c>
    </row>
    <row r="3765" spans="41:45" ht="20.100000000000001" customHeight="1" x14ac:dyDescent="0.25">
      <c r="AO3765" s="158">
        <f t="shared" si="604"/>
        <v>19.869172331954857</v>
      </c>
      <c r="AP3765" s="159">
        <f t="shared" si="605"/>
        <v>5.8593091036112984E-3</v>
      </c>
      <c r="AQ3765" s="160">
        <f t="shared" si="606"/>
        <v>1.4489430084706906E-5</v>
      </c>
      <c r="AR3765" s="161">
        <f t="shared" si="607"/>
        <v>1.4489430084706906E-5</v>
      </c>
      <c r="AS3765" s="161" t="str">
        <f t="shared" si="603"/>
        <v/>
      </c>
    </row>
    <row r="3766" spans="41:45" ht="20.100000000000001" customHeight="1" x14ac:dyDescent="0.25">
      <c r="AO3766" s="158">
        <f t="shared" si="604"/>
        <v>19.875567302129287</v>
      </c>
      <c r="AP3766" s="159">
        <f t="shared" si="605"/>
        <v>5.8448196735265915E-3</v>
      </c>
      <c r="AQ3766" s="160">
        <f t="shared" si="606"/>
        <v>1.4454796753203027E-5</v>
      </c>
      <c r="AR3766" s="161">
        <f t="shared" si="607"/>
        <v>1.4454796753203027E-5</v>
      </c>
      <c r="AS3766" s="161" t="str">
        <f t="shared" si="603"/>
        <v/>
      </c>
    </row>
    <row r="3767" spans="41:45" ht="20.100000000000001" customHeight="1" x14ac:dyDescent="0.25">
      <c r="AO3767" s="158">
        <f t="shared" si="604"/>
        <v>19.881962272303717</v>
      </c>
      <c r="AP3767" s="159">
        <f t="shared" si="605"/>
        <v>5.8303648767733885E-3</v>
      </c>
      <c r="AQ3767" s="160">
        <f t="shared" si="606"/>
        <v>1.4420242473101724E-5</v>
      </c>
      <c r="AR3767" s="161">
        <f t="shared" si="607"/>
        <v>1.4420242473101724E-5</v>
      </c>
      <c r="AS3767" s="161" t="str">
        <f t="shared" si="603"/>
        <v/>
      </c>
    </row>
    <row r="3768" spans="41:45" ht="20.100000000000001" customHeight="1" x14ac:dyDescent="0.25">
      <c r="AO3768" s="158">
        <f t="shared" si="604"/>
        <v>19.888357242478147</v>
      </c>
      <c r="AP3768" s="159">
        <f t="shared" si="605"/>
        <v>5.8159446343002867E-3</v>
      </c>
      <c r="AQ3768" s="160">
        <f t="shared" si="606"/>
        <v>1.4385767075636088E-5</v>
      </c>
      <c r="AR3768" s="161">
        <f t="shared" si="607"/>
        <v>1.4385767075636088E-5</v>
      </c>
      <c r="AS3768" s="161" t="str">
        <f t="shared" si="603"/>
        <v/>
      </c>
    </row>
    <row r="3769" spans="41:45" ht="20.100000000000001" customHeight="1" x14ac:dyDescent="0.25">
      <c r="AO3769" s="158">
        <f t="shared" si="604"/>
        <v>19.894752212652577</v>
      </c>
      <c r="AP3769" s="159">
        <f t="shared" si="605"/>
        <v>5.8015588672246507E-3</v>
      </c>
      <c r="AQ3769" s="160">
        <f t="shared" si="606"/>
        <v>1.4351370392435593E-5</v>
      </c>
      <c r="AR3769" s="161">
        <f t="shared" si="607"/>
        <v>1.4351370392435593E-5</v>
      </c>
      <c r="AS3769" s="161" t="str">
        <f t="shared" si="603"/>
        <v/>
      </c>
    </row>
    <row r="3770" spans="41:45" ht="20.100000000000001" customHeight="1" x14ac:dyDescent="0.25">
      <c r="AO3770" s="158">
        <f t="shared" si="604"/>
        <v>19.901147182827007</v>
      </c>
      <c r="AP3770" s="159">
        <f t="shared" si="605"/>
        <v>5.7872074968322151E-3</v>
      </c>
      <c r="AQ3770" s="160">
        <f t="shared" si="606"/>
        <v>1.4317052255408136E-5</v>
      </c>
      <c r="AR3770" s="161">
        <f t="shared" si="607"/>
        <v>1.4317052255408136E-5</v>
      </c>
      <c r="AS3770" s="161" t="str">
        <f t="shared" si="603"/>
        <v/>
      </c>
    </row>
    <row r="3771" spans="41:45" ht="20.100000000000001" customHeight="1" x14ac:dyDescent="0.25">
      <c r="AO3771" s="158">
        <f t="shared" si="604"/>
        <v>19.907542153001437</v>
      </c>
      <c r="AP3771" s="159">
        <f t="shared" si="605"/>
        <v>5.7728904445768069E-3</v>
      </c>
      <c r="AQ3771" s="160">
        <f t="shared" si="606"/>
        <v>1.4282812496805956E-5</v>
      </c>
      <c r="AR3771" s="161">
        <f t="shared" si="607"/>
        <v>1.4282812496805956E-5</v>
      </c>
      <c r="AS3771" s="161" t="str">
        <f t="shared" si="603"/>
        <v/>
      </c>
    </row>
    <row r="3772" spans="41:45" ht="20.100000000000001" customHeight="1" x14ac:dyDescent="0.25">
      <c r="AO3772" s="158">
        <f t="shared" si="604"/>
        <v>19.913937123175867</v>
      </c>
      <c r="AP3772" s="159">
        <f t="shared" si="605"/>
        <v>5.758607632080001E-3</v>
      </c>
      <c r="AQ3772" s="160">
        <f t="shared" si="606"/>
        <v>1.4248650949213494E-5</v>
      </c>
      <c r="AR3772" s="161">
        <f t="shared" si="607"/>
        <v>1.4248650949213494E-5</v>
      </c>
      <c r="AS3772" s="161" t="str">
        <f t="shared" si="603"/>
        <v/>
      </c>
    </row>
    <row r="3773" spans="41:45" ht="20.100000000000001" customHeight="1" x14ac:dyDescent="0.25">
      <c r="AO3773" s="158">
        <f t="shared" si="604"/>
        <v>19.920332093350297</v>
      </c>
      <c r="AP3773" s="159">
        <f t="shared" si="605"/>
        <v>5.7443589811307875E-3</v>
      </c>
      <c r="AQ3773" s="160">
        <f t="shared" si="606"/>
        <v>1.421456744549101E-5</v>
      </c>
      <c r="AR3773" s="161">
        <f t="shared" si="607"/>
        <v>1.421456744549101E-5</v>
      </c>
      <c r="AS3773" s="161" t="str">
        <f t="shared" si="603"/>
        <v/>
      </c>
    </row>
    <row r="3774" spans="41:45" ht="20.100000000000001" customHeight="1" x14ac:dyDescent="0.25">
      <c r="AO3774" s="158">
        <f t="shared" si="604"/>
        <v>19.926727063524726</v>
      </c>
      <c r="AP3774" s="159">
        <f t="shared" si="605"/>
        <v>5.7301444136852965E-3</v>
      </c>
      <c r="AQ3774" s="160">
        <f t="shared" si="606"/>
        <v>1.4180561818860453E-5</v>
      </c>
      <c r="AR3774" s="161">
        <f t="shared" si="607"/>
        <v>1.4180561818860453E-5</v>
      </c>
      <c r="AS3774" s="161" t="str">
        <f t="shared" si="603"/>
        <v/>
      </c>
    </row>
    <row r="3775" spans="41:45" ht="20.100000000000001" customHeight="1" x14ac:dyDescent="0.25">
      <c r="AO3775" s="158">
        <f t="shared" si="604"/>
        <v>19.933122033699156</v>
      </c>
      <c r="AP3775" s="159">
        <f t="shared" si="605"/>
        <v>5.715963851866436E-3</v>
      </c>
      <c r="AQ3775" s="160">
        <f t="shared" si="606"/>
        <v>1.4146633902858627E-5</v>
      </c>
      <c r="AR3775" s="161">
        <f t="shared" si="607"/>
        <v>1.4146633902858627E-5</v>
      </c>
      <c r="AS3775" s="161" t="str">
        <f t="shared" si="603"/>
        <v/>
      </c>
    </row>
    <row r="3776" spans="41:45" ht="20.100000000000001" customHeight="1" x14ac:dyDescent="0.25">
      <c r="AO3776" s="158">
        <f t="shared" si="604"/>
        <v>19.939517003873586</v>
      </c>
      <c r="AP3776" s="159">
        <f t="shared" si="605"/>
        <v>5.7018172179635774E-3</v>
      </c>
      <c r="AQ3776" s="160">
        <f t="shared" si="606"/>
        <v>1.4112783531305961E-5</v>
      </c>
      <c r="AR3776" s="161">
        <f t="shared" si="607"/>
        <v>1.4112783531305961E-5</v>
      </c>
      <c r="AS3776" s="161" t="str">
        <f t="shared" si="603"/>
        <v/>
      </c>
    </row>
    <row r="3777" spans="41:45" ht="20.100000000000001" customHeight="1" x14ac:dyDescent="0.25">
      <c r="AO3777" s="158">
        <f t="shared" si="604"/>
        <v>19.945911974048016</v>
      </c>
      <c r="AP3777" s="159">
        <f t="shared" si="605"/>
        <v>5.6877044344322714E-3</v>
      </c>
      <c r="AQ3777" s="160">
        <f t="shared" si="606"/>
        <v>1.4079010538401056E-5</v>
      </c>
      <c r="AR3777" s="161">
        <f t="shared" si="607"/>
        <v>1.4079010538401056E-5</v>
      </c>
      <c r="AS3777" s="161" t="str">
        <f t="shared" si="603"/>
        <v/>
      </c>
    </row>
    <row r="3778" spans="41:45" ht="20.100000000000001" customHeight="1" x14ac:dyDescent="0.25">
      <c r="AO3778" s="158">
        <f t="shared" si="604"/>
        <v>19.952306944222446</v>
      </c>
      <c r="AP3778" s="159">
        <f t="shared" si="605"/>
        <v>5.6736254238938704E-3</v>
      </c>
      <c r="AQ3778" s="160">
        <f t="shared" si="606"/>
        <v>1.4045314758601851E-5</v>
      </c>
      <c r="AR3778" s="161">
        <f t="shared" si="607"/>
        <v>1.4045314758601851E-5</v>
      </c>
      <c r="AS3778" s="161" t="str">
        <f t="shared" si="603"/>
        <v/>
      </c>
    </row>
    <row r="3779" spans="41:45" ht="20.100000000000001" customHeight="1" x14ac:dyDescent="0.25">
      <c r="AO3779" s="158">
        <f t="shared" si="604"/>
        <v>19.958701914396876</v>
      </c>
      <c r="AP3779" s="159">
        <f t="shared" si="605"/>
        <v>5.6595801091352685E-3</v>
      </c>
      <c r="AQ3779" s="160">
        <f t="shared" si="606"/>
        <v>1.4011696026728845E-5</v>
      </c>
      <c r="AR3779" s="161">
        <f t="shared" si="607"/>
        <v>1.4011696026728845E-5</v>
      </c>
      <c r="AS3779" s="161" t="str">
        <f t="shared" si="603"/>
        <v/>
      </c>
    </row>
    <row r="3780" spans="41:45" ht="20.100000000000001" customHeight="1" x14ac:dyDescent="0.25">
      <c r="AO3780" s="158">
        <f t="shared" si="604"/>
        <v>19.965096884571306</v>
      </c>
      <c r="AP3780" s="159">
        <f t="shared" si="605"/>
        <v>5.6455684131085397E-3</v>
      </c>
      <c r="AQ3780" s="160">
        <f t="shared" si="606"/>
        <v>1.3978154177896572E-5</v>
      </c>
      <c r="AR3780" s="161">
        <f t="shared" si="607"/>
        <v>1.3978154177896572E-5</v>
      </c>
      <c r="AS3780" s="161" t="str">
        <f t="shared" si="603"/>
        <v/>
      </c>
    </row>
    <row r="3781" spans="41:45" ht="20.100000000000001" customHeight="1" x14ac:dyDescent="0.25">
      <c r="AO3781" s="158">
        <f t="shared" si="604"/>
        <v>19.971491854745736</v>
      </c>
      <c r="AP3781" s="159">
        <f t="shared" si="605"/>
        <v>5.6315902589306431E-3</v>
      </c>
      <c r="AQ3781" s="160">
        <f t="shared" si="606"/>
        <v>1.3944689047548295E-5</v>
      </c>
      <c r="AR3781" s="161">
        <f t="shared" si="607"/>
        <v>1.3944689047548295E-5</v>
      </c>
      <c r="AS3781" s="161" t="str">
        <f t="shared" si="603"/>
        <v/>
      </c>
    </row>
    <row r="3782" spans="41:45" ht="20.100000000000001" customHeight="1" x14ac:dyDescent="0.25">
      <c r="AO3782" s="158">
        <f t="shared" si="604"/>
        <v>19.977886824920166</v>
      </c>
      <c r="AP3782" s="159">
        <f t="shared" si="605"/>
        <v>5.6176455698830948E-3</v>
      </c>
      <c r="AQ3782" s="160">
        <f t="shared" si="606"/>
        <v>1.3911300471403099E-5</v>
      </c>
      <c r="AR3782" s="161">
        <f t="shared" si="607"/>
        <v>1.3911300471403099E-5</v>
      </c>
      <c r="AS3782" s="161" t="str">
        <f t="shared" si="603"/>
        <v/>
      </c>
    </row>
    <row r="3783" spans="41:45" ht="20.100000000000001" customHeight="1" x14ac:dyDescent="0.25">
      <c r="AO3783" s="158">
        <f t="shared" si="604"/>
        <v>19.984281795094596</v>
      </c>
      <c r="AP3783" s="159">
        <f t="shared" si="605"/>
        <v>5.6037342694116917E-3</v>
      </c>
      <c r="AQ3783" s="160">
        <f t="shared" si="606"/>
        <v>1.387798828557385E-5</v>
      </c>
      <c r="AR3783" s="161">
        <f t="shared" si="607"/>
        <v>1.387798828557385E-5</v>
      </c>
      <c r="AS3783" s="161" t="str">
        <f t="shared" si="603"/>
        <v/>
      </c>
    </row>
    <row r="3784" spans="41:45" ht="20.100000000000001" customHeight="1" x14ac:dyDescent="0.25">
      <c r="AO3784" s="158">
        <f t="shared" si="604"/>
        <v>19.990676765269026</v>
      </c>
      <c r="AP3784" s="159">
        <f t="shared" si="605"/>
        <v>5.5898562811261179E-3</v>
      </c>
      <c r="AQ3784" s="160">
        <f t="shared" si="606"/>
        <v>1.3844752326422349E-5</v>
      </c>
      <c r="AR3784" s="161">
        <f t="shared" si="607"/>
        <v>1.3844752326422349E-5</v>
      </c>
      <c r="AS3784" s="161" t="str">
        <f t="shared" si="603"/>
        <v/>
      </c>
    </row>
    <row r="3785" spans="41:45" ht="20.100000000000001" customHeight="1" x14ac:dyDescent="0.25">
      <c r="AO3785" s="158">
        <f t="shared" si="604"/>
        <v>19.997071735443456</v>
      </c>
      <c r="AP3785" s="159">
        <f t="shared" si="605"/>
        <v>5.5760115287996955E-3</v>
      </c>
      <c r="AQ3785" s="160">
        <f t="shared" si="606"/>
        <v>1.3811592430651269E-5</v>
      </c>
      <c r="AR3785" s="161">
        <f t="shared" si="607"/>
        <v>1.3811592430651269E-5</v>
      </c>
      <c r="AS3785" s="161" t="str">
        <f t="shared" si="603"/>
        <v/>
      </c>
    </row>
    <row r="3786" spans="41:45" ht="20.100000000000001" customHeight="1" x14ac:dyDescent="0.25">
      <c r="AO3786" s="158">
        <f t="shared" si="604"/>
        <v>20.003466705617885</v>
      </c>
      <c r="AP3786" s="159">
        <f t="shared" si="605"/>
        <v>5.5621999363690442E-3</v>
      </c>
      <c r="AQ3786" s="160">
        <f t="shared" si="606"/>
        <v>1.37785084352764E-5</v>
      </c>
      <c r="AR3786" s="161">
        <f t="shared" si="607"/>
        <v>1.37785084352764E-5</v>
      </c>
      <c r="AS3786" s="161" t="str">
        <f t="shared" si="603"/>
        <v/>
      </c>
    </row>
    <row r="3787" spans="41:45" ht="20.100000000000001" customHeight="1" x14ac:dyDescent="0.25">
      <c r="AO3787" s="158">
        <f t="shared" si="604"/>
        <v>20.009861675792315</v>
      </c>
      <c r="AP3787" s="159">
        <f t="shared" si="605"/>
        <v>5.5484214279337678E-3</v>
      </c>
      <c r="AQ3787" s="160">
        <f t="shared" si="606"/>
        <v>1.3745500177615375E-5</v>
      </c>
      <c r="AR3787" s="161">
        <f t="shared" si="607"/>
        <v>1.3745500177615375E-5</v>
      </c>
      <c r="AS3787" s="161" t="str">
        <f t="shared" si="603"/>
        <v/>
      </c>
    </row>
    <row r="3788" spans="41:45" ht="20.100000000000001" customHeight="1" x14ac:dyDescent="0.25">
      <c r="AO3788" s="158">
        <f t="shared" si="604"/>
        <v>20.016256645966745</v>
      </c>
      <c r="AP3788" s="159">
        <f t="shared" si="605"/>
        <v>5.5346759277561525E-3</v>
      </c>
      <c r="AQ3788" s="160">
        <f t="shared" si="606"/>
        <v>1.3712567495317157E-5</v>
      </c>
      <c r="AR3788" s="161">
        <f t="shared" si="607"/>
        <v>1.3712567495317157E-5</v>
      </c>
      <c r="AS3788" s="161" t="str">
        <f t="shared" si="603"/>
        <v/>
      </c>
    </row>
    <row r="3789" spans="41:45" ht="20.100000000000001" customHeight="1" x14ac:dyDescent="0.25">
      <c r="AO3789" s="158">
        <f t="shared" si="604"/>
        <v>20.022651616141175</v>
      </c>
      <c r="AP3789" s="159">
        <f t="shared" si="605"/>
        <v>5.5209633602608353E-3</v>
      </c>
      <c r="AQ3789" s="160">
        <f t="shared" si="606"/>
        <v>1.3679710226340361E-5</v>
      </c>
      <c r="AR3789" s="161">
        <f t="shared" si="607"/>
        <v>1.3679710226340361E-5</v>
      </c>
      <c r="AS3789" s="161" t="str">
        <f t="shared" si="603"/>
        <v/>
      </c>
    </row>
    <row r="3790" spans="41:45" ht="20.100000000000001" customHeight="1" x14ac:dyDescent="0.25">
      <c r="AO3790" s="158">
        <f t="shared" si="604"/>
        <v>20.029046586315605</v>
      </c>
      <c r="AP3790" s="159">
        <f t="shared" si="605"/>
        <v>5.507283650034495E-3</v>
      </c>
      <c r="AQ3790" s="160">
        <f t="shared" si="606"/>
        <v>1.3646928208931562E-5</v>
      </c>
      <c r="AR3790" s="161">
        <f t="shared" si="607"/>
        <v>1.3646928208931562E-5</v>
      </c>
      <c r="AS3790" s="161" t="str">
        <f t="shared" si="603"/>
        <v/>
      </c>
    </row>
    <row r="3791" spans="41:45" ht="20.100000000000001" customHeight="1" x14ac:dyDescent="0.25">
      <c r="AO3791" s="158">
        <f t="shared" si="604"/>
        <v>20.035441556490035</v>
      </c>
      <c r="AP3791" s="159">
        <f t="shared" si="605"/>
        <v>5.4936367218255634E-3</v>
      </c>
      <c r="AQ3791" s="160">
        <f t="shared" si="606"/>
        <v>1.3614221281684283E-5</v>
      </c>
      <c r="AR3791" s="161">
        <f t="shared" si="607"/>
        <v>1.3614221281684283E-5</v>
      </c>
      <c r="AS3791" s="161" t="str">
        <f t="shared" si="603"/>
        <v/>
      </c>
    </row>
    <row r="3792" spans="41:45" ht="20.100000000000001" customHeight="1" x14ac:dyDescent="0.25">
      <c r="AO3792" s="158">
        <f t="shared" si="604"/>
        <v>20.041836526664465</v>
      </c>
      <c r="AP3792" s="159">
        <f t="shared" si="605"/>
        <v>5.4800225005438791E-3</v>
      </c>
      <c r="AQ3792" s="160">
        <f t="shared" si="606"/>
        <v>1.3581589283481743E-5</v>
      </c>
      <c r="AR3792" s="161">
        <f t="shared" si="607"/>
        <v>1.3581589283481743E-5</v>
      </c>
      <c r="AS3792" s="161" t="str">
        <f t="shared" si="603"/>
        <v/>
      </c>
    </row>
    <row r="3793" spans="41:45" ht="20.100000000000001" customHeight="1" x14ac:dyDescent="0.25">
      <c r="AO3793" s="158">
        <f t="shared" si="604"/>
        <v>20.048231496838895</v>
      </c>
      <c r="AP3793" s="159">
        <f t="shared" si="605"/>
        <v>5.4664409112603974E-3</v>
      </c>
      <c r="AQ3793" s="160">
        <f t="shared" si="606"/>
        <v>1.3549032053525485E-5</v>
      </c>
      <c r="AR3793" s="161">
        <f t="shared" si="607"/>
        <v>1.3549032053525485E-5</v>
      </c>
      <c r="AS3793" s="161" t="str">
        <f t="shared" si="603"/>
        <v/>
      </c>
    </row>
    <row r="3794" spans="41:45" ht="20.100000000000001" customHeight="1" x14ac:dyDescent="0.25">
      <c r="AO3794" s="158">
        <f t="shared" si="604"/>
        <v>20.054626467013325</v>
      </c>
      <c r="AP3794" s="159">
        <f t="shared" si="605"/>
        <v>5.4528918792068719E-3</v>
      </c>
      <c r="AQ3794" s="160">
        <f t="shared" si="606"/>
        <v>1.3516549431340577E-5</v>
      </c>
      <c r="AR3794" s="161">
        <f t="shared" si="607"/>
        <v>1.3516549431340577E-5</v>
      </c>
      <c r="AS3794" s="161" t="str">
        <f t="shared" ref="AS3794:AS3857" si="608">IF($AP3794&lt;(1-$AN$670),$AQ3794,"")</f>
        <v/>
      </c>
    </row>
    <row r="3795" spans="41:45" ht="20.100000000000001" customHeight="1" x14ac:dyDescent="0.25">
      <c r="AO3795" s="158">
        <f t="shared" ref="AO3795:AO3858" si="609">AO3794+$AR$655</f>
        <v>20.061021437187755</v>
      </c>
      <c r="AP3795" s="159">
        <f t="shared" ref="AP3795:AP3858" si="610">_xlfn.CHISQ.DIST.RT(AO3795,7)</f>
        <v>5.4393753297755313E-3</v>
      </c>
      <c r="AQ3795" s="160">
        <f t="shared" ref="AQ3795:AQ3858" si="611">AP3795-AP3796</f>
        <v>1.3484141256721836E-5</v>
      </c>
      <c r="AR3795" s="161">
        <f t="shared" ref="AR3795:AR3858" si="612">IF(AP3795&lt;(1-$AN$662),AQ3795,"")</f>
        <v>1.3484141256721836E-5</v>
      </c>
      <c r="AS3795" s="161" t="str">
        <f t="shared" si="608"/>
        <v/>
      </c>
    </row>
    <row r="3796" spans="41:45" ht="20.100000000000001" customHeight="1" x14ac:dyDescent="0.25">
      <c r="AO3796" s="158">
        <f t="shared" si="609"/>
        <v>20.067416407362185</v>
      </c>
      <c r="AP3796" s="159">
        <f t="shared" si="610"/>
        <v>5.4258911885188095E-3</v>
      </c>
      <c r="AQ3796" s="160">
        <f t="shared" si="611"/>
        <v>1.3451807369806688E-5</v>
      </c>
      <c r="AR3796" s="161">
        <f t="shared" si="612"/>
        <v>1.3451807369806688E-5</v>
      </c>
      <c r="AS3796" s="161" t="str">
        <f t="shared" si="608"/>
        <v/>
      </c>
    </row>
    <row r="3797" spans="41:45" ht="20.100000000000001" customHeight="1" x14ac:dyDescent="0.25">
      <c r="AO3797" s="158">
        <f t="shared" si="609"/>
        <v>20.073811377536614</v>
      </c>
      <c r="AP3797" s="159">
        <f t="shared" si="610"/>
        <v>5.4124393811490028E-3</v>
      </c>
      <c r="AQ3797" s="160">
        <f t="shared" si="611"/>
        <v>1.3419547611055217E-5</v>
      </c>
      <c r="AR3797" s="161">
        <f t="shared" si="612"/>
        <v>1.3419547611055217E-5</v>
      </c>
      <c r="AS3797" s="161" t="str">
        <f t="shared" si="608"/>
        <v/>
      </c>
    </row>
    <row r="3798" spans="41:45" ht="20.100000000000001" customHeight="1" x14ac:dyDescent="0.25">
      <c r="AO3798" s="158">
        <f t="shared" si="609"/>
        <v>20.080206347711044</v>
      </c>
      <c r="AP3798" s="159">
        <f t="shared" si="610"/>
        <v>5.3990198335379476E-3</v>
      </c>
      <c r="AQ3798" s="160">
        <f t="shared" si="611"/>
        <v>1.3387361821185113E-5</v>
      </c>
      <c r="AR3798" s="161">
        <f t="shared" si="612"/>
        <v>1.3387361821185113E-5</v>
      </c>
      <c r="AS3798" s="161" t="str">
        <f t="shared" si="608"/>
        <v/>
      </c>
    </row>
    <row r="3799" spans="41:45" ht="20.100000000000001" customHeight="1" x14ac:dyDescent="0.25">
      <c r="AO3799" s="158">
        <f t="shared" si="609"/>
        <v>20.086601317885474</v>
      </c>
      <c r="AP3799" s="159">
        <f t="shared" si="610"/>
        <v>5.3856324717167624E-3</v>
      </c>
      <c r="AQ3799" s="160">
        <f t="shared" si="611"/>
        <v>1.335524984127142E-5</v>
      </c>
      <c r="AR3799" s="161">
        <f t="shared" si="612"/>
        <v>1.335524984127142E-5</v>
      </c>
      <c r="AS3799" s="161" t="str">
        <f t="shared" si="608"/>
        <v/>
      </c>
    </row>
    <row r="3800" spans="41:45" ht="20.100000000000001" customHeight="1" x14ac:dyDescent="0.25">
      <c r="AO3800" s="158">
        <f t="shared" si="609"/>
        <v>20.092996288059904</v>
      </c>
      <c r="AP3800" s="159">
        <f t="shared" si="610"/>
        <v>5.372277221875491E-3</v>
      </c>
      <c r="AQ3800" s="160">
        <f t="shared" si="611"/>
        <v>1.3323211512660665E-5</v>
      </c>
      <c r="AR3800" s="161">
        <f t="shared" si="612"/>
        <v>1.3323211512660665E-5</v>
      </c>
      <c r="AS3800" s="161" t="str">
        <f t="shared" si="608"/>
        <v/>
      </c>
    </row>
    <row r="3801" spans="41:45" ht="20.100000000000001" customHeight="1" x14ac:dyDescent="0.25">
      <c r="AO3801" s="158">
        <f t="shared" si="609"/>
        <v>20.099391258234334</v>
      </c>
      <c r="AP3801" s="159">
        <f t="shared" si="610"/>
        <v>5.3589540103628304E-3</v>
      </c>
      <c r="AQ3801" s="160">
        <f t="shared" si="611"/>
        <v>1.3291246677048056E-5</v>
      </c>
      <c r="AR3801" s="161">
        <f t="shared" si="612"/>
        <v>1.3291246677048056E-5</v>
      </c>
      <c r="AS3801" s="161" t="str">
        <f t="shared" si="608"/>
        <v/>
      </c>
    </row>
    <row r="3802" spans="41:45" ht="20.100000000000001" customHeight="1" x14ac:dyDescent="0.25">
      <c r="AO3802" s="158">
        <f t="shared" si="609"/>
        <v>20.105786228408764</v>
      </c>
      <c r="AP3802" s="159">
        <f t="shared" si="610"/>
        <v>5.3456627636857823E-3</v>
      </c>
      <c r="AQ3802" s="160">
        <f t="shared" si="611"/>
        <v>1.3259355176398549E-5</v>
      </c>
      <c r="AR3802" s="161">
        <f t="shared" si="612"/>
        <v>1.3259355176398549E-5</v>
      </c>
      <c r="AS3802" s="161" t="str">
        <f t="shared" si="608"/>
        <v/>
      </c>
    </row>
    <row r="3803" spans="41:45" ht="20.100000000000001" customHeight="1" x14ac:dyDescent="0.25">
      <c r="AO3803" s="158">
        <f t="shared" si="609"/>
        <v>20.112181198583194</v>
      </c>
      <c r="AP3803" s="159">
        <f t="shared" si="610"/>
        <v>5.3324034085093838E-3</v>
      </c>
      <c r="AQ3803" s="160">
        <f t="shared" si="611"/>
        <v>1.322753685297634E-5</v>
      </c>
      <c r="AR3803" s="161">
        <f t="shared" si="612"/>
        <v>1.322753685297634E-5</v>
      </c>
      <c r="AS3803" s="161" t="str">
        <f t="shared" si="608"/>
        <v/>
      </c>
    </row>
    <row r="3804" spans="41:45" ht="20.100000000000001" customHeight="1" x14ac:dyDescent="0.25">
      <c r="AO3804" s="158">
        <f t="shared" si="609"/>
        <v>20.118576168757624</v>
      </c>
      <c r="AP3804" s="159">
        <f t="shared" si="610"/>
        <v>5.3191758716564074E-3</v>
      </c>
      <c r="AQ3804" s="160">
        <f t="shared" si="611"/>
        <v>1.3195791549400378E-5</v>
      </c>
      <c r="AR3804" s="161">
        <f t="shared" si="612"/>
        <v>1.3195791549400378E-5</v>
      </c>
      <c r="AS3804" s="161" t="str">
        <f t="shared" si="608"/>
        <v/>
      </c>
    </row>
    <row r="3805" spans="41:45" ht="20.100000000000001" customHeight="1" x14ac:dyDescent="0.25">
      <c r="AO3805" s="158">
        <f t="shared" si="609"/>
        <v>20.124971138932054</v>
      </c>
      <c r="AP3805" s="159">
        <f t="shared" si="610"/>
        <v>5.305980080107007E-3</v>
      </c>
      <c r="AQ3805" s="160">
        <f t="shared" si="611"/>
        <v>1.3164119108552419E-5</v>
      </c>
      <c r="AR3805" s="161">
        <f t="shared" si="612"/>
        <v>1.3164119108552419E-5</v>
      </c>
      <c r="AS3805" s="161" t="str">
        <f t="shared" si="608"/>
        <v/>
      </c>
    </row>
    <row r="3806" spans="41:45" ht="20.100000000000001" customHeight="1" x14ac:dyDescent="0.25">
      <c r="AO3806" s="158">
        <f t="shared" si="609"/>
        <v>20.131366109106484</v>
      </c>
      <c r="AP3806" s="159">
        <f t="shared" si="610"/>
        <v>5.2928159609984546E-3</v>
      </c>
      <c r="AQ3806" s="160">
        <f t="shared" si="611"/>
        <v>1.3132519373616931E-5</v>
      </c>
      <c r="AR3806" s="161">
        <f t="shared" si="612"/>
        <v>1.3132519373616931E-5</v>
      </c>
      <c r="AS3806" s="161" t="str">
        <f t="shared" si="608"/>
        <v/>
      </c>
    </row>
    <row r="3807" spans="41:45" ht="20.100000000000001" customHeight="1" x14ac:dyDescent="0.25">
      <c r="AO3807" s="158">
        <f t="shared" si="609"/>
        <v>20.137761079280914</v>
      </c>
      <c r="AP3807" s="159">
        <f t="shared" si="610"/>
        <v>5.2796834416248377E-3</v>
      </c>
      <c r="AQ3807" s="160">
        <f t="shared" si="611"/>
        <v>1.3100992188114051E-5</v>
      </c>
      <c r="AR3807" s="161">
        <f t="shared" si="612"/>
        <v>1.3100992188114051E-5</v>
      </c>
      <c r="AS3807" s="161" t="str">
        <f t="shared" si="608"/>
        <v/>
      </c>
    </row>
    <row r="3808" spans="41:45" ht="20.100000000000001" customHeight="1" x14ac:dyDescent="0.25">
      <c r="AO3808" s="158">
        <f t="shared" si="609"/>
        <v>20.144156049455344</v>
      </c>
      <c r="AP3808" s="159">
        <f t="shared" si="610"/>
        <v>5.2665824494367236E-3</v>
      </c>
      <c r="AQ3808" s="160">
        <f t="shared" si="611"/>
        <v>1.3069537395858817E-5</v>
      </c>
      <c r="AR3808" s="161">
        <f t="shared" si="612"/>
        <v>1.3069537395858817E-5</v>
      </c>
      <c r="AS3808" s="161" t="str">
        <f t="shared" si="608"/>
        <v/>
      </c>
    </row>
    <row r="3809" spans="41:45" ht="20.100000000000001" customHeight="1" x14ac:dyDescent="0.25">
      <c r="AO3809" s="158">
        <f t="shared" si="609"/>
        <v>20.150551019629773</v>
      </c>
      <c r="AP3809" s="159">
        <f t="shared" si="610"/>
        <v>5.2535129120408648E-3</v>
      </c>
      <c r="AQ3809" s="160">
        <f t="shared" si="611"/>
        <v>1.3038154840930814E-5</v>
      </c>
      <c r="AR3809" s="161">
        <f t="shared" si="612"/>
        <v>1.3038154840930814E-5</v>
      </c>
      <c r="AS3809" s="161" t="str">
        <f t="shared" si="608"/>
        <v/>
      </c>
    </row>
    <row r="3810" spans="41:45" ht="20.100000000000001" customHeight="1" x14ac:dyDescent="0.25">
      <c r="AO3810" s="158">
        <f t="shared" si="609"/>
        <v>20.156945989804203</v>
      </c>
      <c r="AP3810" s="159">
        <f t="shared" si="610"/>
        <v>5.240474757199934E-3</v>
      </c>
      <c r="AQ3810" s="160">
        <f t="shared" si="611"/>
        <v>1.3006844367760041E-5</v>
      </c>
      <c r="AR3810" s="161">
        <f t="shared" si="612"/>
        <v>1.3006844367760041E-5</v>
      </c>
      <c r="AS3810" s="161" t="str">
        <f t="shared" si="608"/>
        <v/>
      </c>
    </row>
    <row r="3811" spans="41:45" ht="20.100000000000001" customHeight="1" x14ac:dyDescent="0.25">
      <c r="AO3811" s="158">
        <f t="shared" si="609"/>
        <v>20.163340959978633</v>
      </c>
      <c r="AP3811" s="159">
        <f t="shared" si="610"/>
        <v>5.227467912832174E-3</v>
      </c>
      <c r="AQ3811" s="160">
        <f t="shared" si="611"/>
        <v>1.29756058210714E-5</v>
      </c>
      <c r="AR3811" s="161">
        <f t="shared" si="612"/>
        <v>1.29756058210714E-5</v>
      </c>
      <c r="AS3811" s="161" t="str">
        <f t="shared" si="608"/>
        <v/>
      </c>
    </row>
    <row r="3812" spans="41:45" ht="20.100000000000001" customHeight="1" x14ac:dyDescent="0.25">
      <c r="AO3812" s="158">
        <f t="shared" si="609"/>
        <v>20.169735930153063</v>
      </c>
      <c r="AP3812" s="159">
        <f t="shared" si="610"/>
        <v>5.2144923070111026E-3</v>
      </c>
      <c r="AQ3812" s="160">
        <f t="shared" si="611"/>
        <v>1.2944439045866479E-5</v>
      </c>
      <c r="AR3812" s="161">
        <f t="shared" si="612"/>
        <v>1.2944439045866479E-5</v>
      </c>
      <c r="AS3812" s="161" t="str">
        <f t="shared" si="608"/>
        <v/>
      </c>
    </row>
    <row r="3813" spans="41:45" ht="20.100000000000001" customHeight="1" x14ac:dyDescent="0.25">
      <c r="AO3813" s="158">
        <f t="shared" si="609"/>
        <v>20.176130900327493</v>
      </c>
      <c r="AP3813" s="159">
        <f t="shared" si="610"/>
        <v>5.2015478679652361E-3</v>
      </c>
      <c r="AQ3813" s="160">
        <f t="shared" si="611"/>
        <v>1.2913343887452182E-5</v>
      </c>
      <c r="AR3813" s="161">
        <f t="shared" si="612"/>
        <v>1.2913343887452182E-5</v>
      </c>
      <c r="AS3813" s="161" t="str">
        <f t="shared" si="608"/>
        <v/>
      </c>
    </row>
    <row r="3814" spans="41:45" ht="20.100000000000001" customHeight="1" x14ac:dyDescent="0.25">
      <c r="AO3814" s="158">
        <f t="shared" si="609"/>
        <v>20.182525870501923</v>
      </c>
      <c r="AP3814" s="159">
        <f t="shared" si="610"/>
        <v>5.1886345240777839E-3</v>
      </c>
      <c r="AQ3814" s="160">
        <f t="shared" si="611"/>
        <v>1.2882320191479751E-5</v>
      </c>
      <c r="AR3814" s="161">
        <f t="shared" si="612"/>
        <v>1.2882320191479751E-5</v>
      </c>
      <c r="AS3814" s="161" t="str">
        <f t="shared" si="608"/>
        <v/>
      </c>
    </row>
    <row r="3815" spans="41:45" ht="20.100000000000001" customHeight="1" x14ac:dyDescent="0.25">
      <c r="AO3815" s="158">
        <f t="shared" si="609"/>
        <v>20.188920840676353</v>
      </c>
      <c r="AP3815" s="159">
        <f t="shared" si="610"/>
        <v>5.1757522038863042E-3</v>
      </c>
      <c r="AQ3815" s="160">
        <f t="shared" si="611"/>
        <v>1.2851367803845028E-5</v>
      </c>
      <c r="AR3815" s="161">
        <f t="shared" si="612"/>
        <v>1.2851367803845028E-5</v>
      </c>
      <c r="AS3815" s="161" t="str">
        <f t="shared" si="608"/>
        <v/>
      </c>
    </row>
    <row r="3816" spans="41:45" ht="20.100000000000001" customHeight="1" x14ac:dyDescent="0.25">
      <c r="AO3816" s="158">
        <f t="shared" si="609"/>
        <v>20.195315810850783</v>
      </c>
      <c r="AP3816" s="159">
        <f t="shared" si="610"/>
        <v>5.1629008360824591E-3</v>
      </c>
      <c r="AQ3816" s="160">
        <f t="shared" si="611"/>
        <v>1.2820486570763907E-5</v>
      </c>
      <c r="AR3816" s="161">
        <f t="shared" si="612"/>
        <v>1.2820486570763907E-5</v>
      </c>
      <c r="AS3816" s="161" t="str">
        <f t="shared" si="608"/>
        <v/>
      </c>
    </row>
    <row r="3817" spans="41:45" ht="20.100000000000001" customHeight="1" x14ac:dyDescent="0.25">
      <c r="AO3817" s="158">
        <f t="shared" si="609"/>
        <v>20.201710781025213</v>
      </c>
      <c r="AP3817" s="159">
        <f t="shared" si="610"/>
        <v>5.1500803495116952E-3</v>
      </c>
      <c r="AQ3817" s="160">
        <f t="shared" si="611"/>
        <v>1.2789676338768874E-5</v>
      </c>
      <c r="AR3817" s="161">
        <f t="shared" si="612"/>
        <v>1.2789676338768874E-5</v>
      </c>
      <c r="AS3817" s="161" t="str">
        <f t="shared" si="608"/>
        <v/>
      </c>
    </row>
    <row r="3818" spans="41:45" ht="20.100000000000001" customHeight="1" x14ac:dyDescent="0.25">
      <c r="AO3818" s="158">
        <f t="shared" si="609"/>
        <v>20.208105751199643</v>
      </c>
      <c r="AP3818" s="159">
        <f t="shared" si="610"/>
        <v>5.1372906731729263E-3</v>
      </c>
      <c r="AQ3818" s="160">
        <f t="shared" si="611"/>
        <v>1.2758936954668232E-5</v>
      </c>
      <c r="AR3818" s="161">
        <f t="shared" si="612"/>
        <v>1.2758936954668232E-5</v>
      </c>
      <c r="AS3818" s="161" t="str">
        <f t="shared" si="608"/>
        <v/>
      </c>
    </row>
    <row r="3819" spans="41:45" ht="20.100000000000001" customHeight="1" x14ac:dyDescent="0.25">
      <c r="AO3819" s="158">
        <f t="shared" si="609"/>
        <v>20.214500721374073</v>
      </c>
      <c r="AP3819" s="159">
        <f t="shared" si="610"/>
        <v>5.1245317362182581E-3</v>
      </c>
      <c r="AQ3819" s="160">
        <f t="shared" si="611"/>
        <v>1.2728268265575597E-5</v>
      </c>
      <c r="AR3819" s="161">
        <f t="shared" si="612"/>
        <v>1.2728268265575597E-5</v>
      </c>
      <c r="AS3819" s="161" t="str">
        <f t="shared" si="608"/>
        <v/>
      </c>
    </row>
    <row r="3820" spans="41:45" ht="20.100000000000001" customHeight="1" x14ac:dyDescent="0.25">
      <c r="AO3820" s="158">
        <f t="shared" si="609"/>
        <v>20.220895691548503</v>
      </c>
      <c r="AP3820" s="159">
        <f t="shared" si="610"/>
        <v>5.1118034679526825E-3</v>
      </c>
      <c r="AQ3820" s="160">
        <f t="shared" si="611"/>
        <v>1.2697670118917703E-5</v>
      </c>
      <c r="AR3820" s="161">
        <f t="shared" si="612"/>
        <v>1.2697670118917703E-5</v>
      </c>
      <c r="AS3820" s="161" t="str">
        <f t="shared" si="608"/>
        <v/>
      </c>
    </row>
    <row r="3821" spans="41:45" ht="20.100000000000001" customHeight="1" x14ac:dyDescent="0.25">
      <c r="AO3821" s="158">
        <f t="shared" si="609"/>
        <v>20.227290661722932</v>
      </c>
      <c r="AP3821" s="159">
        <f t="shared" si="610"/>
        <v>5.0991057978337648E-3</v>
      </c>
      <c r="AQ3821" s="160">
        <f t="shared" si="611"/>
        <v>1.2667142362384962E-5</v>
      </c>
      <c r="AR3821" s="161">
        <f t="shared" si="612"/>
        <v>1.2667142362384962E-5</v>
      </c>
      <c r="AS3821" s="161" t="str">
        <f t="shared" si="608"/>
        <v/>
      </c>
    </row>
    <row r="3822" spans="41:45" ht="20.100000000000001" customHeight="1" x14ac:dyDescent="0.25">
      <c r="AO3822" s="158">
        <f t="shared" si="609"/>
        <v>20.233685631897362</v>
      </c>
      <c r="AP3822" s="159">
        <f t="shared" si="610"/>
        <v>5.0864386554713798E-3</v>
      </c>
      <c r="AQ3822" s="160">
        <f t="shared" si="611"/>
        <v>1.2636684844001718E-5</v>
      </c>
      <c r="AR3822" s="161">
        <f t="shared" si="612"/>
        <v>1.2636684844001718E-5</v>
      </c>
      <c r="AS3822" s="161" t="str">
        <f t="shared" si="608"/>
        <v/>
      </c>
    </row>
    <row r="3823" spans="41:45" ht="20.100000000000001" customHeight="1" x14ac:dyDescent="0.25">
      <c r="AO3823" s="158">
        <f t="shared" si="609"/>
        <v>20.240080602071792</v>
      </c>
      <c r="AP3823" s="159">
        <f t="shared" si="610"/>
        <v>5.0738019706273781E-3</v>
      </c>
      <c r="AQ3823" s="160">
        <f t="shared" si="611"/>
        <v>1.2606297412070741E-5</v>
      </c>
      <c r="AR3823" s="161">
        <f t="shared" si="612"/>
        <v>1.2606297412070741E-5</v>
      </c>
      <c r="AS3823" s="161" t="str">
        <f t="shared" si="608"/>
        <v/>
      </c>
    </row>
    <row r="3824" spans="41:45" ht="20.100000000000001" customHeight="1" x14ac:dyDescent="0.25">
      <c r="AO3824" s="158">
        <f t="shared" si="609"/>
        <v>20.246475572246222</v>
      </c>
      <c r="AP3824" s="159">
        <f t="shared" si="610"/>
        <v>5.0611956732153074E-3</v>
      </c>
      <c r="AQ3824" s="160">
        <f t="shared" si="611"/>
        <v>1.2575979915182764E-5</v>
      </c>
      <c r="AR3824" s="161">
        <f t="shared" si="612"/>
        <v>1.2575979915182764E-5</v>
      </c>
      <c r="AS3824" s="161" t="str">
        <f t="shared" si="608"/>
        <v/>
      </c>
    </row>
    <row r="3825" spans="41:45" ht="20.100000000000001" customHeight="1" x14ac:dyDescent="0.25">
      <c r="AO3825" s="158">
        <f t="shared" si="609"/>
        <v>20.252870542420652</v>
      </c>
      <c r="AP3825" s="159">
        <f t="shared" si="610"/>
        <v>5.0486196933001246E-3</v>
      </c>
      <c r="AQ3825" s="160">
        <f t="shared" si="611"/>
        <v>1.2545732202250311E-5</v>
      </c>
      <c r="AR3825" s="161">
        <f t="shared" si="612"/>
        <v>1.2545732202250311E-5</v>
      </c>
      <c r="AS3825" s="161" t="str">
        <f t="shared" si="608"/>
        <v/>
      </c>
    </row>
    <row r="3826" spans="41:45" ht="20.100000000000001" customHeight="1" x14ac:dyDescent="0.25">
      <c r="AO3826" s="158">
        <f t="shared" si="609"/>
        <v>20.259265512595082</v>
      </c>
      <c r="AP3826" s="159">
        <f t="shared" si="610"/>
        <v>5.0360739610978743E-3</v>
      </c>
      <c r="AQ3826" s="160">
        <f t="shared" si="611"/>
        <v>1.2515554122441777E-5</v>
      </c>
      <c r="AR3826" s="161">
        <f t="shared" si="612"/>
        <v>1.2515554122441777E-5</v>
      </c>
      <c r="AS3826" s="161" t="str">
        <f t="shared" si="608"/>
        <v/>
      </c>
    </row>
    <row r="3827" spans="41:45" ht="20.100000000000001" customHeight="1" x14ac:dyDescent="0.25">
      <c r="AO3827" s="158">
        <f t="shared" si="609"/>
        <v>20.265660482769512</v>
      </c>
      <c r="AP3827" s="159">
        <f t="shared" si="610"/>
        <v>5.0235584069754325E-3</v>
      </c>
      <c r="AQ3827" s="160">
        <f t="shared" si="611"/>
        <v>1.2485445525256024E-5</v>
      </c>
      <c r="AR3827" s="161">
        <f t="shared" si="612"/>
        <v>1.2485445525256024E-5</v>
      </c>
      <c r="AS3827" s="161" t="str">
        <f t="shared" si="608"/>
        <v/>
      </c>
    </row>
    <row r="3828" spans="41:45" ht="20.100000000000001" customHeight="1" x14ac:dyDescent="0.25">
      <c r="AO3828" s="158">
        <f t="shared" si="609"/>
        <v>20.272055452943942</v>
      </c>
      <c r="AP3828" s="159">
        <f t="shared" si="610"/>
        <v>5.0110729614501765E-3</v>
      </c>
      <c r="AQ3828" s="160">
        <f t="shared" si="611"/>
        <v>1.2455406260485948E-5</v>
      </c>
      <c r="AR3828" s="161">
        <f t="shared" si="612"/>
        <v>1.2455406260485948E-5</v>
      </c>
      <c r="AS3828" s="161" t="str">
        <f t="shared" si="608"/>
        <v/>
      </c>
    </row>
    <row r="3829" spans="41:45" ht="20.100000000000001" customHeight="1" x14ac:dyDescent="0.25">
      <c r="AO3829" s="158">
        <f t="shared" si="609"/>
        <v>20.278450423118372</v>
      </c>
      <c r="AP3829" s="159">
        <f t="shared" si="610"/>
        <v>4.9986175551896906E-3</v>
      </c>
      <c r="AQ3829" s="160">
        <f t="shared" si="611"/>
        <v>1.2425436178190724E-5</v>
      </c>
      <c r="AR3829" s="161">
        <f t="shared" si="612"/>
        <v>1.2425436178190724E-5</v>
      </c>
      <c r="AS3829" s="161" t="str">
        <f t="shared" si="608"/>
        <v/>
      </c>
    </row>
    <row r="3830" spans="41:45" ht="20.100000000000001" customHeight="1" x14ac:dyDescent="0.25">
      <c r="AO3830" s="158">
        <f t="shared" si="609"/>
        <v>20.284845393292802</v>
      </c>
      <c r="AP3830" s="159">
        <f t="shared" si="610"/>
        <v>4.9861921190114998E-3</v>
      </c>
      <c r="AQ3830" s="160">
        <f t="shared" si="611"/>
        <v>1.2395535128730505E-5</v>
      </c>
      <c r="AR3830" s="161">
        <f t="shared" si="612"/>
        <v>1.2395535128730505E-5</v>
      </c>
      <c r="AS3830" s="161" t="str">
        <f t="shared" si="608"/>
        <v/>
      </c>
    </row>
    <row r="3831" spans="41:45" ht="20.100000000000001" customHeight="1" x14ac:dyDescent="0.25">
      <c r="AO3831" s="158">
        <f t="shared" si="609"/>
        <v>20.291240363467232</v>
      </c>
      <c r="AP3831" s="159">
        <f t="shared" si="610"/>
        <v>4.9737965838827693E-3</v>
      </c>
      <c r="AQ3831" s="160">
        <f t="shared" si="611"/>
        <v>1.2365702962775955E-5</v>
      </c>
      <c r="AR3831" s="161">
        <f t="shared" si="612"/>
        <v>1.2365702962775955E-5</v>
      </c>
      <c r="AS3831" s="161" t="str">
        <f t="shared" si="608"/>
        <v/>
      </c>
    </row>
    <row r="3832" spans="41:45" ht="20.100000000000001" customHeight="1" x14ac:dyDescent="0.25">
      <c r="AO3832" s="158">
        <f t="shared" si="609"/>
        <v>20.297635333641662</v>
      </c>
      <c r="AP3832" s="159">
        <f t="shared" si="610"/>
        <v>4.9614308809199934E-3</v>
      </c>
      <c r="AQ3832" s="160">
        <f t="shared" si="611"/>
        <v>1.2335939531272697E-5</v>
      </c>
      <c r="AR3832" s="161">
        <f t="shared" si="612"/>
        <v>1.2335939531272697E-5</v>
      </c>
      <c r="AS3832" s="161" t="str">
        <f t="shared" si="608"/>
        <v/>
      </c>
    </row>
    <row r="3833" spans="41:45" ht="20.100000000000001" customHeight="1" x14ac:dyDescent="0.25">
      <c r="AO3833" s="158">
        <f t="shared" si="609"/>
        <v>20.304030303816091</v>
      </c>
      <c r="AP3833" s="159">
        <f t="shared" si="610"/>
        <v>4.9490949413887207E-3</v>
      </c>
      <c r="AQ3833" s="160">
        <f t="shared" si="611"/>
        <v>1.2306244685483803E-5</v>
      </c>
      <c r="AR3833" s="161">
        <f t="shared" si="612"/>
        <v>1.2306244685483803E-5</v>
      </c>
      <c r="AS3833" s="161" t="str">
        <f t="shared" si="608"/>
        <v/>
      </c>
    </row>
    <row r="3834" spans="41:45" ht="20.100000000000001" customHeight="1" x14ac:dyDescent="0.25">
      <c r="AO3834" s="158">
        <f t="shared" si="609"/>
        <v>20.310425273990521</v>
      </c>
      <c r="AP3834" s="159">
        <f t="shared" si="610"/>
        <v>4.9367886967032369E-3</v>
      </c>
      <c r="AQ3834" s="160">
        <f t="shared" si="611"/>
        <v>1.2276618276922148E-5</v>
      </c>
      <c r="AR3834" s="161">
        <f t="shared" si="612"/>
        <v>1.2276618276922148E-5</v>
      </c>
      <c r="AS3834" s="161" t="str">
        <f t="shared" si="608"/>
        <v/>
      </c>
    </row>
    <row r="3835" spans="41:45" ht="20.100000000000001" customHeight="1" x14ac:dyDescent="0.25">
      <c r="AO3835" s="158">
        <f t="shared" si="609"/>
        <v>20.316820244164951</v>
      </c>
      <c r="AP3835" s="159">
        <f t="shared" si="610"/>
        <v>4.9245120784263147E-3</v>
      </c>
      <c r="AQ3835" s="160">
        <f t="shared" si="611"/>
        <v>1.2247060157414592E-5</v>
      </c>
      <c r="AR3835" s="161">
        <f t="shared" si="612"/>
        <v>1.2247060157414592E-5</v>
      </c>
      <c r="AS3835" s="161" t="str">
        <f t="shared" si="608"/>
        <v/>
      </c>
    </row>
    <row r="3836" spans="41:45" ht="20.100000000000001" customHeight="1" x14ac:dyDescent="0.25">
      <c r="AO3836" s="158">
        <f t="shared" si="609"/>
        <v>20.323215214339381</v>
      </c>
      <c r="AP3836" s="159">
        <f t="shared" si="610"/>
        <v>4.9122650182689001E-3</v>
      </c>
      <c r="AQ3836" s="160">
        <f t="shared" si="611"/>
        <v>1.2217570179096776E-5</v>
      </c>
      <c r="AR3836" s="161">
        <f t="shared" si="612"/>
        <v>1.2217570179096776E-5</v>
      </c>
      <c r="AS3836" s="161" t="str">
        <f t="shared" si="608"/>
        <v/>
      </c>
    </row>
    <row r="3837" spans="41:45" ht="20.100000000000001" customHeight="1" x14ac:dyDescent="0.25">
      <c r="AO3837" s="158">
        <f t="shared" si="609"/>
        <v>20.329610184513811</v>
      </c>
      <c r="AP3837" s="159">
        <f t="shared" si="610"/>
        <v>4.9000474480898034E-3</v>
      </c>
      <c r="AQ3837" s="160">
        <f t="shared" si="611"/>
        <v>1.2188148194348936E-5</v>
      </c>
      <c r="AR3837" s="161">
        <f t="shared" si="612"/>
        <v>1.2188148194348936E-5</v>
      </c>
      <c r="AS3837" s="161" t="str">
        <f t="shared" si="608"/>
        <v/>
      </c>
    </row>
    <row r="3838" spans="41:45" ht="20.100000000000001" customHeight="1" x14ac:dyDescent="0.25">
      <c r="AO3838" s="158">
        <f t="shared" si="609"/>
        <v>20.336005154688241</v>
      </c>
      <c r="AP3838" s="159">
        <f t="shared" si="610"/>
        <v>4.8878592998954544E-3</v>
      </c>
      <c r="AQ3838" s="160">
        <f t="shared" si="611"/>
        <v>1.2158794055884374E-5</v>
      </c>
      <c r="AR3838" s="161">
        <f t="shared" si="612"/>
        <v>1.2158794055884374E-5</v>
      </c>
      <c r="AS3838" s="161" t="str">
        <f t="shared" si="608"/>
        <v/>
      </c>
    </row>
    <row r="3839" spans="41:45" ht="20.100000000000001" customHeight="1" x14ac:dyDescent="0.25">
      <c r="AO3839" s="158">
        <f t="shared" si="609"/>
        <v>20.342400124862671</v>
      </c>
      <c r="AP3839" s="159">
        <f t="shared" si="610"/>
        <v>4.8757005058395701E-3</v>
      </c>
      <c r="AQ3839" s="160">
        <f t="shared" si="611"/>
        <v>1.2129507616694818E-5</v>
      </c>
      <c r="AR3839" s="161">
        <f t="shared" si="612"/>
        <v>1.2129507616694818E-5</v>
      </c>
      <c r="AS3839" s="161" t="str">
        <f t="shared" si="608"/>
        <v/>
      </c>
    </row>
    <row r="3840" spans="41:45" ht="20.100000000000001" customHeight="1" x14ac:dyDescent="0.25">
      <c r="AO3840" s="158">
        <f t="shared" si="609"/>
        <v>20.348795095037101</v>
      </c>
      <c r="AP3840" s="159">
        <f t="shared" si="610"/>
        <v>4.8635709982228752E-3</v>
      </c>
      <c r="AQ3840" s="160">
        <f t="shared" si="611"/>
        <v>1.2100288730033069E-5</v>
      </c>
      <c r="AR3840" s="161">
        <f t="shared" si="612"/>
        <v>1.2100288730033069E-5</v>
      </c>
      <c r="AS3840" s="161" t="str">
        <f t="shared" si="608"/>
        <v/>
      </c>
    </row>
    <row r="3841" spans="41:45" ht="20.100000000000001" customHeight="1" x14ac:dyDescent="0.25">
      <c r="AO3841" s="158">
        <f t="shared" si="609"/>
        <v>20.355190065211531</v>
      </c>
      <c r="AP3841" s="159">
        <f t="shared" si="610"/>
        <v>4.8514707094928422E-3</v>
      </c>
      <c r="AQ3841" s="160">
        <f t="shared" si="611"/>
        <v>1.2071137249469385E-5</v>
      </c>
      <c r="AR3841" s="161">
        <f t="shared" si="612"/>
        <v>1.2071137249469385E-5</v>
      </c>
      <c r="AS3841" s="161" t="str">
        <f t="shared" si="608"/>
        <v/>
      </c>
    </row>
    <row r="3842" spans="41:45" ht="20.100000000000001" customHeight="1" x14ac:dyDescent="0.25">
      <c r="AO3842" s="158">
        <f t="shared" si="609"/>
        <v>20.361585035385961</v>
      </c>
      <c r="AP3842" s="159">
        <f t="shared" si="610"/>
        <v>4.8393995722433728E-3</v>
      </c>
      <c r="AQ3842" s="160">
        <f t="shared" si="611"/>
        <v>1.2042053028862854E-5</v>
      </c>
      <c r="AR3842" s="161">
        <f t="shared" si="612"/>
        <v>1.2042053028862854E-5</v>
      </c>
      <c r="AS3842" s="161" t="str">
        <f t="shared" si="608"/>
        <v/>
      </c>
    </row>
    <row r="3843" spans="41:45" ht="20.100000000000001" customHeight="1" x14ac:dyDescent="0.25">
      <c r="AO3843" s="158">
        <f t="shared" si="609"/>
        <v>20.367980005560391</v>
      </c>
      <c r="AP3843" s="159">
        <f t="shared" si="610"/>
        <v>4.8273575192145099E-3</v>
      </c>
      <c r="AQ3843" s="160">
        <f t="shared" si="611"/>
        <v>1.2013035922330169E-5</v>
      </c>
      <c r="AR3843" s="161">
        <f t="shared" si="612"/>
        <v>1.2013035922330169E-5</v>
      </c>
      <c r="AS3843" s="161" t="str">
        <f t="shared" si="608"/>
        <v/>
      </c>
    </row>
    <row r="3844" spans="41:45" ht="20.100000000000001" customHeight="1" x14ac:dyDescent="0.25">
      <c r="AO3844" s="158">
        <f t="shared" si="609"/>
        <v>20.37437497573482</v>
      </c>
      <c r="AP3844" s="159">
        <f t="shared" si="610"/>
        <v>4.8153444832921798E-3</v>
      </c>
      <c r="AQ3844" s="160">
        <f t="shared" si="611"/>
        <v>1.1984085784315889E-5</v>
      </c>
      <c r="AR3844" s="161">
        <f t="shared" si="612"/>
        <v>1.1984085784315889E-5</v>
      </c>
      <c r="AS3844" s="161" t="str">
        <f t="shared" si="608"/>
        <v/>
      </c>
    </row>
    <row r="3845" spans="41:45" ht="20.100000000000001" customHeight="1" x14ac:dyDescent="0.25">
      <c r="AO3845" s="158">
        <f t="shared" si="609"/>
        <v>20.38076994590925</v>
      </c>
      <c r="AP3845" s="159">
        <f t="shared" si="610"/>
        <v>4.8033603975078639E-3</v>
      </c>
      <c r="AQ3845" s="160">
        <f t="shared" si="611"/>
        <v>1.1955202469503094E-5</v>
      </c>
      <c r="AR3845" s="161">
        <f t="shared" si="612"/>
        <v>1.1955202469503094E-5</v>
      </c>
      <c r="AS3845" s="161" t="str">
        <f t="shared" si="608"/>
        <v/>
      </c>
    </row>
    <row r="3846" spans="41:45" ht="20.100000000000001" customHeight="1" x14ac:dyDescent="0.25">
      <c r="AO3846" s="158">
        <f t="shared" si="609"/>
        <v>20.38716491608368</v>
      </c>
      <c r="AP3846" s="159">
        <f t="shared" si="610"/>
        <v>4.7914051950383608E-3</v>
      </c>
      <c r="AQ3846" s="160">
        <f t="shared" si="611"/>
        <v>1.1926385832917476E-5</v>
      </c>
      <c r="AR3846" s="161">
        <f t="shared" si="612"/>
        <v>1.1926385832917476E-5</v>
      </c>
      <c r="AS3846" s="161" t="str">
        <f t="shared" si="608"/>
        <v/>
      </c>
    </row>
    <row r="3847" spans="41:45" ht="20.100000000000001" customHeight="1" x14ac:dyDescent="0.25">
      <c r="AO3847" s="158">
        <f t="shared" si="609"/>
        <v>20.39355988625811</v>
      </c>
      <c r="AP3847" s="159">
        <f t="shared" si="610"/>
        <v>4.7794788092054433E-3</v>
      </c>
      <c r="AQ3847" s="160">
        <f t="shared" si="611"/>
        <v>1.1897635729811104E-5</v>
      </c>
      <c r="AR3847" s="161">
        <f t="shared" si="612"/>
        <v>1.1897635729811104E-5</v>
      </c>
      <c r="AS3847" s="161" t="str">
        <f t="shared" si="608"/>
        <v/>
      </c>
    </row>
    <row r="3848" spans="41:45" ht="20.100000000000001" customHeight="1" x14ac:dyDescent="0.25">
      <c r="AO3848" s="158">
        <f t="shared" si="609"/>
        <v>20.39995485643254</v>
      </c>
      <c r="AP3848" s="159">
        <f t="shared" si="610"/>
        <v>4.7675811734756322E-3</v>
      </c>
      <c r="AQ3848" s="160">
        <f t="shared" si="611"/>
        <v>1.1868952015769985E-5</v>
      </c>
      <c r="AR3848" s="161">
        <f t="shared" si="612"/>
        <v>1.1868952015769985E-5</v>
      </c>
      <c r="AS3848" s="161" t="str">
        <f t="shared" si="608"/>
        <v/>
      </c>
    </row>
    <row r="3849" spans="41:45" ht="20.100000000000001" customHeight="1" x14ac:dyDescent="0.25">
      <c r="AO3849" s="158">
        <f t="shared" si="609"/>
        <v>20.40634982660697</v>
      </c>
      <c r="AP3849" s="159">
        <f t="shared" si="610"/>
        <v>4.7557122214598622E-3</v>
      </c>
      <c r="AQ3849" s="160">
        <f t="shared" si="611"/>
        <v>1.1840334546632525E-5</v>
      </c>
      <c r="AR3849" s="161">
        <f t="shared" si="612"/>
        <v>1.1840334546632525E-5</v>
      </c>
      <c r="AS3849" s="161" t="str">
        <f t="shared" si="608"/>
        <v/>
      </c>
    </row>
    <row r="3850" spans="41:45" ht="20.100000000000001" customHeight="1" x14ac:dyDescent="0.25">
      <c r="AO3850" s="158">
        <f t="shared" si="609"/>
        <v>20.4127447967814</v>
      </c>
      <c r="AP3850" s="159">
        <f t="shared" si="610"/>
        <v>4.7438718869132297E-3</v>
      </c>
      <c r="AQ3850" s="160">
        <f t="shared" si="611"/>
        <v>1.1811783178523362E-5</v>
      </c>
      <c r="AR3850" s="161">
        <f t="shared" si="612"/>
        <v>1.1811783178523362E-5</v>
      </c>
      <c r="AS3850" s="161" t="str">
        <f t="shared" si="608"/>
        <v/>
      </c>
    </row>
    <row r="3851" spans="41:45" ht="20.100000000000001" customHeight="1" x14ac:dyDescent="0.25">
      <c r="AO3851" s="158">
        <f t="shared" si="609"/>
        <v>20.41913976695583</v>
      </c>
      <c r="AP3851" s="159">
        <f t="shared" si="610"/>
        <v>4.7320601037347063E-3</v>
      </c>
      <c r="AQ3851" s="160">
        <f t="shared" si="611"/>
        <v>1.1783297767873312E-5</v>
      </c>
      <c r="AR3851" s="161">
        <f t="shared" si="612"/>
        <v>1.1783297767873312E-5</v>
      </c>
      <c r="AS3851" s="161" t="str">
        <f t="shared" si="608"/>
        <v/>
      </c>
    </row>
    <row r="3852" spans="41:45" ht="20.100000000000001" customHeight="1" x14ac:dyDescent="0.25">
      <c r="AO3852" s="158">
        <f t="shared" si="609"/>
        <v>20.42553473713026</v>
      </c>
      <c r="AP3852" s="159">
        <f t="shared" si="610"/>
        <v>4.720276805966833E-3</v>
      </c>
      <c r="AQ3852" s="160">
        <f t="shared" si="611"/>
        <v>1.1754878171375133E-5</v>
      </c>
      <c r="AR3852" s="161">
        <f t="shared" si="612"/>
        <v>1.1754878171375133E-5</v>
      </c>
      <c r="AS3852" s="161" t="str">
        <f t="shared" si="608"/>
        <v/>
      </c>
    </row>
    <row r="3853" spans="41:45" ht="20.100000000000001" customHeight="1" x14ac:dyDescent="0.25">
      <c r="AO3853" s="158">
        <f t="shared" si="609"/>
        <v>20.43192970730469</v>
      </c>
      <c r="AP3853" s="159">
        <f t="shared" si="610"/>
        <v>4.7085219277954579E-3</v>
      </c>
      <c r="AQ3853" s="160">
        <f t="shared" si="611"/>
        <v>1.1726524246017354E-5</v>
      </c>
      <c r="AR3853" s="161">
        <f t="shared" si="612"/>
        <v>1.1726524246017354E-5</v>
      </c>
      <c r="AS3853" s="161" t="str">
        <f t="shared" si="608"/>
        <v/>
      </c>
    </row>
    <row r="3854" spans="41:45" ht="20.100000000000001" customHeight="1" x14ac:dyDescent="0.25">
      <c r="AO3854" s="158">
        <f t="shared" si="609"/>
        <v>20.43832467747912</v>
      </c>
      <c r="AP3854" s="159">
        <f t="shared" si="610"/>
        <v>4.6967954035494405E-3</v>
      </c>
      <c r="AQ3854" s="160">
        <f t="shared" si="611"/>
        <v>1.1698235849059123E-5</v>
      </c>
      <c r="AR3854" s="161">
        <f t="shared" si="612"/>
        <v>1.1698235849059123E-5</v>
      </c>
      <c r="AS3854" s="161" t="str">
        <f t="shared" si="608"/>
        <v/>
      </c>
    </row>
    <row r="3855" spans="41:45" ht="20.100000000000001" customHeight="1" x14ac:dyDescent="0.25">
      <c r="AO3855" s="158">
        <f t="shared" si="609"/>
        <v>20.44471964765355</v>
      </c>
      <c r="AP3855" s="159">
        <f t="shared" si="610"/>
        <v>4.6850971677003814E-3</v>
      </c>
      <c r="AQ3855" s="160">
        <f t="shared" si="611"/>
        <v>1.1670012838038007E-5</v>
      </c>
      <c r="AR3855" s="161">
        <f t="shared" si="612"/>
        <v>1.1670012838038007E-5</v>
      </c>
      <c r="AS3855" s="161" t="str">
        <f t="shared" si="608"/>
        <v/>
      </c>
    </row>
    <row r="3856" spans="41:45" ht="20.100000000000001" customHeight="1" x14ac:dyDescent="0.25">
      <c r="AO3856" s="158">
        <f t="shared" si="609"/>
        <v>20.451114617827979</v>
      </c>
      <c r="AP3856" s="159">
        <f t="shared" si="610"/>
        <v>4.6734271548623434E-3</v>
      </c>
      <c r="AQ3856" s="160">
        <f t="shared" si="611"/>
        <v>1.1641855070800358E-5</v>
      </c>
      <c r="AR3856" s="161">
        <f t="shared" si="612"/>
        <v>1.1641855070800358E-5</v>
      </c>
      <c r="AS3856" s="161" t="str">
        <f t="shared" si="608"/>
        <v/>
      </c>
    </row>
    <row r="3857" spans="41:45" ht="20.100000000000001" customHeight="1" x14ac:dyDescent="0.25">
      <c r="AO3857" s="158">
        <f t="shared" si="609"/>
        <v>20.457509588002409</v>
      </c>
      <c r="AP3857" s="159">
        <f t="shared" si="610"/>
        <v>4.661785299791543E-3</v>
      </c>
      <c r="AQ3857" s="160">
        <f t="shared" si="611"/>
        <v>1.1613762405423243E-5</v>
      </c>
      <c r="AR3857" s="161">
        <f t="shared" si="612"/>
        <v>1.1613762405423243E-5</v>
      </c>
      <c r="AS3857" s="161" t="str">
        <f t="shared" si="608"/>
        <v/>
      </c>
    </row>
    <row r="3858" spans="41:45" ht="20.100000000000001" customHeight="1" x14ac:dyDescent="0.25">
      <c r="AO3858" s="158">
        <f t="shared" si="609"/>
        <v>20.463904558176839</v>
      </c>
      <c r="AP3858" s="159">
        <f t="shared" si="610"/>
        <v>4.6501715373861198E-3</v>
      </c>
      <c r="AQ3858" s="160">
        <f t="shared" si="611"/>
        <v>1.1585734700329808E-5</v>
      </c>
      <c r="AR3858" s="161">
        <f t="shared" si="612"/>
        <v>1.1585734700329808E-5</v>
      </c>
      <c r="AS3858" s="161" t="str">
        <f t="shared" ref="AS3858:AS3921" si="613">IF($AP3858&lt;(1-$AN$670),$AQ3858,"")</f>
        <v/>
      </c>
    </row>
    <row r="3859" spans="41:45" ht="20.100000000000001" customHeight="1" x14ac:dyDescent="0.25">
      <c r="AO3859" s="158">
        <f t="shared" ref="AO3859:AO3922" si="614">AO3858+$AR$655</f>
        <v>20.470299528351269</v>
      </c>
      <c r="AP3859" s="159">
        <f t="shared" ref="AP3859:AP3922" si="615">_xlfn.CHISQ.DIST.RT(AO3859,7)</f>
        <v>4.63858580268579E-3</v>
      </c>
      <c r="AQ3859" s="160">
        <f t="shared" ref="AQ3859:AQ3922" si="616">AP3859-AP3860</f>
        <v>1.1557771814153101E-5</v>
      </c>
      <c r="AR3859" s="161">
        <f t="shared" ref="AR3859:AR3922" si="617">IF(AP3859&lt;(1-$AN$662),AQ3859,"")</f>
        <v>1.1557771814153101E-5</v>
      </c>
      <c r="AS3859" s="161" t="str">
        <f t="shared" si="613"/>
        <v/>
      </c>
    </row>
    <row r="3860" spans="41:45" ht="20.100000000000001" customHeight="1" x14ac:dyDescent="0.25">
      <c r="AO3860" s="158">
        <f t="shared" si="614"/>
        <v>20.476694498525699</v>
      </c>
      <c r="AP3860" s="159">
        <f t="shared" si="615"/>
        <v>4.6270280308716369E-3</v>
      </c>
      <c r="AQ3860" s="160">
        <f t="shared" si="616"/>
        <v>1.1529873605854897E-5</v>
      </c>
      <c r="AR3860" s="161">
        <f t="shared" si="617"/>
        <v>1.1529873605854897E-5</v>
      </c>
      <c r="AS3860" s="161" t="str">
        <f t="shared" si="613"/>
        <v/>
      </c>
    </row>
    <row r="3861" spans="41:45" ht="20.100000000000001" customHeight="1" x14ac:dyDescent="0.25">
      <c r="AO3861" s="158">
        <f t="shared" si="614"/>
        <v>20.483089468700129</v>
      </c>
      <c r="AP3861" s="159">
        <f t="shared" si="615"/>
        <v>4.615498157265782E-3</v>
      </c>
      <c r="AQ3861" s="160">
        <f t="shared" si="616"/>
        <v>1.1502039934672796E-5</v>
      </c>
      <c r="AR3861" s="161">
        <f t="shared" si="617"/>
        <v>1.1502039934672796E-5</v>
      </c>
      <c r="AS3861" s="161" t="str">
        <f t="shared" si="613"/>
        <v/>
      </c>
    </row>
    <row r="3862" spans="41:45" ht="20.100000000000001" customHeight="1" x14ac:dyDescent="0.25">
      <c r="AO3862" s="158">
        <f t="shared" si="614"/>
        <v>20.489484438874559</v>
      </c>
      <c r="AP3862" s="159">
        <f t="shared" si="615"/>
        <v>4.6039961173311092E-3</v>
      </c>
      <c r="AQ3862" s="160">
        <f t="shared" si="616"/>
        <v>1.1474270660094196E-5</v>
      </c>
      <c r="AR3862" s="161">
        <f t="shared" si="617"/>
        <v>1.1474270660094196E-5</v>
      </c>
      <c r="AS3862" s="161" t="str">
        <f t="shared" si="613"/>
        <v/>
      </c>
    </row>
    <row r="3863" spans="41:45" ht="20.100000000000001" customHeight="1" x14ac:dyDescent="0.25">
      <c r="AO3863" s="158">
        <f t="shared" si="614"/>
        <v>20.495879409048989</v>
      </c>
      <c r="AP3863" s="159">
        <f t="shared" si="615"/>
        <v>4.592521846671015E-3</v>
      </c>
      <c r="AQ3863" s="160">
        <f t="shared" si="616"/>
        <v>1.144656564189446E-5</v>
      </c>
      <c r="AR3863" s="161">
        <f t="shared" si="617"/>
        <v>1.144656564189446E-5</v>
      </c>
      <c r="AS3863" s="161" t="str">
        <f t="shared" si="613"/>
        <v/>
      </c>
    </row>
    <row r="3864" spans="41:45" ht="20.100000000000001" customHeight="1" x14ac:dyDescent="0.25">
      <c r="AO3864" s="158">
        <f t="shared" si="614"/>
        <v>20.502274379223419</v>
      </c>
      <c r="AP3864" s="159">
        <f t="shared" si="615"/>
        <v>4.5810752810291205E-3</v>
      </c>
      <c r="AQ3864" s="160">
        <f t="shared" si="616"/>
        <v>1.1418924740147322E-5</v>
      </c>
      <c r="AR3864" s="161">
        <f t="shared" si="617"/>
        <v>1.1418924740147322E-5</v>
      </c>
      <c r="AS3864" s="161" t="str">
        <f t="shared" si="613"/>
        <v/>
      </c>
    </row>
    <row r="3865" spans="41:45" ht="20.100000000000001" customHeight="1" x14ac:dyDescent="0.25">
      <c r="AO3865" s="158">
        <f t="shared" si="614"/>
        <v>20.508669349397849</v>
      </c>
      <c r="AP3865" s="159">
        <f t="shared" si="615"/>
        <v>4.5696563562889732E-3</v>
      </c>
      <c r="AQ3865" s="160">
        <f t="shared" si="616"/>
        <v>1.1391347815183257E-5</v>
      </c>
      <c r="AR3865" s="161">
        <f t="shared" si="617"/>
        <v>1.1391347815183257E-5</v>
      </c>
      <c r="AS3865" s="161" t="str">
        <f t="shared" si="613"/>
        <v/>
      </c>
    </row>
    <row r="3866" spans="41:45" ht="20.100000000000001" customHeight="1" x14ac:dyDescent="0.25">
      <c r="AO3866" s="158">
        <f t="shared" si="614"/>
        <v>20.515064319572279</v>
      </c>
      <c r="AP3866" s="159">
        <f t="shared" si="615"/>
        <v>4.55826500847379E-3</v>
      </c>
      <c r="AQ3866" s="160">
        <f t="shared" si="616"/>
        <v>1.1363834727610295E-5</v>
      </c>
      <c r="AR3866" s="161">
        <f t="shared" si="617"/>
        <v>1.1363834727610295E-5</v>
      </c>
      <c r="AS3866" s="161" t="str">
        <f t="shared" si="613"/>
        <v/>
      </c>
    </row>
    <row r="3867" spans="41:45" ht="20.100000000000001" customHeight="1" x14ac:dyDescent="0.25">
      <c r="AO3867" s="158">
        <f t="shared" si="614"/>
        <v>20.521459289746709</v>
      </c>
      <c r="AP3867" s="159">
        <f t="shared" si="615"/>
        <v>4.5469011737461797E-3</v>
      </c>
      <c r="AQ3867" s="160">
        <f t="shared" si="616"/>
        <v>1.1336385338321826E-5</v>
      </c>
      <c r="AR3867" s="161">
        <f t="shared" si="617"/>
        <v>1.1336385338321826E-5</v>
      </c>
      <c r="AS3867" s="161" t="str">
        <f t="shared" si="613"/>
        <v/>
      </c>
    </row>
    <row r="3868" spans="41:45" ht="20.100000000000001" customHeight="1" x14ac:dyDescent="0.25">
      <c r="AO3868" s="158">
        <f t="shared" si="614"/>
        <v>20.527854259921138</v>
      </c>
      <c r="AP3868" s="159">
        <f t="shared" si="615"/>
        <v>4.5355647884078578E-3</v>
      </c>
      <c r="AQ3868" s="160">
        <f t="shared" si="616"/>
        <v>1.1308999508469718E-5</v>
      </c>
      <c r="AR3868" s="161">
        <f t="shared" si="617"/>
        <v>1.1308999508469718E-5</v>
      </c>
      <c r="AS3868" s="161" t="str">
        <f t="shared" si="613"/>
        <v/>
      </c>
    </row>
    <row r="3869" spans="41:45" ht="20.100000000000001" customHeight="1" x14ac:dyDescent="0.25">
      <c r="AO3869" s="158">
        <f t="shared" si="614"/>
        <v>20.534249230095568</v>
      </c>
      <c r="AP3869" s="159">
        <f t="shared" si="615"/>
        <v>4.5242557888993881E-3</v>
      </c>
      <c r="AQ3869" s="160">
        <f t="shared" si="616"/>
        <v>1.1281677099514616E-5</v>
      </c>
      <c r="AR3869" s="161">
        <f t="shared" si="617"/>
        <v>1.1281677099514616E-5</v>
      </c>
      <c r="AS3869" s="161" t="str">
        <f t="shared" si="613"/>
        <v/>
      </c>
    </row>
    <row r="3870" spans="41:45" ht="20.100000000000001" customHeight="1" x14ac:dyDescent="0.25">
      <c r="AO3870" s="158">
        <f t="shared" si="614"/>
        <v>20.540644200269998</v>
      </c>
      <c r="AP3870" s="159">
        <f t="shared" si="615"/>
        <v>4.5129741117998735E-3</v>
      </c>
      <c r="AQ3870" s="160">
        <f t="shared" si="616"/>
        <v>1.1254417973156558E-5</v>
      </c>
      <c r="AR3870" s="161">
        <f t="shared" si="617"/>
        <v>1.1254417973156558E-5</v>
      </c>
      <c r="AS3870" s="161" t="str">
        <f t="shared" si="613"/>
        <v/>
      </c>
    </row>
    <row r="3871" spans="41:45" ht="20.100000000000001" customHeight="1" x14ac:dyDescent="0.25">
      <c r="AO3871" s="158">
        <f t="shared" si="614"/>
        <v>20.547039170444428</v>
      </c>
      <c r="AP3871" s="159">
        <f t="shared" si="615"/>
        <v>4.5017196938267169E-3</v>
      </c>
      <c r="AQ3871" s="160">
        <f t="shared" si="616"/>
        <v>1.1227221991375741E-5</v>
      </c>
      <c r="AR3871" s="161">
        <f t="shared" si="617"/>
        <v>1.1227221991375741E-5</v>
      </c>
      <c r="AS3871" s="161" t="str">
        <f t="shared" si="613"/>
        <v/>
      </c>
    </row>
    <row r="3872" spans="41:45" ht="20.100000000000001" customHeight="1" x14ac:dyDescent="0.25">
      <c r="AO3872" s="158">
        <f t="shared" si="614"/>
        <v>20.553434140618858</v>
      </c>
      <c r="AP3872" s="159">
        <f t="shared" si="615"/>
        <v>4.4904924718353412E-3</v>
      </c>
      <c r="AQ3872" s="160">
        <f t="shared" si="616"/>
        <v>1.1200089016456805E-5</v>
      </c>
      <c r="AR3872" s="161">
        <f t="shared" si="617"/>
        <v>1.1200089016456805E-5</v>
      </c>
      <c r="AS3872" s="161" t="str">
        <f t="shared" si="613"/>
        <v/>
      </c>
    </row>
    <row r="3873" spans="41:45" ht="20.100000000000001" customHeight="1" x14ac:dyDescent="0.25">
      <c r="AO3873" s="158">
        <f t="shared" si="614"/>
        <v>20.559829110793288</v>
      </c>
      <c r="AP3873" s="159">
        <f t="shared" si="615"/>
        <v>4.4792923828188844E-3</v>
      </c>
      <c r="AQ3873" s="160">
        <f t="shared" si="616"/>
        <v>1.117301891089776E-5</v>
      </c>
      <c r="AR3873" s="161">
        <f t="shared" si="617"/>
        <v>1.117301891089776E-5</v>
      </c>
      <c r="AS3873" s="161" t="str">
        <f t="shared" si="613"/>
        <v/>
      </c>
    </row>
    <row r="3874" spans="41:45" ht="20.100000000000001" customHeight="1" x14ac:dyDescent="0.25">
      <c r="AO3874" s="158">
        <f t="shared" si="614"/>
        <v>20.566224080967718</v>
      </c>
      <c r="AP3874" s="159">
        <f t="shared" si="615"/>
        <v>4.4681193639079866E-3</v>
      </c>
      <c r="AQ3874" s="160">
        <f t="shared" si="616"/>
        <v>1.1146011537551369E-5</v>
      </c>
      <c r="AR3874" s="161">
        <f t="shared" si="617"/>
        <v>1.1146011537551369E-5</v>
      </c>
      <c r="AS3874" s="161" t="str">
        <f t="shared" si="613"/>
        <v/>
      </c>
    </row>
    <row r="3875" spans="41:45" ht="20.100000000000001" customHeight="1" x14ac:dyDescent="0.25">
      <c r="AO3875" s="158">
        <f t="shared" si="614"/>
        <v>20.572619051142148</v>
      </c>
      <c r="AP3875" s="159">
        <f t="shared" si="615"/>
        <v>4.4569733523704353E-3</v>
      </c>
      <c r="AQ3875" s="160">
        <f t="shared" si="616"/>
        <v>1.1119066759455142E-5</v>
      </c>
      <c r="AR3875" s="161">
        <f t="shared" si="617"/>
        <v>1.1119066759455142E-5</v>
      </c>
      <c r="AS3875" s="161" t="str">
        <f t="shared" si="613"/>
        <v/>
      </c>
    </row>
    <row r="3876" spans="41:45" ht="20.100000000000001" customHeight="1" x14ac:dyDescent="0.25">
      <c r="AO3876" s="158">
        <f t="shared" si="614"/>
        <v>20.579014021316578</v>
      </c>
      <c r="AP3876" s="159">
        <f t="shared" si="615"/>
        <v>4.4458542856109801E-3</v>
      </c>
      <c r="AQ3876" s="160">
        <f t="shared" si="616"/>
        <v>1.1092184439999604E-5</v>
      </c>
      <c r="AR3876" s="161">
        <f t="shared" si="617"/>
        <v>1.1092184439999604E-5</v>
      </c>
      <c r="AS3876" s="161" t="str">
        <f t="shared" si="613"/>
        <v/>
      </c>
    </row>
    <row r="3877" spans="41:45" ht="20.100000000000001" customHeight="1" x14ac:dyDescent="0.25">
      <c r="AO3877" s="158">
        <f t="shared" si="614"/>
        <v>20.585408991491008</v>
      </c>
      <c r="AP3877" s="159">
        <f t="shared" si="615"/>
        <v>4.4347621011709805E-3</v>
      </c>
      <c r="AQ3877" s="160">
        <f t="shared" si="616"/>
        <v>1.1065364442769572E-5</v>
      </c>
      <c r="AR3877" s="161">
        <f t="shared" si="617"/>
        <v>1.1065364442769572E-5</v>
      </c>
      <c r="AS3877" s="161" t="str">
        <f t="shared" si="613"/>
        <v/>
      </c>
    </row>
    <row r="3878" spans="41:45" ht="20.100000000000001" customHeight="1" x14ac:dyDescent="0.25">
      <c r="AO3878" s="158">
        <f t="shared" si="614"/>
        <v>20.591803961665438</v>
      </c>
      <c r="AP3878" s="159">
        <f t="shared" si="615"/>
        <v>4.423696736728211E-3</v>
      </c>
      <c r="AQ3878" s="160">
        <f t="shared" si="616"/>
        <v>1.1038606631690734E-5</v>
      </c>
      <c r="AR3878" s="161">
        <f t="shared" si="617"/>
        <v>1.1038606631690734E-5</v>
      </c>
      <c r="AS3878" s="161" t="str">
        <f t="shared" si="613"/>
        <v/>
      </c>
    </row>
    <row r="3879" spans="41:45" ht="20.100000000000001" customHeight="1" x14ac:dyDescent="0.25">
      <c r="AO3879" s="158">
        <f t="shared" si="614"/>
        <v>20.598198931839867</v>
      </c>
      <c r="AP3879" s="159">
        <f t="shared" si="615"/>
        <v>4.4126581300965202E-3</v>
      </c>
      <c r="AQ3879" s="160">
        <f t="shared" si="616"/>
        <v>1.1011910870917761E-5</v>
      </c>
      <c r="AR3879" s="161">
        <f t="shared" si="617"/>
        <v>1.1011910870917761E-5</v>
      </c>
      <c r="AS3879" s="161" t="str">
        <f t="shared" si="613"/>
        <v/>
      </c>
    </row>
    <row r="3880" spans="41:45" ht="20.100000000000001" customHeight="1" x14ac:dyDescent="0.25">
      <c r="AO3880" s="158">
        <f t="shared" si="614"/>
        <v>20.604593902014297</v>
      </c>
      <c r="AP3880" s="159">
        <f t="shared" si="615"/>
        <v>4.4016462192256025E-3</v>
      </c>
      <c r="AQ3880" s="160">
        <f t="shared" si="616"/>
        <v>1.0985277024882882E-5</v>
      </c>
      <c r="AR3880" s="161">
        <f t="shared" si="617"/>
        <v>1.0985277024882882E-5</v>
      </c>
      <c r="AS3880" s="161" t="str">
        <f t="shared" si="613"/>
        <v/>
      </c>
    </row>
    <row r="3881" spans="41:45" ht="20.100000000000001" customHeight="1" x14ac:dyDescent="0.25">
      <c r="AO3881" s="158">
        <f t="shared" si="614"/>
        <v>20.610988872188727</v>
      </c>
      <c r="AP3881" s="159">
        <f t="shared" si="615"/>
        <v>4.3906609422007196E-3</v>
      </c>
      <c r="AQ3881" s="160">
        <f t="shared" si="616"/>
        <v>1.0958704958288941E-5</v>
      </c>
      <c r="AR3881" s="161">
        <f t="shared" si="617"/>
        <v>1.0958704958288941E-5</v>
      </c>
      <c r="AS3881" s="161" t="str">
        <f t="shared" si="613"/>
        <v/>
      </c>
    </row>
    <row r="3882" spans="41:45" ht="20.100000000000001" customHeight="1" x14ac:dyDescent="0.25">
      <c r="AO3882" s="158">
        <f t="shared" si="614"/>
        <v>20.617383842363157</v>
      </c>
      <c r="AP3882" s="159">
        <f t="shared" si="615"/>
        <v>4.3797022372424306E-3</v>
      </c>
      <c r="AQ3882" s="160">
        <f t="shared" si="616"/>
        <v>1.0932194536116338E-5</v>
      </c>
      <c r="AR3882" s="161">
        <f t="shared" si="617"/>
        <v>1.0932194536116338E-5</v>
      </c>
      <c r="AS3882" s="161" t="str">
        <f t="shared" si="613"/>
        <v/>
      </c>
    </row>
    <row r="3883" spans="41:45" ht="20.100000000000001" customHeight="1" x14ac:dyDescent="0.25">
      <c r="AO3883" s="158">
        <f t="shared" si="614"/>
        <v>20.623778812537587</v>
      </c>
      <c r="AP3883" s="159">
        <f t="shared" si="615"/>
        <v>4.3687700427063143E-3</v>
      </c>
      <c r="AQ3883" s="160">
        <f t="shared" si="616"/>
        <v>1.0905745623610887E-5</v>
      </c>
      <c r="AR3883" s="161">
        <f t="shared" si="617"/>
        <v>1.0905745623610887E-5</v>
      </c>
      <c r="AS3883" s="161" t="str">
        <f t="shared" si="613"/>
        <v/>
      </c>
    </row>
    <row r="3884" spans="41:45" ht="20.100000000000001" customHeight="1" x14ac:dyDescent="0.25">
      <c r="AO3884" s="158">
        <f t="shared" si="614"/>
        <v>20.630173782712017</v>
      </c>
      <c r="AP3884" s="159">
        <f t="shared" si="615"/>
        <v>4.3578642970827034E-3</v>
      </c>
      <c r="AQ3884" s="160">
        <f t="shared" si="616"/>
        <v>1.0879358086282945E-5</v>
      </c>
      <c r="AR3884" s="161">
        <f t="shared" si="617"/>
        <v>1.0879358086282945E-5</v>
      </c>
      <c r="AS3884" s="161" t="str">
        <f t="shared" si="613"/>
        <v/>
      </c>
    </row>
    <row r="3885" spans="41:45" ht="20.100000000000001" customHeight="1" x14ac:dyDescent="0.25">
      <c r="AO3885" s="158">
        <f t="shared" si="614"/>
        <v>20.636568752886447</v>
      </c>
      <c r="AP3885" s="159">
        <f t="shared" si="615"/>
        <v>4.3469849389964205E-3</v>
      </c>
      <c r="AQ3885" s="160">
        <f t="shared" si="616"/>
        <v>1.0853031789891804E-5</v>
      </c>
      <c r="AR3885" s="161">
        <f t="shared" si="617"/>
        <v>1.0853031789891804E-5</v>
      </c>
      <c r="AS3885" s="161" t="str">
        <f t="shared" si="613"/>
        <v/>
      </c>
    </row>
    <row r="3886" spans="41:45" ht="20.100000000000001" customHeight="1" x14ac:dyDescent="0.25">
      <c r="AO3886" s="158">
        <f t="shared" si="614"/>
        <v>20.642963723060877</v>
      </c>
      <c r="AP3886" s="159">
        <f t="shared" si="615"/>
        <v>4.3361319072065287E-3</v>
      </c>
      <c r="AQ3886" s="160">
        <f t="shared" si="616"/>
        <v>1.0826766600512475E-5</v>
      </c>
      <c r="AR3886" s="161">
        <f t="shared" si="617"/>
        <v>1.0826766600512475E-5</v>
      </c>
      <c r="AS3886" s="161" t="str">
        <f t="shared" si="613"/>
        <v/>
      </c>
    </row>
    <row r="3887" spans="41:45" ht="20.100000000000001" customHeight="1" x14ac:dyDescent="0.25">
      <c r="AO3887" s="158">
        <f t="shared" si="614"/>
        <v>20.649358693235307</v>
      </c>
      <c r="AP3887" s="159">
        <f t="shared" si="615"/>
        <v>4.3253051406060162E-3</v>
      </c>
      <c r="AQ3887" s="160">
        <f t="shared" si="616"/>
        <v>1.0800562384439411E-5</v>
      </c>
      <c r="AR3887" s="161">
        <f t="shared" si="617"/>
        <v>1.0800562384439411E-5</v>
      </c>
      <c r="AS3887" s="161" t="str">
        <f t="shared" si="613"/>
        <v/>
      </c>
    </row>
    <row r="3888" spans="41:45" ht="20.100000000000001" customHeight="1" x14ac:dyDescent="0.25">
      <c r="AO3888" s="158">
        <f t="shared" si="614"/>
        <v>20.655753663409737</v>
      </c>
      <c r="AP3888" s="159">
        <f t="shared" si="615"/>
        <v>4.3145045782215768E-3</v>
      </c>
      <c r="AQ3888" s="160">
        <f t="shared" si="616"/>
        <v>1.077441900826457E-5</v>
      </c>
      <c r="AR3888" s="161">
        <f t="shared" si="617"/>
        <v>1.077441900826457E-5</v>
      </c>
      <c r="AS3888" s="161" t="str">
        <f t="shared" si="613"/>
        <v/>
      </c>
    </row>
    <row r="3889" spans="41:45" ht="20.100000000000001" customHeight="1" x14ac:dyDescent="0.25">
      <c r="AO3889" s="158">
        <f t="shared" si="614"/>
        <v>20.662148633584167</v>
      </c>
      <c r="AP3889" s="159">
        <f t="shared" si="615"/>
        <v>4.3037301592133122E-3</v>
      </c>
      <c r="AQ3889" s="160">
        <f t="shared" si="616"/>
        <v>1.0748336338830579E-5</v>
      </c>
      <c r="AR3889" s="161">
        <f t="shared" si="617"/>
        <v>1.0748336338830579E-5</v>
      </c>
      <c r="AS3889" s="161" t="str">
        <f t="shared" si="613"/>
        <v/>
      </c>
    </row>
    <row r="3890" spans="41:45" ht="20.100000000000001" customHeight="1" x14ac:dyDescent="0.25">
      <c r="AO3890" s="158">
        <f t="shared" si="614"/>
        <v>20.668543603758597</v>
      </c>
      <c r="AP3890" s="159">
        <f t="shared" si="615"/>
        <v>4.2929818228744816E-3</v>
      </c>
      <c r="AQ3890" s="160">
        <f t="shared" si="616"/>
        <v>1.0722314243247211E-5</v>
      </c>
      <c r="AR3890" s="161">
        <f t="shared" si="617"/>
        <v>1.0722314243247211E-5</v>
      </c>
      <c r="AS3890" s="161" t="str">
        <f t="shared" si="613"/>
        <v/>
      </c>
    </row>
    <row r="3891" spans="41:45" ht="20.100000000000001" customHeight="1" x14ac:dyDescent="0.25">
      <c r="AO3891" s="158">
        <f t="shared" si="614"/>
        <v>20.674938573933026</v>
      </c>
      <c r="AP3891" s="159">
        <f t="shared" si="615"/>
        <v>4.2822595086312344E-3</v>
      </c>
      <c r="AQ3891" s="160">
        <f t="shared" si="616"/>
        <v>1.0696352588892254E-5</v>
      </c>
      <c r="AR3891" s="161">
        <f t="shared" si="617"/>
        <v>1.0696352588892254E-5</v>
      </c>
      <c r="AS3891" s="161" t="str">
        <f t="shared" si="613"/>
        <v/>
      </c>
    </row>
    <row r="3892" spans="41:45" ht="20.100000000000001" customHeight="1" x14ac:dyDescent="0.25">
      <c r="AO3892" s="158">
        <f t="shared" si="614"/>
        <v>20.681333544107456</v>
      </c>
      <c r="AP3892" s="159">
        <f t="shared" si="615"/>
        <v>4.2715631560423422E-3</v>
      </c>
      <c r="AQ3892" s="160">
        <f t="shared" si="616"/>
        <v>1.0670451243407174E-5</v>
      </c>
      <c r="AR3892" s="161">
        <f t="shared" si="617"/>
        <v>1.0670451243407174E-5</v>
      </c>
      <c r="AS3892" s="161" t="str">
        <f t="shared" si="613"/>
        <v/>
      </c>
    </row>
    <row r="3893" spans="41:45" ht="20.100000000000001" customHeight="1" x14ac:dyDescent="0.25">
      <c r="AO3893" s="158">
        <f t="shared" si="614"/>
        <v>20.687728514281886</v>
      </c>
      <c r="AP3893" s="159">
        <f t="shared" si="615"/>
        <v>4.260892704798935E-3</v>
      </c>
      <c r="AQ3893" s="160">
        <f t="shared" si="616"/>
        <v>1.0644610074705789E-5</v>
      </c>
      <c r="AR3893" s="161">
        <f t="shared" si="617"/>
        <v>1.0644610074705789E-5</v>
      </c>
      <c r="AS3893" s="161" t="str">
        <f t="shared" si="613"/>
        <v/>
      </c>
    </row>
    <row r="3894" spans="41:45" ht="20.100000000000001" customHeight="1" x14ac:dyDescent="0.25">
      <c r="AO3894" s="158">
        <f t="shared" si="614"/>
        <v>20.694123484456316</v>
      </c>
      <c r="AP3894" s="159">
        <f t="shared" si="615"/>
        <v>4.2502480947242292E-3</v>
      </c>
      <c r="AQ3894" s="160">
        <f t="shared" si="616"/>
        <v>1.0618828950943043E-5</v>
      </c>
      <c r="AR3894" s="161">
        <f t="shared" si="617"/>
        <v>1.0618828950943043E-5</v>
      </c>
      <c r="AS3894" s="161" t="str">
        <f t="shared" si="613"/>
        <v/>
      </c>
    </row>
    <row r="3895" spans="41:45" ht="20.100000000000001" customHeight="1" x14ac:dyDescent="0.25">
      <c r="AO3895" s="158">
        <f t="shared" si="614"/>
        <v>20.700518454630746</v>
      </c>
      <c r="AP3895" s="159">
        <f t="shared" si="615"/>
        <v>4.2396292657732862E-3</v>
      </c>
      <c r="AQ3895" s="160">
        <f t="shared" si="616"/>
        <v>1.0593107740573121E-5</v>
      </c>
      <c r="AR3895" s="161">
        <f t="shared" si="617"/>
        <v>1.0593107740573121E-5</v>
      </c>
      <c r="AS3895" s="161" t="str">
        <f t="shared" si="613"/>
        <v/>
      </c>
    </row>
    <row r="3896" spans="41:45" ht="20.100000000000001" customHeight="1" x14ac:dyDescent="0.25">
      <c r="AO3896" s="158">
        <f t="shared" si="614"/>
        <v>20.706913424805176</v>
      </c>
      <c r="AP3896" s="159">
        <f t="shared" si="615"/>
        <v>4.229036158032713E-3</v>
      </c>
      <c r="AQ3896" s="160">
        <f t="shared" si="616"/>
        <v>1.0567446312276588E-5</v>
      </c>
      <c r="AR3896" s="161">
        <f t="shared" si="617"/>
        <v>1.0567446312276588E-5</v>
      </c>
      <c r="AS3896" s="161" t="str">
        <f t="shared" si="613"/>
        <v/>
      </c>
    </row>
    <row r="3897" spans="41:45" ht="20.100000000000001" customHeight="1" x14ac:dyDescent="0.25">
      <c r="AO3897" s="158">
        <f t="shared" si="614"/>
        <v>20.713308394979606</v>
      </c>
      <c r="AP3897" s="159">
        <f t="shared" si="615"/>
        <v>4.2184687117204364E-3</v>
      </c>
      <c r="AQ3897" s="160">
        <f t="shared" si="616"/>
        <v>1.054184453500636E-5</v>
      </c>
      <c r="AR3897" s="161">
        <f t="shared" si="617"/>
        <v>1.054184453500636E-5</v>
      </c>
      <c r="AS3897" s="161" t="str">
        <f t="shared" si="613"/>
        <v/>
      </c>
    </row>
    <row r="3898" spans="41:45" ht="20.100000000000001" customHeight="1" x14ac:dyDescent="0.25">
      <c r="AO3898" s="158">
        <f t="shared" si="614"/>
        <v>20.719703365154036</v>
      </c>
      <c r="AP3898" s="159">
        <f t="shared" si="615"/>
        <v>4.2079268671854301E-3</v>
      </c>
      <c r="AQ3898" s="160">
        <f t="shared" si="616"/>
        <v>1.0516302278018065E-5</v>
      </c>
      <c r="AR3898" s="161">
        <f t="shared" si="617"/>
        <v>1.0516302278018065E-5</v>
      </c>
      <c r="AS3898" s="161" t="str">
        <f t="shared" si="613"/>
        <v/>
      </c>
    </row>
    <row r="3899" spans="41:45" ht="20.100000000000001" customHeight="1" x14ac:dyDescent="0.25">
      <c r="AO3899" s="158">
        <f t="shared" si="614"/>
        <v>20.726098335328466</v>
      </c>
      <c r="AP3899" s="159">
        <f t="shared" si="615"/>
        <v>4.197410564907412E-3</v>
      </c>
      <c r="AQ3899" s="160">
        <f t="shared" si="616"/>
        <v>1.0490819410749475E-5</v>
      </c>
      <c r="AR3899" s="161">
        <f t="shared" si="617"/>
        <v>1.0490819410749475E-5</v>
      </c>
      <c r="AS3899" s="161" t="str">
        <f t="shared" si="613"/>
        <v/>
      </c>
    </row>
    <row r="3900" spans="41:45" ht="20.100000000000001" customHeight="1" x14ac:dyDescent="0.25">
      <c r="AO3900" s="158">
        <f t="shared" si="614"/>
        <v>20.732493305502896</v>
      </c>
      <c r="AP3900" s="159">
        <f t="shared" si="615"/>
        <v>4.1869197454966625E-3</v>
      </c>
      <c r="AQ3900" s="160">
        <f t="shared" si="616"/>
        <v>1.0465395802980101E-5</v>
      </c>
      <c r="AR3900" s="161">
        <f t="shared" si="617"/>
        <v>1.0465395802980101E-5</v>
      </c>
      <c r="AS3900" s="161" t="str">
        <f t="shared" si="613"/>
        <v/>
      </c>
    </row>
    <row r="3901" spans="41:45" ht="20.100000000000001" customHeight="1" x14ac:dyDescent="0.25">
      <c r="AO3901" s="158">
        <f t="shared" si="614"/>
        <v>20.738888275677326</v>
      </c>
      <c r="AP3901" s="159">
        <f t="shared" si="615"/>
        <v>4.1764543496936824E-3</v>
      </c>
      <c r="AQ3901" s="160">
        <f t="shared" si="616"/>
        <v>1.0440031324689819E-5</v>
      </c>
      <c r="AR3901" s="161">
        <f t="shared" si="617"/>
        <v>1.0440031324689819E-5</v>
      </c>
      <c r="AS3901" s="161" t="str">
        <f t="shared" si="613"/>
        <v/>
      </c>
    </row>
    <row r="3902" spans="41:45" ht="20.100000000000001" customHeight="1" x14ac:dyDescent="0.25">
      <c r="AO3902" s="158">
        <f t="shared" si="614"/>
        <v>20.745283245851756</v>
      </c>
      <c r="AP3902" s="159">
        <f t="shared" si="615"/>
        <v>4.1660143183689926E-3</v>
      </c>
      <c r="AQ3902" s="160">
        <f t="shared" si="616"/>
        <v>1.0414725846168149E-5</v>
      </c>
      <c r="AR3902" s="161">
        <f t="shared" si="617"/>
        <v>1.0414725846168149E-5</v>
      </c>
      <c r="AS3902" s="161" t="str">
        <f t="shared" si="613"/>
        <v/>
      </c>
    </row>
    <row r="3903" spans="41:45" ht="20.100000000000001" customHeight="1" x14ac:dyDescent="0.25">
      <c r="AO3903" s="158">
        <f t="shared" si="614"/>
        <v>20.751678216026185</v>
      </c>
      <c r="AP3903" s="159">
        <f t="shared" si="615"/>
        <v>4.1555995925228245E-3</v>
      </c>
      <c r="AQ3903" s="160">
        <f t="shared" si="616"/>
        <v>1.0389479237920586E-5</v>
      </c>
      <c r="AR3903" s="161">
        <f t="shared" si="617"/>
        <v>1.0389479237920586E-5</v>
      </c>
      <c r="AS3903" s="161" t="str">
        <f t="shared" si="613"/>
        <v/>
      </c>
    </row>
    <row r="3904" spans="41:45" ht="20.100000000000001" customHeight="1" x14ac:dyDescent="0.25">
      <c r="AO3904" s="158">
        <f t="shared" si="614"/>
        <v>20.758073186200615</v>
      </c>
      <c r="AP3904" s="159">
        <f t="shared" si="615"/>
        <v>4.1452101132849039E-3</v>
      </c>
      <c r="AQ3904" s="160">
        <f t="shared" si="616"/>
        <v>1.0364291370742323E-5</v>
      </c>
      <c r="AR3904" s="161">
        <f t="shared" si="617"/>
        <v>1.0364291370742323E-5</v>
      </c>
      <c r="AS3904" s="161" t="str">
        <f t="shared" si="613"/>
        <v/>
      </c>
    </row>
    <row r="3905" spans="41:45" ht="20.100000000000001" customHeight="1" x14ac:dyDescent="0.25">
      <c r="AO3905" s="158">
        <f t="shared" si="614"/>
        <v>20.764468156375045</v>
      </c>
      <c r="AP3905" s="159">
        <f t="shared" si="615"/>
        <v>4.1348458219141616E-3</v>
      </c>
      <c r="AQ3905" s="160">
        <f t="shared" si="616"/>
        <v>1.0339162115668814E-5</v>
      </c>
      <c r="AR3905" s="161">
        <f t="shared" si="617"/>
        <v>1.0339162115668814E-5</v>
      </c>
      <c r="AS3905" s="161" t="str">
        <f t="shared" si="613"/>
        <v/>
      </c>
    </row>
    <row r="3906" spans="41:45" ht="20.100000000000001" customHeight="1" x14ac:dyDescent="0.25">
      <c r="AO3906" s="158">
        <f t="shared" si="614"/>
        <v>20.770863126549475</v>
      </c>
      <c r="AP3906" s="159">
        <f t="shared" si="615"/>
        <v>4.1245066597984928E-3</v>
      </c>
      <c r="AQ3906" s="160">
        <f t="shared" si="616"/>
        <v>1.0314091344019137E-5</v>
      </c>
      <c r="AR3906" s="161">
        <f t="shared" si="617"/>
        <v>1.0314091344019137E-5</v>
      </c>
      <c r="AS3906" s="161" t="str">
        <f t="shared" si="613"/>
        <v/>
      </c>
    </row>
    <row r="3907" spans="41:45" ht="20.100000000000001" customHeight="1" x14ac:dyDescent="0.25">
      <c r="AO3907" s="158">
        <f t="shared" si="614"/>
        <v>20.777258096723905</v>
      </c>
      <c r="AP3907" s="159">
        <f t="shared" si="615"/>
        <v>4.1141925684544736E-3</v>
      </c>
      <c r="AQ3907" s="160">
        <f t="shared" si="616"/>
        <v>1.0289078927321407E-5</v>
      </c>
      <c r="AR3907" s="161">
        <f t="shared" si="617"/>
        <v>1.0289078927321407E-5</v>
      </c>
      <c r="AS3907" s="161" t="str">
        <f t="shared" si="613"/>
        <v/>
      </c>
    </row>
    <row r="3908" spans="41:45" ht="20.100000000000001" customHeight="1" x14ac:dyDescent="0.25">
      <c r="AO3908" s="158">
        <f t="shared" si="614"/>
        <v>20.783653066898335</v>
      </c>
      <c r="AP3908" s="159">
        <f t="shared" si="615"/>
        <v>4.1039034895271522E-3</v>
      </c>
      <c r="AQ3908" s="160">
        <f t="shared" si="616"/>
        <v>1.0264124737439408E-5</v>
      </c>
      <c r="AR3908" s="161">
        <f t="shared" si="617"/>
        <v>1.0264124737439408E-5</v>
      </c>
      <c r="AS3908" s="161" t="str">
        <f t="shared" si="613"/>
        <v/>
      </c>
    </row>
    <row r="3909" spans="41:45" ht="20.100000000000001" customHeight="1" x14ac:dyDescent="0.25">
      <c r="AO3909" s="158">
        <f t="shared" si="614"/>
        <v>20.790048037072765</v>
      </c>
      <c r="AP3909" s="159">
        <f t="shared" si="615"/>
        <v>4.0936393647897128E-3</v>
      </c>
      <c r="AQ3909" s="160">
        <f t="shared" si="616"/>
        <v>1.023922864639825E-5</v>
      </c>
      <c r="AR3909" s="161">
        <f t="shared" si="617"/>
        <v>1.023922864639825E-5</v>
      </c>
      <c r="AS3909" s="161" t="str">
        <f t="shared" si="613"/>
        <v/>
      </c>
    </row>
    <row r="3910" spans="41:45" ht="20.100000000000001" customHeight="1" x14ac:dyDescent="0.25">
      <c r="AO3910" s="158">
        <f t="shared" si="614"/>
        <v>20.796443007247195</v>
      </c>
      <c r="AP3910" s="159">
        <f t="shared" si="615"/>
        <v>4.0834001361433146E-3</v>
      </c>
      <c r="AQ3910" s="160">
        <f t="shared" si="616"/>
        <v>1.0214390526572595E-5</v>
      </c>
      <c r="AR3910" s="161">
        <f t="shared" si="617"/>
        <v>1.0214390526572595E-5</v>
      </c>
      <c r="AS3910" s="161" t="str">
        <f t="shared" si="613"/>
        <v/>
      </c>
    </row>
    <row r="3911" spans="41:45" ht="20.100000000000001" customHeight="1" x14ac:dyDescent="0.25">
      <c r="AO3911" s="158">
        <f t="shared" si="614"/>
        <v>20.802837977421625</v>
      </c>
      <c r="AP3911" s="159">
        <f t="shared" si="615"/>
        <v>4.073185745616742E-3</v>
      </c>
      <c r="AQ3911" s="160">
        <f t="shared" si="616"/>
        <v>1.0189610250532256E-5</v>
      </c>
      <c r="AR3911" s="161">
        <f t="shared" si="617"/>
        <v>1.0189610250532256E-5</v>
      </c>
      <c r="AS3911" s="161" t="str">
        <f t="shared" si="613"/>
        <v/>
      </c>
    </row>
    <row r="3912" spans="41:45" ht="20.100000000000001" customHeight="1" x14ac:dyDescent="0.25">
      <c r="AO3912" s="158">
        <f t="shared" si="614"/>
        <v>20.809232947596055</v>
      </c>
      <c r="AP3912" s="159">
        <f t="shared" si="615"/>
        <v>4.0629961353662097E-3</v>
      </c>
      <c r="AQ3912" s="160">
        <f t="shared" si="616"/>
        <v>1.0164887691115933E-5</v>
      </c>
      <c r="AR3912" s="161">
        <f t="shared" si="617"/>
        <v>1.0164887691115933E-5</v>
      </c>
      <c r="AS3912" s="161" t="str">
        <f t="shared" si="613"/>
        <v/>
      </c>
    </row>
    <row r="3913" spans="41:45" ht="20.100000000000001" customHeight="1" x14ac:dyDescent="0.25">
      <c r="AO3913" s="158">
        <f t="shared" si="614"/>
        <v>20.815627917770485</v>
      </c>
      <c r="AP3913" s="159">
        <f t="shared" si="615"/>
        <v>4.0528312476750938E-3</v>
      </c>
      <c r="AQ3913" s="160">
        <f t="shared" si="616"/>
        <v>1.0140222721433806E-5</v>
      </c>
      <c r="AR3913" s="161">
        <f t="shared" si="617"/>
        <v>1.0140222721433806E-5</v>
      </c>
      <c r="AS3913" s="161" t="str">
        <f t="shared" si="613"/>
        <v/>
      </c>
    </row>
    <row r="3914" spans="41:45" ht="20.100000000000001" customHeight="1" x14ac:dyDescent="0.25">
      <c r="AO3914" s="158">
        <f t="shared" si="614"/>
        <v>20.822022887944915</v>
      </c>
      <c r="AP3914" s="159">
        <f t="shared" si="615"/>
        <v>4.04269102495366E-3</v>
      </c>
      <c r="AQ3914" s="160">
        <f t="shared" si="616"/>
        <v>1.0115615214840654E-5</v>
      </c>
      <c r="AR3914" s="161">
        <f t="shared" si="617"/>
        <v>1.0115615214840654E-5</v>
      </c>
      <c r="AS3914" s="161" t="str">
        <f t="shared" si="613"/>
        <v/>
      </c>
    </row>
    <row r="3915" spans="41:45" ht="20.100000000000001" customHeight="1" x14ac:dyDescent="0.25">
      <c r="AO3915" s="158">
        <f t="shared" si="614"/>
        <v>20.828417858119344</v>
      </c>
      <c r="AP3915" s="159">
        <f t="shared" si="615"/>
        <v>4.0325754097388193E-3</v>
      </c>
      <c r="AQ3915" s="160">
        <f t="shared" si="616"/>
        <v>1.0091065044941054E-5</v>
      </c>
      <c r="AR3915" s="161">
        <f t="shared" si="617"/>
        <v>1.0091065044941054E-5</v>
      </c>
      <c r="AS3915" s="161" t="str">
        <f t="shared" si="613"/>
        <v/>
      </c>
    </row>
    <row r="3916" spans="41:45" ht="20.100000000000001" customHeight="1" x14ac:dyDescent="0.25">
      <c r="AO3916" s="158">
        <f t="shared" si="614"/>
        <v>20.834812828293774</v>
      </c>
      <c r="AP3916" s="159">
        <f t="shared" si="615"/>
        <v>4.0224843446938783E-3</v>
      </c>
      <c r="AQ3916" s="160">
        <f t="shared" si="616"/>
        <v>1.0066572085602396E-5</v>
      </c>
      <c r="AR3916" s="161">
        <f t="shared" si="617"/>
        <v>1.0066572085602396E-5</v>
      </c>
      <c r="AS3916" s="161" t="str">
        <f t="shared" si="613"/>
        <v/>
      </c>
    </row>
    <row r="3917" spans="41:45" ht="20.100000000000001" customHeight="1" x14ac:dyDescent="0.25">
      <c r="AO3917" s="158">
        <f t="shared" si="614"/>
        <v>20.841207798468204</v>
      </c>
      <c r="AP3917" s="159">
        <f t="shared" si="615"/>
        <v>4.0124177726082759E-3</v>
      </c>
      <c r="AQ3917" s="160">
        <f t="shared" si="616"/>
        <v>1.0042136210940134E-5</v>
      </c>
      <c r="AR3917" s="161">
        <f t="shared" si="617"/>
        <v>1.0042136210940134E-5</v>
      </c>
      <c r="AS3917" s="161" t="str">
        <f t="shared" si="613"/>
        <v/>
      </c>
    </row>
    <row r="3918" spans="41:45" ht="20.100000000000001" customHeight="1" x14ac:dyDescent="0.25">
      <c r="AO3918" s="158">
        <f t="shared" si="614"/>
        <v>20.847602768642634</v>
      </c>
      <c r="AP3918" s="159">
        <f t="shared" si="615"/>
        <v>4.0023756363973357E-3</v>
      </c>
      <c r="AQ3918" s="160">
        <f t="shared" si="616"/>
        <v>1.0017757295337736E-5</v>
      </c>
      <c r="AR3918" s="161">
        <f t="shared" si="617"/>
        <v>1.0017757295337736E-5</v>
      </c>
      <c r="AS3918" s="161" t="str">
        <f t="shared" si="613"/>
        <v/>
      </c>
    </row>
    <row r="3919" spans="41:45" ht="20.100000000000001" customHeight="1" x14ac:dyDescent="0.25">
      <c r="AO3919" s="158">
        <f t="shared" si="614"/>
        <v>20.853997738817064</v>
      </c>
      <c r="AP3919" s="159">
        <f t="shared" si="615"/>
        <v>3.992357879101998E-3</v>
      </c>
      <c r="AQ3919" s="160">
        <f t="shared" si="616"/>
        <v>9.9934352133955115E-6</v>
      </c>
      <c r="AR3919" s="161">
        <f t="shared" si="617"/>
        <v>9.9934352133955115E-6</v>
      </c>
      <c r="AS3919" s="161" t="str">
        <f t="shared" si="613"/>
        <v/>
      </c>
    </row>
    <row r="3920" spans="41:45" ht="20.100000000000001" customHeight="1" x14ac:dyDescent="0.25">
      <c r="AO3920" s="158">
        <f t="shared" si="614"/>
        <v>20.860392708991494</v>
      </c>
      <c r="AP3920" s="159">
        <f t="shared" si="615"/>
        <v>3.9823644438886025E-3</v>
      </c>
      <c r="AQ3920" s="160">
        <f t="shared" si="616"/>
        <v>9.9691698400121431E-6</v>
      </c>
      <c r="AR3920" s="161">
        <f t="shared" si="617"/>
        <v>9.9691698400121431E-6</v>
      </c>
      <c r="AS3920" s="161" t="str">
        <f t="shared" si="613"/>
        <v/>
      </c>
    </row>
    <row r="3921" spans="41:45" ht="20.100000000000001" customHeight="1" x14ac:dyDescent="0.25">
      <c r="AO3921" s="158">
        <f t="shared" si="614"/>
        <v>20.866787679165924</v>
      </c>
      <c r="AP3921" s="159">
        <f t="shared" si="615"/>
        <v>3.9723952740485903E-3</v>
      </c>
      <c r="AQ3921" s="160">
        <f t="shared" si="616"/>
        <v>9.9449610503040201E-6</v>
      </c>
      <c r="AR3921" s="161">
        <f t="shared" si="617"/>
        <v>9.9449610503040201E-6</v>
      </c>
      <c r="AS3921" s="161" t="str">
        <f t="shared" si="613"/>
        <v/>
      </c>
    </row>
    <row r="3922" spans="41:45" ht="20.100000000000001" customHeight="1" x14ac:dyDescent="0.25">
      <c r="AO3922" s="158">
        <f t="shared" si="614"/>
        <v>20.873182649340354</v>
      </c>
      <c r="AP3922" s="159">
        <f t="shared" si="615"/>
        <v>3.9624503129982863E-3</v>
      </c>
      <c r="AQ3922" s="160">
        <f t="shared" si="616"/>
        <v>9.9208087196520772E-6</v>
      </c>
      <c r="AR3922" s="161">
        <f t="shared" si="617"/>
        <v>9.9208087196520772E-6</v>
      </c>
      <c r="AS3922" s="161" t="str">
        <f t="shared" ref="AS3922:AS3985" si="618">IF($AP3922&lt;(1-$AN$670),$AQ3922,"")</f>
        <v/>
      </c>
    </row>
    <row r="3923" spans="41:45" ht="20.100000000000001" customHeight="1" x14ac:dyDescent="0.25">
      <c r="AO3923" s="158">
        <f t="shared" ref="AO3923:AO3986" si="619">AO3922+$AR$655</f>
        <v>20.879577619514784</v>
      </c>
      <c r="AP3923" s="159">
        <f t="shared" ref="AP3923:AP3986" si="620">_xlfn.CHISQ.DIST.RT(AO3923,7)</f>
        <v>3.9525295042786342E-3</v>
      </c>
      <c r="AQ3923" s="160">
        <f t="shared" ref="AQ3923:AQ3986" si="621">AP3923-AP3924</f>
        <v>9.8967127237026623E-6</v>
      </c>
      <c r="AR3923" s="161">
        <f t="shared" ref="AR3923:AR3986" si="622">IF(AP3923&lt;(1-$AN$662),AQ3923,"")</f>
        <v>9.8967127237026623E-6</v>
      </c>
      <c r="AS3923" s="161" t="str">
        <f t="shared" si="618"/>
        <v/>
      </c>
    </row>
    <row r="3924" spans="41:45" ht="20.100000000000001" customHeight="1" x14ac:dyDescent="0.25">
      <c r="AO3924" s="158">
        <f t="shared" si="619"/>
        <v>20.885972589689214</v>
      </c>
      <c r="AP3924" s="159">
        <f t="shared" si="620"/>
        <v>3.9426327915549316E-3</v>
      </c>
      <c r="AQ3924" s="160">
        <f t="shared" si="621"/>
        <v>9.8726729383111569E-6</v>
      </c>
      <c r="AR3924" s="161">
        <f t="shared" si="622"/>
        <v>9.8726729383111569E-6</v>
      </c>
      <c r="AS3924" s="161" t="str">
        <f t="shared" si="618"/>
        <v/>
      </c>
    </row>
    <row r="3925" spans="41:45" ht="20.100000000000001" customHeight="1" x14ac:dyDescent="0.25">
      <c r="AO3925" s="158">
        <f t="shared" si="619"/>
        <v>20.892367559863644</v>
      </c>
      <c r="AP3925" s="159">
        <f t="shared" si="620"/>
        <v>3.9327601186166204E-3</v>
      </c>
      <c r="AQ3925" s="160">
        <f t="shared" si="621"/>
        <v>9.8486892396365197E-6</v>
      </c>
      <c r="AR3925" s="161">
        <f t="shared" si="622"/>
        <v>9.8486892396365197E-6</v>
      </c>
      <c r="AS3925" s="161" t="str">
        <f t="shared" si="618"/>
        <v/>
      </c>
    </row>
    <row r="3926" spans="41:45" ht="20.100000000000001" customHeight="1" x14ac:dyDescent="0.25">
      <c r="AO3926" s="158">
        <f t="shared" si="619"/>
        <v>20.898762530038073</v>
      </c>
      <c r="AP3926" s="159">
        <f t="shared" si="620"/>
        <v>3.9229114293769839E-3</v>
      </c>
      <c r="AQ3926" s="160">
        <f t="shared" si="621"/>
        <v>9.8247615040398042E-6</v>
      </c>
      <c r="AR3926" s="161">
        <f t="shared" si="622"/>
        <v>9.8247615040398042E-6</v>
      </c>
      <c r="AS3926" s="161" t="str">
        <f t="shared" si="618"/>
        <v/>
      </c>
    </row>
    <row r="3927" spans="41:45" ht="20.100000000000001" customHeight="1" x14ac:dyDescent="0.25">
      <c r="AO3927" s="158">
        <f t="shared" si="619"/>
        <v>20.905157500212503</v>
      </c>
      <c r="AP3927" s="159">
        <f t="shared" si="620"/>
        <v>3.9130866678729441E-3</v>
      </c>
      <c r="AQ3927" s="160">
        <f t="shared" si="621"/>
        <v>9.8008896081713294E-6</v>
      </c>
      <c r="AR3927" s="161">
        <f t="shared" si="622"/>
        <v>9.8008896081713294E-6</v>
      </c>
      <c r="AS3927" s="161" t="str">
        <f t="shared" si="618"/>
        <v/>
      </c>
    </row>
    <row r="3928" spans="41:45" ht="20.100000000000001" customHeight="1" x14ac:dyDescent="0.25">
      <c r="AO3928" s="158">
        <f t="shared" si="619"/>
        <v>20.911552470386933</v>
      </c>
      <c r="AP3928" s="159">
        <f t="shared" si="620"/>
        <v>3.9032857782647728E-3</v>
      </c>
      <c r="AQ3928" s="160">
        <f t="shared" si="621"/>
        <v>9.7770734288982544E-6</v>
      </c>
      <c r="AR3928" s="161">
        <f t="shared" si="622"/>
        <v>9.7770734288982544E-6</v>
      </c>
      <c r="AS3928" s="161" t="str">
        <f t="shared" si="618"/>
        <v/>
      </c>
    </row>
    <row r="3929" spans="41:45" ht="20.100000000000001" customHeight="1" x14ac:dyDescent="0.25">
      <c r="AO3929" s="158">
        <f t="shared" si="619"/>
        <v>20.917947440561363</v>
      </c>
      <c r="AP3929" s="159">
        <f t="shared" si="620"/>
        <v>3.8935087048358745E-3</v>
      </c>
      <c r="AQ3929" s="160">
        <f t="shared" si="621"/>
        <v>9.7533128433583555E-6</v>
      </c>
      <c r="AR3929" s="161">
        <f t="shared" si="622"/>
        <v>9.7533128433583555E-6</v>
      </c>
      <c r="AS3929" s="161" t="str">
        <f t="shared" si="618"/>
        <v/>
      </c>
    </row>
    <row r="3930" spans="41:45" ht="20.100000000000001" customHeight="1" x14ac:dyDescent="0.25">
      <c r="AO3930" s="158">
        <f t="shared" si="619"/>
        <v>20.924342410735793</v>
      </c>
      <c r="AP3930" s="159">
        <f t="shared" si="620"/>
        <v>3.8837553919925162E-3</v>
      </c>
      <c r="AQ3930" s="160">
        <f t="shared" si="621"/>
        <v>9.7296077289266321E-6</v>
      </c>
      <c r="AR3930" s="161">
        <f t="shared" si="622"/>
        <v>9.7296077289266321E-6</v>
      </c>
      <c r="AS3930" s="161" t="str">
        <f t="shared" si="618"/>
        <v/>
      </c>
    </row>
    <row r="3931" spans="41:45" ht="20.100000000000001" customHeight="1" x14ac:dyDescent="0.25">
      <c r="AO3931" s="158">
        <f t="shared" si="619"/>
        <v>20.930737380910223</v>
      </c>
      <c r="AP3931" s="159">
        <f t="shared" si="620"/>
        <v>3.8740257842635895E-3</v>
      </c>
      <c r="AQ3931" s="160">
        <f t="shared" si="621"/>
        <v>9.7059579632205115E-6</v>
      </c>
      <c r="AR3931" s="161">
        <f t="shared" si="622"/>
        <v>9.7059579632205115E-6</v>
      </c>
      <c r="AS3931" s="161" t="str">
        <f t="shared" si="618"/>
        <v/>
      </c>
    </row>
    <row r="3932" spans="41:45" ht="20.100000000000001" customHeight="1" x14ac:dyDescent="0.25">
      <c r="AO3932" s="158">
        <f t="shared" si="619"/>
        <v>20.937132351084653</v>
      </c>
      <c r="AP3932" s="159">
        <f t="shared" si="620"/>
        <v>3.864319826300369E-3</v>
      </c>
      <c r="AQ3932" s="160">
        <f t="shared" si="621"/>
        <v>9.6823634241336755E-6</v>
      </c>
      <c r="AR3932" s="161">
        <f t="shared" si="622"/>
        <v>9.6823634241336755E-6</v>
      </c>
      <c r="AS3932" s="161" t="str">
        <f t="shared" si="618"/>
        <v/>
      </c>
    </row>
    <row r="3933" spans="41:45" ht="20.100000000000001" customHeight="1" x14ac:dyDescent="0.25">
      <c r="AO3933" s="158">
        <f t="shared" si="619"/>
        <v>20.943527321259083</v>
      </c>
      <c r="AP3933" s="159">
        <f t="shared" si="620"/>
        <v>3.8546374628762353E-3</v>
      </c>
      <c r="AQ3933" s="160">
        <f t="shared" si="621"/>
        <v>9.6588239897658044E-6</v>
      </c>
      <c r="AR3933" s="161">
        <f t="shared" si="622"/>
        <v>9.6588239897658044E-6</v>
      </c>
      <c r="AS3933" s="161" t="str">
        <f t="shared" si="618"/>
        <v/>
      </c>
    </row>
    <row r="3934" spans="41:45" ht="20.100000000000001" customHeight="1" x14ac:dyDescent="0.25">
      <c r="AO3934" s="158">
        <f t="shared" si="619"/>
        <v>20.949922291433513</v>
      </c>
      <c r="AP3934" s="159">
        <f t="shared" si="620"/>
        <v>3.8449786388864695E-3</v>
      </c>
      <c r="AQ3934" s="160">
        <f t="shared" si="621"/>
        <v>9.6353395384889302E-6</v>
      </c>
      <c r="AR3934" s="161">
        <f t="shared" si="622"/>
        <v>9.6353395384889302E-6</v>
      </c>
      <c r="AS3934" s="161" t="str">
        <f t="shared" si="618"/>
        <v/>
      </c>
    </row>
    <row r="3935" spans="41:45" ht="20.100000000000001" customHeight="1" x14ac:dyDescent="0.25">
      <c r="AO3935" s="158">
        <f t="shared" si="619"/>
        <v>20.956317261607943</v>
      </c>
      <c r="AP3935" s="159">
        <f t="shared" si="620"/>
        <v>3.8353432993479806E-3</v>
      </c>
      <c r="AQ3935" s="160">
        <f t="shared" si="621"/>
        <v>9.6119099489170787E-6</v>
      </c>
      <c r="AR3935" s="161">
        <f t="shared" si="622"/>
        <v>9.6119099489170787E-6</v>
      </c>
      <c r="AS3935" s="161" t="str">
        <f t="shared" si="618"/>
        <v/>
      </c>
    </row>
    <row r="3936" spans="41:45" ht="20.100000000000001" customHeight="1" x14ac:dyDescent="0.25">
      <c r="AO3936" s="158">
        <f t="shared" si="619"/>
        <v>20.962712231782373</v>
      </c>
      <c r="AP3936" s="159">
        <f t="shared" si="620"/>
        <v>3.8257313893990635E-3</v>
      </c>
      <c r="AQ3936" s="160">
        <f t="shared" si="621"/>
        <v>9.5885350999136421E-6</v>
      </c>
      <c r="AR3936" s="161">
        <f t="shared" si="622"/>
        <v>9.5885350999136421E-6</v>
      </c>
      <c r="AS3936" s="161" t="str">
        <f t="shared" si="618"/>
        <v/>
      </c>
    </row>
    <row r="3937" spans="41:45" ht="20.100000000000001" customHeight="1" x14ac:dyDescent="0.25">
      <c r="AO3937" s="158">
        <f t="shared" si="619"/>
        <v>20.969107201956803</v>
      </c>
      <c r="AP3937" s="159">
        <f t="shared" si="620"/>
        <v>3.8161428542991499E-3</v>
      </c>
      <c r="AQ3937" s="160">
        <f t="shared" si="621"/>
        <v>9.5652148705688278E-6</v>
      </c>
      <c r="AR3937" s="161">
        <f t="shared" si="622"/>
        <v>9.5652148705688278E-6</v>
      </c>
      <c r="AS3937" s="161" t="str">
        <f t="shared" si="618"/>
        <v/>
      </c>
    </row>
    <row r="3938" spans="41:45" ht="20.100000000000001" customHeight="1" x14ac:dyDescent="0.25">
      <c r="AO3938" s="158">
        <f t="shared" si="619"/>
        <v>20.975502172131232</v>
      </c>
      <c r="AP3938" s="159">
        <f t="shared" si="620"/>
        <v>3.8065776394285811E-3</v>
      </c>
      <c r="AQ3938" s="160">
        <f t="shared" si="621"/>
        <v>9.5419491402412918E-6</v>
      </c>
      <c r="AR3938" s="161">
        <f t="shared" si="622"/>
        <v>9.5419491402412918E-6</v>
      </c>
      <c r="AS3938" s="161" t="str">
        <f t="shared" si="618"/>
        <v/>
      </c>
    </row>
    <row r="3939" spans="41:45" ht="20.100000000000001" customHeight="1" x14ac:dyDescent="0.25">
      <c r="AO3939" s="158">
        <f t="shared" si="619"/>
        <v>20.981897142305662</v>
      </c>
      <c r="AP3939" s="159">
        <f t="shared" si="620"/>
        <v>3.7970356902883398E-3</v>
      </c>
      <c r="AQ3939" s="160">
        <f t="shared" si="621"/>
        <v>9.5187377885143365E-6</v>
      </c>
      <c r="AR3939" s="161">
        <f t="shared" si="622"/>
        <v>9.5187377885143365E-6</v>
      </c>
      <c r="AS3939" s="161" t="str">
        <f t="shared" si="618"/>
        <v/>
      </c>
    </row>
    <row r="3940" spans="41:45" ht="20.100000000000001" customHeight="1" x14ac:dyDescent="0.25">
      <c r="AO3940" s="158">
        <f t="shared" si="619"/>
        <v>20.988292112480092</v>
      </c>
      <c r="AP3940" s="159">
        <f t="shared" si="620"/>
        <v>3.7875169524998254E-3</v>
      </c>
      <c r="AQ3940" s="160">
        <f t="shared" si="621"/>
        <v>9.4955806952388457E-6</v>
      </c>
      <c r="AR3940" s="161">
        <f t="shared" si="622"/>
        <v>9.4955806952388457E-6</v>
      </c>
      <c r="AS3940" s="161" t="str">
        <f t="shared" si="618"/>
        <v/>
      </c>
    </row>
    <row r="3941" spans="41:45" ht="20.100000000000001" customHeight="1" x14ac:dyDescent="0.25">
      <c r="AO3941" s="158">
        <f t="shared" si="619"/>
        <v>20.994687082654522</v>
      </c>
      <c r="AP3941" s="159">
        <f t="shared" si="620"/>
        <v>3.7780213718045866E-3</v>
      </c>
      <c r="AQ3941" s="160">
        <f t="shared" si="621"/>
        <v>9.4724777404808086E-6</v>
      </c>
      <c r="AR3941" s="161">
        <f t="shared" si="622"/>
        <v>9.4724777404808086E-6</v>
      </c>
      <c r="AS3941" s="161" t="str">
        <f t="shared" si="618"/>
        <v/>
      </c>
    </row>
    <row r="3942" spans="41:45" ht="20.100000000000001" customHeight="1" x14ac:dyDescent="0.25">
      <c r="AO3942" s="158">
        <f t="shared" si="619"/>
        <v>21.001082052828952</v>
      </c>
      <c r="AP3942" s="159">
        <f t="shared" si="620"/>
        <v>3.7685488940641058E-3</v>
      </c>
      <c r="AQ3942" s="160">
        <f t="shared" si="621"/>
        <v>9.4494288045668569E-6</v>
      </c>
      <c r="AR3942" s="161">
        <f t="shared" si="622"/>
        <v>9.4494288045668569E-6</v>
      </c>
      <c r="AS3942" s="161" t="str">
        <f t="shared" si="618"/>
        <v/>
      </c>
    </row>
    <row r="3943" spans="41:45" ht="20.100000000000001" customHeight="1" x14ac:dyDescent="0.25">
      <c r="AO3943" s="158">
        <f t="shared" si="619"/>
        <v>21.007477023003382</v>
      </c>
      <c r="AP3943" s="159">
        <f t="shared" si="620"/>
        <v>3.7590994652595389E-3</v>
      </c>
      <c r="AQ3943" s="160">
        <f t="shared" si="621"/>
        <v>9.4264337680612792E-6</v>
      </c>
      <c r="AR3943" s="161">
        <f t="shared" si="622"/>
        <v>9.4264337680612792E-6</v>
      </c>
      <c r="AS3943" s="161" t="str">
        <f t="shared" si="618"/>
        <v/>
      </c>
    </row>
    <row r="3944" spans="41:45" ht="20.100000000000001" customHeight="1" x14ac:dyDescent="0.25">
      <c r="AO3944" s="158">
        <f t="shared" si="619"/>
        <v>21.013871993177812</v>
      </c>
      <c r="AP3944" s="159">
        <f t="shared" si="620"/>
        <v>3.7496730314914776E-3</v>
      </c>
      <c r="AQ3944" s="160">
        <f t="shared" si="621"/>
        <v>9.4034925117764297E-6</v>
      </c>
      <c r="AR3944" s="161">
        <f t="shared" si="622"/>
        <v>9.4034925117764297E-6</v>
      </c>
      <c r="AS3944" s="161" t="str">
        <f t="shared" si="618"/>
        <v/>
      </c>
    </row>
    <row r="3945" spans="41:45" ht="20.100000000000001" customHeight="1" x14ac:dyDescent="0.25">
      <c r="AO3945" s="158">
        <f t="shared" si="619"/>
        <v>21.020266963352242</v>
      </c>
      <c r="AP3945" s="159">
        <f t="shared" si="620"/>
        <v>3.7402695389797012E-3</v>
      </c>
      <c r="AQ3945" s="160">
        <f t="shared" si="621"/>
        <v>9.3806049167588501E-6</v>
      </c>
      <c r="AR3945" s="161">
        <f t="shared" si="622"/>
        <v>9.3806049167588501E-6</v>
      </c>
      <c r="AS3945" s="161" t="str">
        <f t="shared" si="618"/>
        <v/>
      </c>
    </row>
    <row r="3946" spans="41:45" ht="20.100000000000001" customHeight="1" x14ac:dyDescent="0.25">
      <c r="AO3946" s="158">
        <f t="shared" si="619"/>
        <v>21.026661933526672</v>
      </c>
      <c r="AP3946" s="159">
        <f t="shared" si="620"/>
        <v>3.7308889340629424E-3</v>
      </c>
      <c r="AQ3946" s="160">
        <f t="shared" si="621"/>
        <v>9.3577708643040151E-6</v>
      </c>
      <c r="AR3946" s="161">
        <f t="shared" si="622"/>
        <v>9.3577708643040151E-6</v>
      </c>
      <c r="AS3946" s="161" t="str">
        <f t="shared" si="618"/>
        <v/>
      </c>
    </row>
    <row r="3947" spans="41:45" ht="20.100000000000001" customHeight="1" x14ac:dyDescent="0.25">
      <c r="AO3947" s="158">
        <f t="shared" si="619"/>
        <v>21.033056903701102</v>
      </c>
      <c r="AP3947" s="159">
        <f t="shared" si="620"/>
        <v>3.7215311631986383E-3</v>
      </c>
      <c r="AQ3947" s="160">
        <f t="shared" si="621"/>
        <v>9.3349902359272756E-6</v>
      </c>
      <c r="AR3947" s="161">
        <f t="shared" si="622"/>
        <v>9.3349902359272756E-6</v>
      </c>
      <c r="AS3947" s="161" t="str">
        <f t="shared" si="618"/>
        <v/>
      </c>
    </row>
    <row r="3948" spans="41:45" ht="20.100000000000001" customHeight="1" x14ac:dyDescent="0.25">
      <c r="AO3948" s="158">
        <f t="shared" si="619"/>
        <v>21.039451873875532</v>
      </c>
      <c r="AP3948" s="159">
        <f t="shared" si="620"/>
        <v>3.7121961729627111E-3</v>
      </c>
      <c r="AQ3948" s="160">
        <f t="shared" si="621"/>
        <v>9.3122629134263085E-6</v>
      </c>
      <c r="AR3948" s="161">
        <f t="shared" si="622"/>
        <v>9.3122629134263085E-6</v>
      </c>
      <c r="AS3948" s="161" t="str">
        <f t="shared" si="618"/>
        <v/>
      </c>
    </row>
    <row r="3949" spans="41:45" ht="20.100000000000001" customHeight="1" x14ac:dyDescent="0.25">
      <c r="AO3949" s="158">
        <f t="shared" si="619"/>
        <v>21.045846844049962</v>
      </c>
      <c r="AP3949" s="159">
        <f t="shared" si="620"/>
        <v>3.7028839100492848E-3</v>
      </c>
      <c r="AQ3949" s="160">
        <f t="shared" si="621"/>
        <v>9.2895887787922127E-6</v>
      </c>
      <c r="AR3949" s="161">
        <f t="shared" si="622"/>
        <v>9.2895887787922127E-6</v>
      </c>
      <c r="AS3949" s="161" t="str">
        <f t="shared" si="618"/>
        <v/>
      </c>
    </row>
    <row r="3950" spans="41:45" ht="20.100000000000001" customHeight="1" x14ac:dyDescent="0.25">
      <c r="AO3950" s="158">
        <f t="shared" si="619"/>
        <v>21.052241814224391</v>
      </c>
      <c r="AP3950" s="159">
        <f t="shared" si="620"/>
        <v>3.6935943212704925E-3</v>
      </c>
      <c r="AQ3950" s="160">
        <f t="shared" si="621"/>
        <v>9.2669677142901731E-6</v>
      </c>
      <c r="AR3950" s="161">
        <f t="shared" si="622"/>
        <v>9.2669677142901731E-6</v>
      </c>
      <c r="AS3950" s="161" t="str">
        <f t="shared" si="618"/>
        <v/>
      </c>
    </row>
    <row r="3951" spans="41:45" ht="20.100000000000001" customHeight="1" x14ac:dyDescent="0.25">
      <c r="AO3951" s="158">
        <f t="shared" si="619"/>
        <v>21.058636784398821</v>
      </c>
      <c r="AP3951" s="159">
        <f t="shared" si="620"/>
        <v>3.6843273535562024E-3</v>
      </c>
      <c r="AQ3951" s="160">
        <f t="shared" si="621"/>
        <v>9.2443996024130573E-6</v>
      </c>
      <c r="AR3951" s="161">
        <f t="shared" si="622"/>
        <v>9.2443996024130573E-6</v>
      </c>
      <c r="AS3951" s="161" t="str">
        <f t="shared" si="618"/>
        <v/>
      </c>
    </row>
    <row r="3952" spans="41:45" ht="20.100000000000001" customHeight="1" x14ac:dyDescent="0.25">
      <c r="AO3952" s="158">
        <f t="shared" si="619"/>
        <v>21.065031754573251</v>
      </c>
      <c r="AP3952" s="159">
        <f t="shared" si="620"/>
        <v>3.6750829539537893E-3</v>
      </c>
      <c r="AQ3952" s="160">
        <f t="shared" si="621"/>
        <v>9.2218843258762111E-6</v>
      </c>
      <c r="AR3952" s="161">
        <f t="shared" si="622"/>
        <v>9.2218843258762111E-6</v>
      </c>
      <c r="AS3952" s="161" t="str">
        <f t="shared" si="618"/>
        <v/>
      </c>
    </row>
    <row r="3953" spans="41:45" ht="20.100000000000001" customHeight="1" x14ac:dyDescent="0.25">
      <c r="AO3953" s="158">
        <f t="shared" si="619"/>
        <v>21.071426724747681</v>
      </c>
      <c r="AP3953" s="159">
        <f t="shared" si="620"/>
        <v>3.6658610696279131E-3</v>
      </c>
      <c r="AQ3953" s="160">
        <f t="shared" si="621"/>
        <v>9.1994217676664644E-6</v>
      </c>
      <c r="AR3953" s="161">
        <f t="shared" si="622"/>
        <v>9.1994217676664644E-6</v>
      </c>
      <c r="AS3953" s="161" t="str">
        <f t="shared" si="618"/>
        <v/>
      </c>
    </row>
    <row r="3954" spans="41:45" ht="20.100000000000001" customHeight="1" x14ac:dyDescent="0.25">
      <c r="AO3954" s="158">
        <f t="shared" si="619"/>
        <v>21.077821694922111</v>
      </c>
      <c r="AP3954" s="159">
        <f t="shared" si="620"/>
        <v>3.6566616478602466E-3</v>
      </c>
      <c r="AQ3954" s="160">
        <f t="shared" si="621"/>
        <v>9.177011810983151E-6</v>
      </c>
      <c r="AR3954" s="161">
        <f t="shared" si="622"/>
        <v>9.177011810983151E-6</v>
      </c>
      <c r="AS3954" s="161" t="str">
        <f t="shared" si="618"/>
        <v/>
      </c>
    </row>
    <row r="3955" spans="41:45" ht="20.100000000000001" customHeight="1" x14ac:dyDescent="0.25">
      <c r="AO3955" s="158">
        <f t="shared" si="619"/>
        <v>21.084216665096541</v>
      </c>
      <c r="AP3955" s="159">
        <f t="shared" si="620"/>
        <v>3.6474846360492635E-3</v>
      </c>
      <c r="AQ3955" s="160">
        <f t="shared" si="621"/>
        <v>9.1546543392745372E-6</v>
      </c>
      <c r="AR3955" s="161">
        <f t="shared" si="622"/>
        <v>9.1546543392745372E-6</v>
      </c>
      <c r="AS3955" s="161" t="str">
        <f t="shared" si="618"/>
        <v/>
      </c>
    </row>
    <row r="3956" spans="41:45" ht="20.100000000000001" customHeight="1" x14ac:dyDescent="0.25">
      <c r="AO3956" s="158">
        <f t="shared" si="619"/>
        <v>21.090611635270971</v>
      </c>
      <c r="AP3956" s="159">
        <f t="shared" si="620"/>
        <v>3.638329981709989E-3</v>
      </c>
      <c r="AQ3956" s="160">
        <f t="shared" si="621"/>
        <v>9.1323492362074647E-6</v>
      </c>
      <c r="AR3956" s="161">
        <f t="shared" si="622"/>
        <v>9.1323492362074647E-6</v>
      </c>
      <c r="AS3956" s="161" t="str">
        <f t="shared" si="618"/>
        <v/>
      </c>
    </row>
    <row r="3957" spans="41:45" ht="20.100000000000001" customHeight="1" x14ac:dyDescent="0.25">
      <c r="AO3957" s="158">
        <f t="shared" si="619"/>
        <v>21.097006605445401</v>
      </c>
      <c r="AP3957" s="159">
        <f t="shared" si="620"/>
        <v>3.6291976324737815E-3</v>
      </c>
      <c r="AQ3957" s="160">
        <f t="shared" si="621"/>
        <v>9.1100963857311014E-6</v>
      </c>
      <c r="AR3957" s="161">
        <f t="shared" si="622"/>
        <v>9.1100963857311014E-6</v>
      </c>
      <c r="AS3957" s="161" t="str">
        <f t="shared" si="618"/>
        <v/>
      </c>
    </row>
    <row r="3958" spans="41:45" ht="20.100000000000001" customHeight="1" x14ac:dyDescent="0.25">
      <c r="AO3958" s="158">
        <f t="shared" si="619"/>
        <v>21.103401575619831</v>
      </c>
      <c r="AP3958" s="159">
        <f t="shared" si="620"/>
        <v>3.6200875360880504E-3</v>
      </c>
      <c r="AQ3958" s="160">
        <f t="shared" si="621"/>
        <v>9.0878956719650517E-6</v>
      </c>
      <c r="AR3958" s="161">
        <f t="shared" si="622"/>
        <v>9.0878956719650517E-6</v>
      </c>
      <c r="AS3958" s="161" t="str">
        <f t="shared" si="618"/>
        <v/>
      </c>
    </row>
    <row r="3959" spans="41:45" ht="20.100000000000001" customHeight="1" x14ac:dyDescent="0.25">
      <c r="AO3959" s="158">
        <f t="shared" si="619"/>
        <v>21.109796545794261</v>
      </c>
      <c r="AP3959" s="159">
        <f t="shared" si="620"/>
        <v>3.6109996404160853E-3</v>
      </c>
      <c r="AQ3959" s="160">
        <f t="shared" si="621"/>
        <v>9.0657469793329302E-6</v>
      </c>
      <c r="AR3959" s="161">
        <f t="shared" si="622"/>
        <v>9.0657469793329302E-6</v>
      </c>
      <c r="AS3959" s="161" t="str">
        <f t="shared" si="618"/>
        <v/>
      </c>
    </row>
    <row r="3960" spans="41:45" ht="20.100000000000001" customHeight="1" x14ac:dyDescent="0.25">
      <c r="AO3960" s="158">
        <f t="shared" si="619"/>
        <v>21.116191515968691</v>
      </c>
      <c r="AP3960" s="159">
        <f t="shared" si="620"/>
        <v>3.6019338934367524E-3</v>
      </c>
      <c r="AQ3960" s="160">
        <f t="shared" si="621"/>
        <v>9.0436501924400642E-6</v>
      </c>
      <c r="AR3960" s="161">
        <f t="shared" si="622"/>
        <v>9.0436501924400642E-6</v>
      </c>
      <c r="AS3960" s="161" t="str">
        <f t="shared" si="618"/>
        <v/>
      </c>
    </row>
    <row r="3961" spans="41:45" ht="20.100000000000001" customHeight="1" x14ac:dyDescent="0.25">
      <c r="AO3961" s="158">
        <f t="shared" si="619"/>
        <v>21.122586486143121</v>
      </c>
      <c r="AP3961" s="159">
        <f t="shared" si="620"/>
        <v>3.5928902432443123E-3</v>
      </c>
      <c r="AQ3961" s="160">
        <f t="shared" si="621"/>
        <v>9.0216051961584942E-6</v>
      </c>
      <c r="AR3961" s="161">
        <f t="shared" si="622"/>
        <v>9.0216051961584942E-6</v>
      </c>
      <c r="AS3961" s="161" t="str">
        <f t="shared" si="618"/>
        <v/>
      </c>
    </row>
    <row r="3962" spans="41:45" ht="20.100000000000001" customHeight="1" x14ac:dyDescent="0.25">
      <c r="AO3962" s="158">
        <f t="shared" si="619"/>
        <v>21.12898145631755</v>
      </c>
      <c r="AP3962" s="159">
        <f t="shared" si="620"/>
        <v>3.5838686380481538E-3</v>
      </c>
      <c r="AQ3962" s="160">
        <f t="shared" si="621"/>
        <v>8.9996118755775352E-6</v>
      </c>
      <c r="AR3962" s="161">
        <f t="shared" si="622"/>
        <v>8.9996118755775352E-6</v>
      </c>
      <c r="AS3962" s="161" t="str">
        <f t="shared" si="618"/>
        <v/>
      </c>
    </row>
    <row r="3963" spans="41:45" ht="20.100000000000001" customHeight="1" x14ac:dyDescent="0.25">
      <c r="AO3963" s="158">
        <f t="shared" si="619"/>
        <v>21.13537642649198</v>
      </c>
      <c r="AP3963" s="159">
        <f t="shared" si="620"/>
        <v>3.5748690261725763E-3</v>
      </c>
      <c r="AQ3963" s="160">
        <f t="shared" si="621"/>
        <v>8.9776701160484453E-6</v>
      </c>
      <c r="AR3963" s="161">
        <f t="shared" si="622"/>
        <v>8.9776701160484453E-6</v>
      </c>
      <c r="AS3963" s="161" t="str">
        <f t="shared" si="618"/>
        <v/>
      </c>
    </row>
    <row r="3964" spans="41:45" ht="20.100000000000001" customHeight="1" x14ac:dyDescent="0.25">
      <c r="AO3964" s="158">
        <f t="shared" si="619"/>
        <v>21.14177139666641</v>
      </c>
      <c r="AP3964" s="159">
        <f t="shared" si="620"/>
        <v>3.5658913560565279E-3</v>
      </c>
      <c r="AQ3964" s="160">
        <f t="shared" si="621"/>
        <v>8.9557798031024601E-6</v>
      </c>
      <c r="AR3964" s="161">
        <f t="shared" si="622"/>
        <v>8.9557798031024601E-6</v>
      </c>
      <c r="AS3964" s="161" t="str">
        <f t="shared" si="618"/>
        <v/>
      </c>
    </row>
    <row r="3965" spans="41:45" ht="20.100000000000001" customHeight="1" x14ac:dyDescent="0.25">
      <c r="AO3965" s="158">
        <f t="shared" si="619"/>
        <v>21.14816636684084</v>
      </c>
      <c r="AP3965" s="159">
        <f t="shared" si="620"/>
        <v>3.5569355762534254E-3</v>
      </c>
      <c r="AQ3965" s="160">
        <f t="shared" si="621"/>
        <v>8.9339408225644172E-6</v>
      </c>
      <c r="AR3965" s="161">
        <f t="shared" si="622"/>
        <v>8.9339408225644172E-6</v>
      </c>
      <c r="AS3965" s="161" t="str">
        <f t="shared" si="618"/>
        <v/>
      </c>
    </row>
    <row r="3966" spans="41:45" ht="20.100000000000001" customHeight="1" x14ac:dyDescent="0.25">
      <c r="AO3966" s="158">
        <f t="shared" si="619"/>
        <v>21.15456133701527</v>
      </c>
      <c r="AP3966" s="159">
        <f t="shared" si="620"/>
        <v>3.548001635430861E-3</v>
      </c>
      <c r="AQ3966" s="160">
        <f t="shared" si="621"/>
        <v>8.9121530604625507E-6</v>
      </c>
      <c r="AR3966" s="161">
        <f t="shared" si="622"/>
        <v>8.9121530604625507E-6</v>
      </c>
      <c r="AS3966" s="161" t="str">
        <f t="shared" si="618"/>
        <v/>
      </c>
    </row>
    <row r="3967" spans="41:45" ht="20.100000000000001" customHeight="1" x14ac:dyDescent="0.25">
      <c r="AO3967" s="158">
        <f t="shared" si="619"/>
        <v>21.1609563071897</v>
      </c>
      <c r="AP3967" s="159">
        <f t="shared" si="620"/>
        <v>3.5390894823703984E-3</v>
      </c>
      <c r="AQ3967" s="160">
        <f t="shared" si="621"/>
        <v>8.8904164030527769E-6</v>
      </c>
      <c r="AR3967" s="161">
        <f t="shared" si="622"/>
        <v>8.8904164030527769E-6</v>
      </c>
      <c r="AS3967" s="161" t="str">
        <f t="shared" si="618"/>
        <v/>
      </c>
    </row>
    <row r="3968" spans="41:45" ht="20.100000000000001" customHeight="1" x14ac:dyDescent="0.25">
      <c r="AO3968" s="158">
        <f t="shared" si="619"/>
        <v>21.16735127736413</v>
      </c>
      <c r="AP3968" s="159">
        <f t="shared" si="620"/>
        <v>3.5301990659673457E-3</v>
      </c>
      <c r="AQ3968" s="160">
        <f t="shared" si="621"/>
        <v>8.8687307368369092E-6</v>
      </c>
      <c r="AR3968" s="161">
        <f t="shared" si="622"/>
        <v>8.8687307368369092E-6</v>
      </c>
      <c r="AS3968" s="161" t="str">
        <f t="shared" si="618"/>
        <v/>
      </c>
    </row>
    <row r="3969" spans="41:45" ht="20.100000000000001" customHeight="1" x14ac:dyDescent="0.25">
      <c r="AO3969" s="158">
        <f t="shared" si="619"/>
        <v>21.17374624753856</v>
      </c>
      <c r="AP3969" s="159">
        <f t="shared" si="620"/>
        <v>3.5213303352305087E-3</v>
      </c>
      <c r="AQ3969" s="160">
        <f t="shared" si="621"/>
        <v>8.8470959485457447E-6</v>
      </c>
      <c r="AR3969" s="161">
        <f t="shared" si="622"/>
        <v>8.8470959485457447E-6</v>
      </c>
      <c r="AS3969" s="161" t="str">
        <f t="shared" si="618"/>
        <v/>
      </c>
    </row>
    <row r="3970" spans="41:45" ht="20.100000000000001" customHeight="1" x14ac:dyDescent="0.25">
      <c r="AO3970" s="158">
        <f t="shared" si="619"/>
        <v>21.18014121771299</v>
      </c>
      <c r="AP3970" s="159">
        <f t="shared" si="620"/>
        <v>3.512483239281963E-3</v>
      </c>
      <c r="AQ3970" s="160">
        <f t="shared" si="621"/>
        <v>8.8255119251338596E-6</v>
      </c>
      <c r="AR3970" s="161">
        <f t="shared" si="622"/>
        <v>8.8255119251338596E-6</v>
      </c>
      <c r="AS3970" s="161" t="str">
        <f t="shared" si="618"/>
        <v/>
      </c>
    </row>
    <row r="3971" spans="41:45" ht="20.100000000000001" customHeight="1" x14ac:dyDescent="0.25">
      <c r="AO3971" s="158">
        <f t="shared" si="619"/>
        <v>21.18653618788742</v>
      </c>
      <c r="AP3971" s="159">
        <f t="shared" si="620"/>
        <v>3.5036577273568291E-3</v>
      </c>
      <c r="AQ3971" s="160">
        <f t="shared" si="621"/>
        <v>8.8039785538021609E-6</v>
      </c>
      <c r="AR3971" s="161">
        <f t="shared" si="622"/>
        <v>8.8039785538021609E-6</v>
      </c>
      <c r="AS3971" s="161" t="str">
        <f t="shared" si="618"/>
        <v/>
      </c>
    </row>
    <row r="3972" spans="41:45" ht="20.100000000000001" customHeight="1" x14ac:dyDescent="0.25">
      <c r="AO3972" s="158">
        <f t="shared" si="619"/>
        <v>21.19293115806185</v>
      </c>
      <c r="AP3972" s="159">
        <f t="shared" si="620"/>
        <v>3.494853748803027E-3</v>
      </c>
      <c r="AQ3972" s="160">
        <f t="shared" si="621"/>
        <v>8.7824957219584214E-6</v>
      </c>
      <c r="AR3972" s="161">
        <f t="shared" si="622"/>
        <v>8.7824957219584214E-6</v>
      </c>
      <c r="AS3972" s="161" t="str">
        <f t="shared" si="618"/>
        <v/>
      </c>
    </row>
    <row r="3973" spans="41:45" ht="20.100000000000001" customHeight="1" x14ac:dyDescent="0.25">
      <c r="AO3973" s="158">
        <f t="shared" si="619"/>
        <v>21.199326128236279</v>
      </c>
      <c r="AP3973" s="159">
        <f t="shared" si="620"/>
        <v>3.4860712530810686E-3</v>
      </c>
      <c r="AQ3973" s="160">
        <f t="shared" si="621"/>
        <v>8.7610633172688877E-6</v>
      </c>
      <c r="AR3973" s="161">
        <f t="shared" si="622"/>
        <v>8.7610633172688877E-6</v>
      </c>
      <c r="AS3973" s="161" t="str">
        <f t="shared" si="618"/>
        <v/>
      </c>
    </row>
    <row r="3974" spans="41:45" ht="20.100000000000001" customHeight="1" x14ac:dyDescent="0.25">
      <c r="AO3974" s="158">
        <f t="shared" si="619"/>
        <v>21.205721098410709</v>
      </c>
      <c r="AP3974" s="159">
        <f t="shared" si="620"/>
        <v>3.4773101897637997E-3</v>
      </c>
      <c r="AQ3974" s="160">
        <f t="shared" si="621"/>
        <v>8.7396812276040702E-6</v>
      </c>
      <c r="AR3974" s="161">
        <f t="shared" si="622"/>
        <v>8.7396812276040702E-6</v>
      </c>
      <c r="AS3974" s="161" t="str">
        <f t="shared" si="618"/>
        <v/>
      </c>
    </row>
    <row r="3975" spans="41:45" ht="20.100000000000001" customHeight="1" x14ac:dyDescent="0.25">
      <c r="AO3975" s="158">
        <f t="shared" si="619"/>
        <v>21.212116068585139</v>
      </c>
      <c r="AP3975" s="159">
        <f t="shared" si="620"/>
        <v>3.4685705085361956E-3</v>
      </c>
      <c r="AQ3975" s="160">
        <f t="shared" si="621"/>
        <v>8.718349341081677E-6</v>
      </c>
      <c r="AR3975" s="161">
        <f t="shared" si="622"/>
        <v>8.718349341081677E-6</v>
      </c>
      <c r="AS3975" s="161" t="str">
        <f t="shared" si="618"/>
        <v/>
      </c>
    </row>
    <row r="3976" spans="41:45" ht="20.100000000000001" customHeight="1" x14ac:dyDescent="0.25">
      <c r="AO3976" s="158">
        <f t="shared" si="619"/>
        <v>21.218511038759569</v>
      </c>
      <c r="AP3976" s="159">
        <f t="shared" si="620"/>
        <v>3.4598521591951139E-3</v>
      </c>
      <c r="AQ3976" s="160">
        <f t="shared" si="621"/>
        <v>8.6970675460427624E-6</v>
      </c>
      <c r="AR3976" s="161">
        <f t="shared" si="622"/>
        <v>8.6970675460427624E-6</v>
      </c>
      <c r="AS3976" s="161" t="str">
        <f t="shared" si="618"/>
        <v/>
      </c>
    </row>
    <row r="3977" spans="41:45" ht="20.100000000000001" customHeight="1" x14ac:dyDescent="0.25">
      <c r="AO3977" s="158">
        <f t="shared" si="619"/>
        <v>21.224906008933999</v>
      </c>
      <c r="AP3977" s="159">
        <f t="shared" si="620"/>
        <v>3.4511550916490712E-3</v>
      </c>
      <c r="AQ3977" s="160">
        <f t="shared" si="621"/>
        <v>8.6758357310551953E-6</v>
      </c>
      <c r="AR3977" s="161">
        <f t="shared" si="622"/>
        <v>8.6758357310551953E-6</v>
      </c>
      <c r="AS3977" s="161" t="str">
        <f t="shared" si="618"/>
        <v/>
      </c>
    </row>
    <row r="3978" spans="41:45" ht="20.100000000000001" customHeight="1" x14ac:dyDescent="0.25">
      <c r="AO3978" s="158">
        <f t="shared" si="619"/>
        <v>21.231300979108429</v>
      </c>
      <c r="AP3978" s="159">
        <f t="shared" si="620"/>
        <v>3.442479255918016E-3</v>
      </c>
      <c r="AQ3978" s="160">
        <f t="shared" si="621"/>
        <v>8.6546537849114917E-6</v>
      </c>
      <c r="AR3978" s="161">
        <f t="shared" si="622"/>
        <v>8.6546537849114917E-6</v>
      </c>
      <c r="AS3978" s="161" t="str">
        <f t="shared" si="618"/>
        <v/>
      </c>
    </row>
    <row r="3979" spans="41:45" ht="20.100000000000001" customHeight="1" x14ac:dyDescent="0.25">
      <c r="AO3979" s="158">
        <f t="shared" si="619"/>
        <v>21.237695949282859</v>
      </c>
      <c r="AP3979" s="159">
        <f t="shared" si="620"/>
        <v>3.4338246021331045E-3</v>
      </c>
      <c r="AQ3979" s="160">
        <f t="shared" si="621"/>
        <v>8.6335215966496306E-6</v>
      </c>
      <c r="AR3979" s="161">
        <f t="shared" si="622"/>
        <v>8.6335215966496306E-6</v>
      </c>
      <c r="AS3979" s="161" t="str">
        <f t="shared" si="618"/>
        <v/>
      </c>
    </row>
    <row r="3980" spans="41:45" ht="20.100000000000001" customHeight="1" x14ac:dyDescent="0.25">
      <c r="AO3980" s="158">
        <f t="shared" si="619"/>
        <v>21.244090919457289</v>
      </c>
      <c r="AP3980" s="159">
        <f t="shared" si="620"/>
        <v>3.4251910805364548E-3</v>
      </c>
      <c r="AQ3980" s="160">
        <f t="shared" si="621"/>
        <v>8.6124390555040488E-6</v>
      </c>
      <c r="AR3980" s="161">
        <f t="shared" si="622"/>
        <v>8.6124390555040488E-6</v>
      </c>
      <c r="AS3980" s="161" t="str">
        <f t="shared" si="618"/>
        <v/>
      </c>
    </row>
    <row r="3981" spans="41:45" ht="20.100000000000001" customHeight="1" x14ac:dyDescent="0.25">
      <c r="AO3981" s="158">
        <f t="shared" si="619"/>
        <v>21.250485889631719</v>
      </c>
      <c r="AP3981" s="159">
        <f t="shared" si="620"/>
        <v>3.4165786414809508E-3</v>
      </c>
      <c r="AQ3981" s="160">
        <f t="shared" si="621"/>
        <v>8.5914060509650544E-6</v>
      </c>
      <c r="AR3981" s="161">
        <f t="shared" si="622"/>
        <v>8.5914060509650544E-6</v>
      </c>
      <c r="AS3981" s="161" t="str">
        <f t="shared" si="618"/>
        <v/>
      </c>
    </row>
    <row r="3982" spans="41:45" ht="20.100000000000001" customHeight="1" x14ac:dyDescent="0.25">
      <c r="AO3982" s="158">
        <f t="shared" si="619"/>
        <v>21.256880859806149</v>
      </c>
      <c r="AP3982" s="159">
        <f t="shared" si="620"/>
        <v>3.4079872354299857E-3</v>
      </c>
      <c r="AQ3982" s="160">
        <f t="shared" si="621"/>
        <v>8.5704224727454342E-6</v>
      </c>
      <c r="AR3982" s="161">
        <f t="shared" si="622"/>
        <v>8.5704224727454342E-6</v>
      </c>
      <c r="AS3982" s="161" t="str">
        <f t="shared" si="618"/>
        <v/>
      </c>
    </row>
    <row r="3983" spans="41:45" ht="20.100000000000001" customHeight="1" x14ac:dyDescent="0.25">
      <c r="AO3983" s="158">
        <f t="shared" si="619"/>
        <v>21.263275829980579</v>
      </c>
      <c r="AP3983" s="159">
        <f t="shared" si="620"/>
        <v>3.3994168129572403E-3</v>
      </c>
      <c r="AQ3983" s="160">
        <f t="shared" si="621"/>
        <v>8.5494882107670089E-6</v>
      </c>
      <c r="AR3983" s="161">
        <f t="shared" si="622"/>
        <v>8.5494882107670089E-6</v>
      </c>
      <c r="AS3983" s="161" t="str">
        <f t="shared" si="618"/>
        <v/>
      </c>
    </row>
    <row r="3984" spans="41:45" ht="20.100000000000001" customHeight="1" x14ac:dyDescent="0.25">
      <c r="AO3984" s="158">
        <f t="shared" si="619"/>
        <v>21.269670800155009</v>
      </c>
      <c r="AP3984" s="159">
        <f t="shared" si="620"/>
        <v>3.3908673247464733E-3</v>
      </c>
      <c r="AQ3984" s="160">
        <f t="shared" si="621"/>
        <v>8.5286031551927259E-6</v>
      </c>
      <c r="AR3984" s="161">
        <f t="shared" si="622"/>
        <v>8.5286031551927259E-6</v>
      </c>
      <c r="AS3984" s="161" t="str">
        <f t="shared" si="618"/>
        <v/>
      </c>
    </row>
    <row r="3985" spans="41:45" ht="20.100000000000001" customHeight="1" x14ac:dyDescent="0.25">
      <c r="AO3985" s="158">
        <f t="shared" si="619"/>
        <v>21.276065770329438</v>
      </c>
      <c r="AP3985" s="159">
        <f t="shared" si="620"/>
        <v>3.3823387215912806E-3</v>
      </c>
      <c r="AQ3985" s="160">
        <f t="shared" si="621"/>
        <v>8.5077671963993372E-6</v>
      </c>
      <c r="AR3985" s="161">
        <f t="shared" si="622"/>
        <v>8.5077671963993372E-6</v>
      </c>
      <c r="AS3985" s="161" t="str">
        <f t="shared" si="618"/>
        <v/>
      </c>
    </row>
    <row r="3986" spans="41:45" ht="20.100000000000001" customHeight="1" x14ac:dyDescent="0.25">
      <c r="AO3986" s="158">
        <f t="shared" si="619"/>
        <v>21.282460740503868</v>
      </c>
      <c r="AP3986" s="159">
        <f t="shared" si="620"/>
        <v>3.3738309543948812E-3</v>
      </c>
      <c r="AQ3986" s="160">
        <f t="shared" si="621"/>
        <v>8.486980225003854E-6</v>
      </c>
      <c r="AR3986" s="161">
        <f t="shared" si="622"/>
        <v>8.486980225003854E-6</v>
      </c>
      <c r="AS3986" s="161" t="str">
        <f t="shared" ref="AS3986:AS4049" si="623">IF($AP3986&lt;(1-$AN$670),$AQ3986,"")</f>
        <v/>
      </c>
    </row>
    <row r="3987" spans="41:45" ht="20.100000000000001" customHeight="1" x14ac:dyDescent="0.25">
      <c r="AO3987" s="158">
        <f t="shared" ref="AO3987:AO4050" si="624">AO3986+$AR$655</f>
        <v>21.288855710678298</v>
      </c>
      <c r="AP3987" s="159">
        <f t="shared" ref="AP3987:AP4050" si="625">_xlfn.CHISQ.DIST.RT(AO3987,7)</f>
        <v>3.3653439741698774E-3</v>
      </c>
      <c r="AQ3987" s="160">
        <f t="shared" ref="AQ3987:AQ4050" si="626">AP3987-AP3988</f>
        <v>8.4662421318431637E-6</v>
      </c>
      <c r="AR3987" s="161">
        <f t="shared" ref="AR3987:AR4050" si="627">IF(AP3987&lt;(1-$AN$662),AQ3987,"")</f>
        <v>8.4662421318431637E-6</v>
      </c>
      <c r="AS3987" s="161" t="str">
        <f t="shared" si="623"/>
        <v/>
      </c>
    </row>
    <row r="3988" spans="41:45" ht="20.100000000000001" customHeight="1" x14ac:dyDescent="0.25">
      <c r="AO3988" s="158">
        <f t="shared" si="624"/>
        <v>21.295250680852728</v>
      </c>
      <c r="AP3988" s="159">
        <f t="shared" si="625"/>
        <v>3.3568777320380342E-3</v>
      </c>
      <c r="AQ3988" s="160">
        <f t="shared" si="626"/>
        <v>8.4455528079553817E-6</v>
      </c>
      <c r="AR3988" s="161">
        <f t="shared" si="627"/>
        <v>8.4455528079553817E-6</v>
      </c>
      <c r="AS3988" s="161" t="str">
        <f t="shared" si="623"/>
        <v/>
      </c>
    </row>
    <row r="3989" spans="41:45" ht="20.100000000000001" customHeight="1" x14ac:dyDescent="0.25">
      <c r="AO3989" s="158">
        <f t="shared" si="624"/>
        <v>21.301645651027158</v>
      </c>
      <c r="AP3989" s="159">
        <f t="shared" si="625"/>
        <v>3.3484321792300788E-3</v>
      </c>
      <c r="AQ3989" s="160">
        <f t="shared" si="626"/>
        <v>8.4249121446505412E-6</v>
      </c>
      <c r="AR3989" s="161">
        <f t="shared" si="627"/>
        <v>8.4249121446505412E-6</v>
      </c>
      <c r="AS3989" s="161" t="str">
        <f t="shared" si="623"/>
        <v/>
      </c>
    </row>
    <row r="3990" spans="41:45" ht="20.100000000000001" customHeight="1" x14ac:dyDescent="0.25">
      <c r="AO3990" s="158">
        <f t="shared" si="624"/>
        <v>21.308040621201588</v>
      </c>
      <c r="AP3990" s="159">
        <f t="shared" si="625"/>
        <v>3.3400072670854283E-3</v>
      </c>
      <c r="AQ3990" s="160">
        <f t="shared" si="626"/>
        <v>8.40432003340651E-6</v>
      </c>
      <c r="AR3990" s="161">
        <f t="shared" si="627"/>
        <v>8.40432003340651E-6</v>
      </c>
      <c r="AS3990" s="161" t="str">
        <f t="shared" si="623"/>
        <v/>
      </c>
    </row>
    <row r="3991" spans="41:45" ht="20.100000000000001" customHeight="1" x14ac:dyDescent="0.25">
      <c r="AO3991" s="158">
        <f t="shared" si="624"/>
        <v>21.314435591376018</v>
      </c>
      <c r="AP3991" s="159">
        <f t="shared" si="625"/>
        <v>3.3316029470520218E-3</v>
      </c>
      <c r="AQ3991" s="160">
        <f t="shared" si="626"/>
        <v>8.3837763659691707E-6</v>
      </c>
      <c r="AR3991" s="161">
        <f t="shared" si="627"/>
        <v>8.3837763659691707E-6</v>
      </c>
      <c r="AS3991" s="161" t="str">
        <f t="shared" si="623"/>
        <v/>
      </c>
    </row>
    <row r="3992" spans="41:45" ht="20.100000000000001" customHeight="1" x14ac:dyDescent="0.25">
      <c r="AO3992" s="158">
        <f t="shared" si="624"/>
        <v>21.320830561550448</v>
      </c>
      <c r="AP3992" s="159">
        <f t="shared" si="625"/>
        <v>3.3232191706860526E-3</v>
      </c>
      <c r="AQ3992" s="160">
        <f t="shared" si="626"/>
        <v>8.3632810342812967E-6</v>
      </c>
      <c r="AR3992" s="161">
        <f t="shared" si="627"/>
        <v>8.3632810342812967E-6</v>
      </c>
      <c r="AS3992" s="161" t="str">
        <f t="shared" si="623"/>
        <v/>
      </c>
    </row>
    <row r="3993" spans="41:45" ht="20.100000000000001" customHeight="1" x14ac:dyDescent="0.25">
      <c r="AO3993" s="158">
        <f t="shared" si="624"/>
        <v>21.327225531724878</v>
      </c>
      <c r="AP3993" s="159">
        <f t="shared" si="625"/>
        <v>3.3148558896517713E-3</v>
      </c>
      <c r="AQ3993" s="160">
        <f t="shared" si="626"/>
        <v>8.3428339305181148E-6</v>
      </c>
      <c r="AR3993" s="161">
        <f t="shared" si="627"/>
        <v>8.3428339305181148E-6</v>
      </c>
      <c r="AS3993" s="161" t="str">
        <f t="shared" si="623"/>
        <v/>
      </c>
    </row>
    <row r="3994" spans="41:45" ht="20.100000000000001" customHeight="1" x14ac:dyDescent="0.25">
      <c r="AO3994" s="158">
        <f t="shared" si="624"/>
        <v>21.333620501899308</v>
      </c>
      <c r="AP3994" s="159">
        <f t="shared" si="625"/>
        <v>3.3065130557212532E-3</v>
      </c>
      <c r="AQ3994" s="160">
        <f t="shared" si="626"/>
        <v>8.3224349470656205E-6</v>
      </c>
      <c r="AR3994" s="161">
        <f t="shared" si="627"/>
        <v>8.3224349470656205E-6</v>
      </c>
      <c r="AS3994" s="161" t="str">
        <f t="shared" si="623"/>
        <v/>
      </c>
    </row>
    <row r="3995" spans="41:45" ht="20.100000000000001" customHeight="1" x14ac:dyDescent="0.25">
      <c r="AO3995" s="158">
        <f t="shared" si="624"/>
        <v>21.340015472073738</v>
      </c>
      <c r="AP3995" s="159">
        <f t="shared" si="625"/>
        <v>3.2981906207741876E-3</v>
      </c>
      <c r="AQ3995" s="160">
        <f t="shared" si="626"/>
        <v>8.302083976550502E-6</v>
      </c>
      <c r="AR3995" s="161">
        <f t="shared" si="627"/>
        <v>8.302083976550502E-6</v>
      </c>
      <c r="AS3995" s="161" t="str">
        <f t="shared" si="623"/>
        <v/>
      </c>
    </row>
    <row r="3996" spans="41:45" ht="20.100000000000001" customHeight="1" x14ac:dyDescent="0.25">
      <c r="AO3996" s="158">
        <f t="shared" si="624"/>
        <v>21.346410442248168</v>
      </c>
      <c r="AP3996" s="159">
        <f t="shared" si="625"/>
        <v>3.2898885367976371E-3</v>
      </c>
      <c r="AQ3996" s="160">
        <f t="shared" si="626"/>
        <v>8.2817809118154208E-6</v>
      </c>
      <c r="AR3996" s="161">
        <f t="shared" si="627"/>
        <v>8.2817809118154208E-6</v>
      </c>
      <c r="AS3996" s="161" t="str">
        <f t="shared" si="623"/>
        <v/>
      </c>
    </row>
    <row r="3997" spans="41:45" ht="20.100000000000001" customHeight="1" x14ac:dyDescent="0.25">
      <c r="AO3997" s="158">
        <f t="shared" si="624"/>
        <v>21.352805412422597</v>
      </c>
      <c r="AP3997" s="159">
        <f t="shared" si="625"/>
        <v>3.2816067558858217E-3</v>
      </c>
      <c r="AQ3997" s="160">
        <f t="shared" si="626"/>
        <v>8.2615256459007969E-6</v>
      </c>
      <c r="AR3997" s="161">
        <f t="shared" si="627"/>
        <v>8.2615256459007969E-6</v>
      </c>
      <c r="AS3997" s="161" t="str">
        <f t="shared" si="623"/>
        <v/>
      </c>
    </row>
    <row r="3998" spans="41:45" ht="20.100000000000001" customHeight="1" x14ac:dyDescent="0.25">
      <c r="AO3998" s="158">
        <f t="shared" si="624"/>
        <v>21.359200382597027</v>
      </c>
      <c r="AP3998" s="159">
        <f t="shared" si="625"/>
        <v>3.2733452302399209E-3</v>
      </c>
      <c r="AQ3998" s="160">
        <f t="shared" si="626"/>
        <v>8.2413180720899114E-6</v>
      </c>
      <c r="AR3998" s="161">
        <f t="shared" si="627"/>
        <v>8.2413180720899114E-6</v>
      </c>
      <c r="AS3998" s="161" t="str">
        <f t="shared" si="623"/>
        <v/>
      </c>
    </row>
    <row r="3999" spans="41:45" ht="20.100000000000001" customHeight="1" x14ac:dyDescent="0.25">
      <c r="AO3999" s="158">
        <f t="shared" si="624"/>
        <v>21.365595352771457</v>
      </c>
      <c r="AP3999" s="159">
        <f t="shared" si="625"/>
        <v>3.265103912167831E-3</v>
      </c>
      <c r="AQ3999" s="160">
        <f t="shared" si="626"/>
        <v>8.2211580838880902E-6</v>
      </c>
      <c r="AR3999" s="161">
        <f t="shared" si="627"/>
        <v>8.2211580838880902E-6</v>
      </c>
      <c r="AS3999" s="161" t="str">
        <f t="shared" si="623"/>
        <v/>
      </c>
    </row>
    <row r="4000" spans="41:45" ht="20.100000000000001" customHeight="1" x14ac:dyDescent="0.25">
      <c r="AO4000" s="158">
        <f t="shared" si="624"/>
        <v>21.371990322945887</v>
      </c>
      <c r="AP4000" s="159">
        <f t="shared" si="625"/>
        <v>3.2568827540839429E-3</v>
      </c>
      <c r="AQ4000" s="160">
        <f t="shared" si="626"/>
        <v>8.2010455750114279E-6</v>
      </c>
      <c r="AR4000" s="161">
        <f t="shared" si="627"/>
        <v>8.2010455750114279E-6</v>
      </c>
      <c r="AS4000" s="161" t="str">
        <f t="shared" si="623"/>
        <v/>
      </c>
    </row>
    <row r="4001" spans="41:45" ht="20.100000000000001" customHeight="1" x14ac:dyDescent="0.25">
      <c r="AO4001" s="158">
        <f t="shared" si="624"/>
        <v>21.378385293120317</v>
      </c>
      <c r="AP4001" s="159">
        <f t="shared" si="625"/>
        <v>3.2486817085089314E-3</v>
      </c>
      <c r="AQ4001" s="160">
        <f t="shared" si="626"/>
        <v>8.1809804393863546E-6</v>
      </c>
      <c r="AR4001" s="161">
        <f t="shared" si="627"/>
        <v>8.1809804393863546E-6</v>
      </c>
      <c r="AS4001" s="161" t="str">
        <f t="shared" si="623"/>
        <v/>
      </c>
    </row>
    <row r="4002" spans="41:45" ht="20.100000000000001" customHeight="1" x14ac:dyDescent="0.25">
      <c r="AO4002" s="158">
        <f t="shared" si="624"/>
        <v>21.384780263294747</v>
      </c>
      <c r="AP4002" s="159">
        <f t="shared" si="625"/>
        <v>3.2405007280695451E-3</v>
      </c>
      <c r="AQ4002" s="160">
        <f t="shared" si="626"/>
        <v>8.1609625711739214E-6</v>
      </c>
      <c r="AR4002" s="161">
        <f t="shared" si="627"/>
        <v>8.1609625711739214E-6</v>
      </c>
      <c r="AS4002" s="161" t="str">
        <f t="shared" si="623"/>
        <v/>
      </c>
    </row>
    <row r="4003" spans="41:45" ht="20.100000000000001" customHeight="1" x14ac:dyDescent="0.25">
      <c r="AO4003" s="158">
        <f t="shared" si="624"/>
        <v>21.391175233469177</v>
      </c>
      <c r="AP4003" s="159">
        <f t="shared" si="625"/>
        <v>3.2323397654983712E-3</v>
      </c>
      <c r="AQ4003" s="160">
        <f t="shared" si="626"/>
        <v>8.1409918647528876E-6</v>
      </c>
      <c r="AR4003" s="161">
        <f t="shared" si="627"/>
        <v>8.1409918647528876E-6</v>
      </c>
      <c r="AS4003" s="161" t="str">
        <f t="shared" si="623"/>
        <v/>
      </c>
    </row>
    <row r="4004" spans="41:45" ht="20.100000000000001" customHeight="1" x14ac:dyDescent="0.25">
      <c r="AO4004" s="158">
        <f t="shared" si="624"/>
        <v>21.397570203643607</v>
      </c>
      <c r="AP4004" s="159">
        <f t="shared" si="625"/>
        <v>3.2241987736336183E-3</v>
      </c>
      <c r="AQ4004" s="160">
        <f t="shared" si="626"/>
        <v>8.1210682147071431E-6</v>
      </c>
      <c r="AR4004" s="161">
        <f t="shared" si="627"/>
        <v>8.1210682147071431E-6</v>
      </c>
      <c r="AS4004" s="161" t="str">
        <f t="shared" si="623"/>
        <v/>
      </c>
    </row>
    <row r="4005" spans="41:45" ht="20.100000000000001" customHeight="1" x14ac:dyDescent="0.25">
      <c r="AO4005" s="158">
        <f t="shared" si="624"/>
        <v>21.403965173818037</v>
      </c>
      <c r="AP4005" s="159">
        <f t="shared" si="625"/>
        <v>3.2160777054189111E-3</v>
      </c>
      <c r="AQ4005" s="160">
        <f t="shared" si="626"/>
        <v>8.1011915158469595E-6</v>
      </c>
      <c r="AR4005" s="161">
        <f t="shared" si="627"/>
        <v>8.1011915158469595E-6</v>
      </c>
      <c r="AS4005" s="161" t="str">
        <f t="shared" si="623"/>
        <v/>
      </c>
    </row>
    <row r="4006" spans="41:45" ht="20.100000000000001" customHeight="1" x14ac:dyDescent="0.25">
      <c r="AO4006" s="158">
        <f t="shared" si="624"/>
        <v>21.410360143992467</v>
      </c>
      <c r="AP4006" s="159">
        <f t="shared" si="625"/>
        <v>3.2079765139030642E-3</v>
      </c>
      <c r="AQ4006" s="160">
        <f t="shared" si="626"/>
        <v>8.0813616631972805E-6</v>
      </c>
      <c r="AR4006" s="161">
        <f t="shared" si="627"/>
        <v>8.0813616631972805E-6</v>
      </c>
      <c r="AS4006" s="161" t="str">
        <f t="shared" si="623"/>
        <v/>
      </c>
    </row>
    <row r="4007" spans="41:45" ht="20.100000000000001" customHeight="1" x14ac:dyDescent="0.25">
      <c r="AO4007" s="158">
        <f t="shared" si="624"/>
        <v>21.416755114166897</v>
      </c>
      <c r="AP4007" s="159">
        <f t="shared" si="625"/>
        <v>3.1998951522398669E-3</v>
      </c>
      <c r="AQ4007" s="160">
        <f t="shared" si="626"/>
        <v>8.0615785520059616E-6</v>
      </c>
      <c r="AR4007" s="161">
        <f t="shared" si="627"/>
        <v>8.0615785520059616E-6</v>
      </c>
      <c r="AS4007" s="161" t="str">
        <f t="shared" si="623"/>
        <v/>
      </c>
    </row>
    <row r="4008" spans="41:45" ht="20.100000000000001" customHeight="1" x14ac:dyDescent="0.25">
      <c r="AO4008" s="158">
        <f t="shared" si="624"/>
        <v>21.423150084341327</v>
      </c>
      <c r="AP4008" s="159">
        <f t="shared" si="625"/>
        <v>3.1918335736878609E-3</v>
      </c>
      <c r="AQ4008" s="160">
        <f t="shared" si="626"/>
        <v>8.0418420777272903E-6</v>
      </c>
      <c r="AR4008" s="161">
        <f t="shared" si="627"/>
        <v>8.0418420777272903E-6</v>
      </c>
      <c r="AS4008" s="161" t="str">
        <f t="shared" si="623"/>
        <v/>
      </c>
    </row>
    <row r="4009" spans="41:45" ht="20.100000000000001" customHeight="1" x14ac:dyDescent="0.25">
      <c r="AO4009" s="158">
        <f t="shared" si="624"/>
        <v>21.429545054515756</v>
      </c>
      <c r="AP4009" s="159">
        <f t="shared" si="625"/>
        <v>3.1837917316101336E-3</v>
      </c>
      <c r="AQ4009" s="160">
        <f t="shared" si="626"/>
        <v>8.0221521360341295E-6</v>
      </c>
      <c r="AR4009" s="161">
        <f t="shared" si="627"/>
        <v>8.0221521360341295E-6</v>
      </c>
      <c r="AS4009" s="161" t="str">
        <f t="shared" si="623"/>
        <v/>
      </c>
    </row>
    <row r="4010" spans="41:45" ht="20.100000000000001" customHeight="1" x14ac:dyDescent="0.25">
      <c r="AO4010" s="158">
        <f t="shared" si="624"/>
        <v>21.435940024690186</v>
      </c>
      <c r="AP4010" s="159">
        <f t="shared" si="625"/>
        <v>3.1757695794740995E-3</v>
      </c>
      <c r="AQ4010" s="160">
        <f t="shared" si="626"/>
        <v>8.0025086228205193E-6</v>
      </c>
      <c r="AR4010" s="161">
        <f t="shared" si="627"/>
        <v>8.0025086228205193E-6</v>
      </c>
      <c r="AS4010" s="161" t="str">
        <f t="shared" si="623"/>
        <v/>
      </c>
    </row>
    <row r="4011" spans="41:45" ht="20.100000000000001" customHeight="1" x14ac:dyDescent="0.25">
      <c r="AO4011" s="158">
        <f t="shared" si="624"/>
        <v>21.442334994864616</v>
      </c>
      <c r="AP4011" s="159">
        <f t="shared" si="625"/>
        <v>3.167767070851279E-3</v>
      </c>
      <c r="AQ4011" s="160">
        <f t="shared" si="626"/>
        <v>7.9829114341956053E-6</v>
      </c>
      <c r="AR4011" s="161">
        <f t="shared" si="627"/>
        <v>7.9829114341956053E-6</v>
      </c>
      <c r="AS4011" s="161" t="str">
        <f t="shared" si="623"/>
        <v/>
      </c>
    </row>
    <row r="4012" spans="41:45" ht="20.100000000000001" customHeight="1" x14ac:dyDescent="0.25">
      <c r="AO4012" s="158">
        <f t="shared" si="624"/>
        <v>21.448729965039046</v>
      </c>
      <c r="AP4012" s="159">
        <f t="shared" si="625"/>
        <v>3.1597841594170834E-3</v>
      </c>
      <c r="AQ4012" s="160">
        <f t="shared" si="626"/>
        <v>7.9633604664736644E-6</v>
      </c>
      <c r="AR4012" s="161">
        <f t="shared" si="627"/>
        <v>7.9633604664736644E-6</v>
      </c>
      <c r="AS4012" s="161" t="str">
        <f t="shared" si="623"/>
        <v/>
      </c>
    </row>
    <row r="4013" spans="41:45" ht="20.100000000000001" customHeight="1" x14ac:dyDescent="0.25">
      <c r="AO4013" s="158">
        <f t="shared" si="624"/>
        <v>21.455124935213476</v>
      </c>
      <c r="AP4013" s="159">
        <f t="shared" si="625"/>
        <v>3.1518207989506097E-3</v>
      </c>
      <c r="AQ4013" s="160">
        <f t="shared" si="626"/>
        <v>7.9438556161819107E-6</v>
      </c>
      <c r="AR4013" s="161">
        <f t="shared" si="627"/>
        <v>7.9438556161819107E-6</v>
      </c>
      <c r="AS4013" s="161" t="str">
        <f t="shared" si="623"/>
        <v/>
      </c>
    </row>
    <row r="4014" spans="41:45" ht="20.100000000000001" customHeight="1" x14ac:dyDescent="0.25">
      <c r="AO4014" s="158">
        <f t="shared" si="624"/>
        <v>21.461519905387906</v>
      </c>
      <c r="AP4014" s="159">
        <f t="shared" si="625"/>
        <v>3.1438769433344278E-3</v>
      </c>
      <c r="AQ4014" s="160">
        <f t="shared" si="626"/>
        <v>7.924396780093889E-6</v>
      </c>
      <c r="AR4014" s="161">
        <f t="shared" si="627"/>
        <v>7.924396780093889E-6</v>
      </c>
      <c r="AS4014" s="161" t="str">
        <f t="shared" si="623"/>
        <v/>
      </c>
    </row>
    <row r="4015" spans="41:45" ht="20.100000000000001" customHeight="1" x14ac:dyDescent="0.25">
      <c r="AO4015" s="158">
        <f t="shared" si="624"/>
        <v>21.467914875562336</v>
      </c>
      <c r="AP4015" s="159">
        <f t="shared" si="625"/>
        <v>3.1359525465543339E-3</v>
      </c>
      <c r="AQ4015" s="160">
        <f t="shared" si="626"/>
        <v>7.9049838551496776E-6</v>
      </c>
      <c r="AR4015" s="161">
        <f t="shared" si="627"/>
        <v>7.9049838551496776E-6</v>
      </c>
      <c r="AS4015" s="161" t="str">
        <f t="shared" si="623"/>
        <v/>
      </c>
    </row>
    <row r="4016" spans="41:45" ht="20.100000000000001" customHeight="1" x14ac:dyDescent="0.25">
      <c r="AO4016" s="158">
        <f t="shared" si="624"/>
        <v>21.474309845736766</v>
      </c>
      <c r="AP4016" s="159">
        <f t="shared" si="625"/>
        <v>3.1280475626991842E-3</v>
      </c>
      <c r="AQ4016" s="160">
        <f t="shared" si="626"/>
        <v>7.8856167385270119E-6</v>
      </c>
      <c r="AR4016" s="161">
        <f t="shared" si="627"/>
        <v>7.8856167385270119E-6</v>
      </c>
      <c r="AS4016" s="161" t="str">
        <f t="shared" si="623"/>
        <v/>
      </c>
    </row>
    <row r="4017" spans="41:45" ht="20.100000000000001" customHeight="1" x14ac:dyDescent="0.25">
      <c r="AO4017" s="158">
        <f t="shared" si="624"/>
        <v>21.480704815911196</v>
      </c>
      <c r="AP4017" s="159">
        <f t="shared" si="625"/>
        <v>3.1201619459606572E-3</v>
      </c>
      <c r="AQ4017" s="160">
        <f t="shared" si="626"/>
        <v>7.8662953276239372E-6</v>
      </c>
      <c r="AR4017" s="161">
        <f t="shared" si="627"/>
        <v>7.8662953276239372E-6</v>
      </c>
      <c r="AS4017" s="161" t="str">
        <f t="shared" si="623"/>
        <v/>
      </c>
    </row>
    <row r="4018" spans="41:45" ht="20.100000000000001" customHeight="1" x14ac:dyDescent="0.25">
      <c r="AO4018" s="158">
        <f t="shared" si="624"/>
        <v>21.487099786085626</v>
      </c>
      <c r="AP4018" s="159">
        <f t="shared" si="625"/>
        <v>3.1122956506330333E-3</v>
      </c>
      <c r="AQ4018" s="160">
        <f t="shared" si="626"/>
        <v>7.8470195200388594E-6</v>
      </c>
      <c r="AR4018" s="161">
        <f t="shared" si="627"/>
        <v>7.8470195200388594E-6</v>
      </c>
      <c r="AS4018" s="161" t="str">
        <f t="shared" si="623"/>
        <v/>
      </c>
    </row>
    <row r="4019" spans="41:45" ht="20.100000000000001" customHeight="1" x14ac:dyDescent="0.25">
      <c r="AO4019" s="158">
        <f t="shared" si="624"/>
        <v>21.493494756260056</v>
      </c>
      <c r="AP4019" s="159">
        <f t="shared" si="625"/>
        <v>3.1044486311129944E-3</v>
      </c>
      <c r="AQ4019" s="160">
        <f t="shared" si="626"/>
        <v>7.8277892135844226E-6</v>
      </c>
      <c r="AR4019" s="161">
        <f t="shared" si="627"/>
        <v>7.8277892135844226E-6</v>
      </c>
      <c r="AS4019" s="161" t="str">
        <f t="shared" si="623"/>
        <v/>
      </c>
    </row>
    <row r="4020" spans="41:45" ht="20.100000000000001" customHeight="1" x14ac:dyDescent="0.25">
      <c r="AO4020" s="158">
        <f t="shared" si="624"/>
        <v>21.499889726434485</v>
      </c>
      <c r="AP4020" s="159">
        <f t="shared" si="625"/>
        <v>3.09662084189941E-3</v>
      </c>
      <c r="AQ4020" s="160">
        <f t="shared" si="626"/>
        <v>7.808604306273198E-6</v>
      </c>
      <c r="AR4020" s="161">
        <f t="shared" si="627"/>
        <v>7.808604306273198E-6</v>
      </c>
      <c r="AS4020" s="161" t="str">
        <f t="shared" si="623"/>
        <v/>
      </c>
    </row>
    <row r="4021" spans="41:45" ht="20.100000000000001" customHeight="1" x14ac:dyDescent="0.25">
      <c r="AO4021" s="158">
        <f t="shared" si="624"/>
        <v>21.506284696608915</v>
      </c>
      <c r="AP4021" s="159">
        <f t="shared" si="625"/>
        <v>3.0888122375931368E-3</v>
      </c>
      <c r="AQ4021" s="160">
        <f t="shared" si="626"/>
        <v>7.7894646963610516E-6</v>
      </c>
      <c r="AR4021" s="161">
        <f t="shared" si="627"/>
        <v>7.7894646963610516E-6</v>
      </c>
      <c r="AS4021" s="161" t="str">
        <f t="shared" si="623"/>
        <v/>
      </c>
    </row>
    <row r="4022" spans="41:45" ht="20.100000000000001" customHeight="1" x14ac:dyDescent="0.25">
      <c r="AO4022" s="158">
        <f t="shared" si="624"/>
        <v>21.512679666783345</v>
      </c>
      <c r="AP4022" s="159">
        <f t="shared" si="625"/>
        <v>3.0810227728967758E-3</v>
      </c>
      <c r="AQ4022" s="160">
        <f t="shared" si="626"/>
        <v>7.7703702822894648E-6</v>
      </c>
      <c r="AR4022" s="161">
        <f t="shared" si="627"/>
        <v>7.7703702822894648E-6</v>
      </c>
      <c r="AS4022" s="161" t="str">
        <f t="shared" si="623"/>
        <v/>
      </c>
    </row>
    <row r="4023" spans="41:45" ht="20.100000000000001" customHeight="1" x14ac:dyDescent="0.25">
      <c r="AO4023" s="158">
        <f t="shared" si="624"/>
        <v>21.519074636957775</v>
      </c>
      <c r="AP4023" s="159">
        <f t="shared" si="625"/>
        <v>3.0732524026144863E-3</v>
      </c>
      <c r="AQ4023" s="160">
        <f t="shared" si="626"/>
        <v>7.7513209626994123E-6</v>
      </c>
      <c r="AR4023" s="161">
        <f t="shared" si="627"/>
        <v>7.7513209626994123E-6</v>
      </c>
      <c r="AS4023" s="161" t="str">
        <f t="shared" si="623"/>
        <v/>
      </c>
    </row>
    <row r="4024" spans="41:45" ht="20.100000000000001" customHeight="1" x14ac:dyDescent="0.25">
      <c r="AO4024" s="158">
        <f t="shared" si="624"/>
        <v>21.525469607132205</v>
      </c>
      <c r="AP4024" s="159">
        <f t="shared" si="625"/>
        <v>3.0655010816517869E-3</v>
      </c>
      <c r="AQ4024" s="160">
        <f t="shared" si="626"/>
        <v>7.7323166364847047E-6</v>
      </c>
      <c r="AR4024" s="161">
        <f t="shared" si="627"/>
        <v>7.7323166364847047E-6</v>
      </c>
      <c r="AS4024" s="161" t="str">
        <f t="shared" si="623"/>
        <v/>
      </c>
    </row>
    <row r="4025" spans="41:45" ht="20.100000000000001" customHeight="1" x14ac:dyDescent="0.25">
      <c r="AO4025" s="158">
        <f t="shared" si="624"/>
        <v>21.531864577306635</v>
      </c>
      <c r="AP4025" s="159">
        <f t="shared" si="625"/>
        <v>3.0577687650153022E-3</v>
      </c>
      <c r="AQ4025" s="160">
        <f t="shared" si="626"/>
        <v>7.7133572027056861E-6</v>
      </c>
      <c r="AR4025" s="161">
        <f t="shared" si="627"/>
        <v>7.7133572027056861E-6</v>
      </c>
      <c r="AS4025" s="161" t="str">
        <f t="shared" si="623"/>
        <v/>
      </c>
    </row>
    <row r="4026" spans="41:45" ht="20.100000000000001" customHeight="1" x14ac:dyDescent="0.25">
      <c r="AO4026" s="158">
        <f t="shared" si="624"/>
        <v>21.538259547481065</v>
      </c>
      <c r="AP4026" s="159">
        <f t="shared" si="625"/>
        <v>3.0500554078125965E-3</v>
      </c>
      <c r="AQ4026" s="160">
        <f t="shared" si="626"/>
        <v>7.6944425606486483E-6</v>
      </c>
      <c r="AR4026" s="161">
        <f t="shared" si="627"/>
        <v>7.6944425606486483E-6</v>
      </c>
      <c r="AS4026" s="161" t="str">
        <f t="shared" si="623"/>
        <v/>
      </c>
    </row>
    <row r="4027" spans="41:45" ht="20.100000000000001" customHeight="1" x14ac:dyDescent="0.25">
      <c r="AO4027" s="158">
        <f t="shared" si="624"/>
        <v>21.544654517655495</v>
      </c>
      <c r="AP4027" s="159">
        <f t="shared" si="625"/>
        <v>3.0423609652519478E-3</v>
      </c>
      <c r="AQ4027" s="160">
        <f t="shared" si="626"/>
        <v>7.6755726098249634E-6</v>
      </c>
      <c r="AR4027" s="161">
        <f t="shared" si="627"/>
        <v>7.6755726098249634E-6</v>
      </c>
      <c r="AS4027" s="161" t="str">
        <f t="shared" si="623"/>
        <v/>
      </c>
    </row>
    <row r="4028" spans="41:45" ht="20.100000000000001" customHeight="1" x14ac:dyDescent="0.25">
      <c r="AO4028" s="158">
        <f t="shared" si="624"/>
        <v>21.551049487829925</v>
      </c>
      <c r="AP4028" s="159">
        <f t="shared" si="625"/>
        <v>3.0346853926421229E-3</v>
      </c>
      <c r="AQ4028" s="160">
        <f t="shared" si="626"/>
        <v>7.656747249920777E-6</v>
      </c>
      <c r="AR4028" s="161">
        <f t="shared" si="627"/>
        <v>7.656747249920777E-6</v>
      </c>
      <c r="AS4028" s="161" t="str">
        <f t="shared" si="623"/>
        <v/>
      </c>
    </row>
    <row r="4029" spans="41:45" ht="20.100000000000001" customHeight="1" x14ac:dyDescent="0.25">
      <c r="AO4029" s="158">
        <f t="shared" si="624"/>
        <v>21.557444458004355</v>
      </c>
      <c r="AP4029" s="159">
        <f t="shared" si="625"/>
        <v>3.0270286453922021E-3</v>
      </c>
      <c r="AQ4029" s="160">
        <f t="shared" si="626"/>
        <v>7.6379663808655296E-6</v>
      </c>
      <c r="AR4029" s="161">
        <f t="shared" si="627"/>
        <v>7.6379663808655296E-6</v>
      </c>
      <c r="AS4029" s="161" t="str">
        <f t="shared" si="623"/>
        <v/>
      </c>
    </row>
    <row r="4030" spans="41:45" ht="20.100000000000001" customHeight="1" x14ac:dyDescent="0.25">
      <c r="AO4030" s="158">
        <f t="shared" si="624"/>
        <v>21.563839428178785</v>
      </c>
      <c r="AP4030" s="159">
        <f t="shared" si="625"/>
        <v>3.0193906790113366E-3</v>
      </c>
      <c r="AQ4030" s="160">
        <f t="shared" si="626"/>
        <v>7.6192299027664709E-6</v>
      </c>
      <c r="AR4030" s="161">
        <f t="shared" si="627"/>
        <v>7.6192299027664709E-6</v>
      </c>
      <c r="AS4030" s="161" t="str">
        <f t="shared" si="623"/>
        <v/>
      </c>
    </row>
    <row r="4031" spans="41:45" ht="20.100000000000001" customHeight="1" x14ac:dyDescent="0.25">
      <c r="AO4031" s="158">
        <f t="shared" si="624"/>
        <v>21.570234398353215</v>
      </c>
      <c r="AP4031" s="159">
        <f t="shared" si="625"/>
        <v>3.0117714491085701E-3</v>
      </c>
      <c r="AQ4031" s="160">
        <f t="shared" si="626"/>
        <v>7.6005377159563646E-6</v>
      </c>
      <c r="AR4031" s="161">
        <f t="shared" si="627"/>
        <v>7.6005377159563646E-6</v>
      </c>
      <c r="AS4031" s="161" t="str">
        <f t="shared" si="623"/>
        <v/>
      </c>
    </row>
    <row r="4032" spans="41:45" ht="20.100000000000001" customHeight="1" x14ac:dyDescent="0.25">
      <c r="AO4032" s="158">
        <f t="shared" si="624"/>
        <v>21.576629368527644</v>
      </c>
      <c r="AP4032" s="159">
        <f t="shared" si="625"/>
        <v>3.0041709113926137E-3</v>
      </c>
      <c r="AQ4032" s="160">
        <f t="shared" si="626"/>
        <v>7.5818897209774423E-6</v>
      </c>
      <c r="AR4032" s="161">
        <f t="shared" si="627"/>
        <v>7.5818897209774423E-6</v>
      </c>
      <c r="AS4032" s="161" t="str">
        <f t="shared" si="623"/>
        <v/>
      </c>
    </row>
    <row r="4033" spans="41:45" ht="20.100000000000001" customHeight="1" x14ac:dyDescent="0.25">
      <c r="AO4033" s="158">
        <f t="shared" si="624"/>
        <v>21.583024338702074</v>
      </c>
      <c r="AP4033" s="159">
        <f t="shared" si="625"/>
        <v>2.9965890216716363E-3</v>
      </c>
      <c r="AQ4033" s="160">
        <f t="shared" si="626"/>
        <v>7.5632858185662247E-6</v>
      </c>
      <c r="AR4033" s="161">
        <f t="shared" si="627"/>
        <v>7.5632858185662247E-6</v>
      </c>
      <c r="AS4033" s="161" t="str">
        <f t="shared" si="623"/>
        <v/>
      </c>
    </row>
    <row r="4034" spans="41:45" ht="20.100000000000001" customHeight="1" x14ac:dyDescent="0.25">
      <c r="AO4034" s="158">
        <f t="shared" si="624"/>
        <v>21.589419308876504</v>
      </c>
      <c r="AP4034" s="159">
        <f t="shared" si="625"/>
        <v>2.9890257358530701E-3</v>
      </c>
      <c r="AQ4034" s="160">
        <f t="shared" si="626"/>
        <v>7.5447259096721696E-6</v>
      </c>
      <c r="AR4034" s="161">
        <f t="shared" si="627"/>
        <v>7.5447259096721696E-6</v>
      </c>
      <c r="AS4034" s="161" t="str">
        <f t="shared" si="623"/>
        <v/>
      </c>
    </row>
    <row r="4035" spans="41:45" ht="20.100000000000001" customHeight="1" x14ac:dyDescent="0.25">
      <c r="AO4035" s="158">
        <f t="shared" si="624"/>
        <v>21.595814279050934</v>
      </c>
      <c r="AP4035" s="159">
        <f t="shared" si="625"/>
        <v>2.9814810099433979E-3</v>
      </c>
      <c r="AQ4035" s="160">
        <f t="shared" si="626"/>
        <v>7.526209895448565E-6</v>
      </c>
      <c r="AR4035" s="161">
        <f t="shared" si="627"/>
        <v>7.526209895448565E-6</v>
      </c>
      <c r="AS4035" s="161" t="str">
        <f t="shared" si="623"/>
        <v/>
      </c>
    </row>
    <row r="4036" spans="41:45" ht="20.100000000000001" customHeight="1" x14ac:dyDescent="0.25">
      <c r="AO4036" s="158">
        <f t="shared" si="624"/>
        <v>21.602209249225364</v>
      </c>
      <c r="AP4036" s="159">
        <f t="shared" si="625"/>
        <v>2.9739548000479493E-3</v>
      </c>
      <c r="AQ4036" s="160">
        <f t="shared" si="626"/>
        <v>7.5077376772572993E-6</v>
      </c>
      <c r="AR4036" s="161">
        <f t="shared" si="627"/>
        <v>7.5077376772572993E-6</v>
      </c>
      <c r="AS4036" s="161" t="str">
        <f t="shared" si="623"/>
        <v/>
      </c>
    </row>
    <row r="4037" spans="41:45" ht="20.100000000000001" customHeight="1" x14ac:dyDescent="0.25">
      <c r="AO4037" s="158">
        <f t="shared" si="624"/>
        <v>21.608604219399794</v>
      </c>
      <c r="AP4037" s="159">
        <f t="shared" si="625"/>
        <v>2.966447062370692E-3</v>
      </c>
      <c r="AQ4037" s="160">
        <f t="shared" si="626"/>
        <v>7.4893091566697288E-6</v>
      </c>
      <c r="AR4037" s="161">
        <f t="shared" si="627"/>
        <v>7.4893091566697288E-6</v>
      </c>
      <c r="AS4037" s="161" t="str">
        <f t="shared" si="623"/>
        <v/>
      </c>
    </row>
    <row r="4038" spans="41:45" ht="20.100000000000001" customHeight="1" x14ac:dyDescent="0.25">
      <c r="AO4038" s="158">
        <f t="shared" si="624"/>
        <v>21.614999189574224</v>
      </c>
      <c r="AP4038" s="159">
        <f t="shared" si="625"/>
        <v>2.9589577532140223E-3</v>
      </c>
      <c r="AQ4038" s="160">
        <f t="shared" si="626"/>
        <v>7.4709242354441263E-6</v>
      </c>
      <c r="AR4038" s="161">
        <f t="shared" si="627"/>
        <v>7.4709242354441263E-6</v>
      </c>
      <c r="AS4038" s="161" t="str">
        <f t="shared" si="623"/>
        <v/>
      </c>
    </row>
    <row r="4039" spans="41:45" ht="20.100000000000001" customHeight="1" x14ac:dyDescent="0.25">
      <c r="AO4039" s="158">
        <f t="shared" si="624"/>
        <v>21.621394159748654</v>
      </c>
      <c r="AP4039" s="159">
        <f t="shared" si="625"/>
        <v>2.9514868289785782E-3</v>
      </c>
      <c r="AQ4039" s="160">
        <f t="shared" si="626"/>
        <v>7.4525828155651459E-6</v>
      </c>
      <c r="AR4039" s="161">
        <f t="shared" si="627"/>
        <v>7.4525828155651459E-6</v>
      </c>
      <c r="AS4039" s="161" t="str">
        <f t="shared" si="623"/>
        <v/>
      </c>
    </row>
    <row r="4040" spans="41:45" ht="20.100000000000001" customHeight="1" x14ac:dyDescent="0.25">
      <c r="AO4040" s="158">
        <f t="shared" si="624"/>
        <v>21.627789129923084</v>
      </c>
      <c r="AP4040" s="159">
        <f t="shared" si="625"/>
        <v>2.944034246163013E-3</v>
      </c>
      <c r="AQ4040" s="160">
        <f t="shared" si="626"/>
        <v>7.4342847992099961E-6</v>
      </c>
      <c r="AR4040" s="161">
        <f t="shared" si="627"/>
        <v>7.4342847992099961E-6</v>
      </c>
      <c r="AS4040" s="161" t="str">
        <f t="shared" si="623"/>
        <v/>
      </c>
    </row>
    <row r="4041" spans="41:45" ht="20.100000000000001" customHeight="1" x14ac:dyDescent="0.25">
      <c r="AO4041" s="158">
        <f t="shared" si="624"/>
        <v>21.634184100097514</v>
      </c>
      <c r="AP4041" s="159">
        <f t="shared" si="625"/>
        <v>2.936599961363803E-3</v>
      </c>
      <c r="AQ4041" s="160">
        <f t="shared" si="626"/>
        <v>7.4160300887627512E-6</v>
      </c>
      <c r="AR4041" s="161">
        <f t="shared" si="627"/>
        <v>7.4160300887627512E-6</v>
      </c>
      <c r="AS4041" s="161" t="str">
        <f t="shared" si="623"/>
        <v/>
      </c>
    </row>
    <row r="4042" spans="41:45" ht="20.100000000000001" customHeight="1" x14ac:dyDescent="0.25">
      <c r="AO4042" s="158">
        <f t="shared" si="624"/>
        <v>21.640579070271944</v>
      </c>
      <c r="AP4042" s="159">
        <f t="shared" si="625"/>
        <v>2.9291839312750403E-3</v>
      </c>
      <c r="AQ4042" s="160">
        <f t="shared" si="626"/>
        <v>7.3978185868065448E-6</v>
      </c>
      <c r="AR4042" s="161">
        <f t="shared" si="627"/>
        <v>7.3978185868065448E-6</v>
      </c>
      <c r="AS4042" s="161" t="str">
        <f t="shared" si="623"/>
        <v/>
      </c>
    </row>
    <row r="4043" spans="41:45" ht="20.100000000000001" customHeight="1" x14ac:dyDescent="0.25">
      <c r="AO4043" s="158">
        <f t="shared" si="624"/>
        <v>21.646974040446374</v>
      </c>
      <c r="AP4043" s="159">
        <f t="shared" si="625"/>
        <v>2.9217861126882337E-3</v>
      </c>
      <c r="AQ4043" s="160">
        <f t="shared" si="626"/>
        <v>7.3796501961352796E-6</v>
      </c>
      <c r="AR4043" s="161">
        <f t="shared" si="627"/>
        <v>7.3796501961352796E-6</v>
      </c>
      <c r="AS4043" s="161" t="str">
        <f t="shared" si="623"/>
        <v/>
      </c>
    </row>
    <row r="4044" spans="41:45" ht="20.100000000000001" customHeight="1" x14ac:dyDescent="0.25">
      <c r="AO4044" s="158">
        <f t="shared" si="624"/>
        <v>21.653369010620803</v>
      </c>
      <c r="AP4044" s="159">
        <f t="shared" si="625"/>
        <v>2.9144064624920985E-3</v>
      </c>
      <c r="AQ4044" s="160">
        <f t="shared" si="626"/>
        <v>7.361524819732377E-6</v>
      </c>
      <c r="AR4044" s="161">
        <f t="shared" si="627"/>
        <v>7.361524819732377E-6</v>
      </c>
      <c r="AS4044" s="161" t="str">
        <f t="shared" si="623"/>
        <v/>
      </c>
    </row>
    <row r="4045" spans="41:45" ht="20.100000000000001" customHeight="1" x14ac:dyDescent="0.25">
      <c r="AO4045" s="158">
        <f t="shared" si="624"/>
        <v>21.659763980795233</v>
      </c>
      <c r="AP4045" s="159">
        <f t="shared" si="625"/>
        <v>2.9070449376723661E-3</v>
      </c>
      <c r="AQ4045" s="160">
        <f t="shared" si="626"/>
        <v>7.3434423608063383E-6</v>
      </c>
      <c r="AR4045" s="161">
        <f t="shared" si="627"/>
        <v>7.3434423608063383E-6</v>
      </c>
      <c r="AS4045" s="161" t="str">
        <f t="shared" si="623"/>
        <v/>
      </c>
    </row>
    <row r="4046" spans="41:45" ht="20.100000000000001" customHeight="1" x14ac:dyDescent="0.25">
      <c r="AO4046" s="158">
        <f t="shared" si="624"/>
        <v>21.666158950969663</v>
      </c>
      <c r="AP4046" s="159">
        <f t="shared" si="625"/>
        <v>2.8997014953115598E-3</v>
      </c>
      <c r="AQ4046" s="160">
        <f t="shared" si="626"/>
        <v>7.3254027227382702E-6</v>
      </c>
      <c r="AR4046" s="161">
        <f t="shared" si="627"/>
        <v>7.3254027227382702E-6</v>
      </c>
      <c r="AS4046" s="161" t="str">
        <f t="shared" si="623"/>
        <v/>
      </c>
    </row>
    <row r="4047" spans="41:45" ht="20.100000000000001" customHeight="1" x14ac:dyDescent="0.25">
      <c r="AO4047" s="158">
        <f t="shared" si="624"/>
        <v>21.672553921144093</v>
      </c>
      <c r="AP4047" s="159">
        <f t="shared" si="625"/>
        <v>2.8923760925888215E-3</v>
      </c>
      <c r="AQ4047" s="160">
        <f t="shared" si="626"/>
        <v>7.3074058091430333E-6</v>
      </c>
      <c r="AR4047" s="161">
        <f t="shared" si="627"/>
        <v>7.3074058091430333E-6</v>
      </c>
      <c r="AS4047" s="161" t="str">
        <f t="shared" si="623"/>
        <v/>
      </c>
    </row>
    <row r="4048" spans="41:45" ht="20.100000000000001" customHeight="1" x14ac:dyDescent="0.25">
      <c r="AO4048" s="158">
        <f t="shared" si="624"/>
        <v>21.678948891318523</v>
      </c>
      <c r="AP4048" s="159">
        <f t="shared" si="625"/>
        <v>2.8850686867796784E-3</v>
      </c>
      <c r="AQ4048" s="160">
        <f t="shared" si="626"/>
        <v>7.2894515238041899E-6</v>
      </c>
      <c r="AR4048" s="161">
        <f t="shared" si="627"/>
        <v>7.2894515238041899E-6</v>
      </c>
      <c r="AS4048" s="161" t="str">
        <f t="shared" si="623"/>
        <v/>
      </c>
    </row>
    <row r="4049" spans="41:45" ht="20.100000000000001" customHeight="1" x14ac:dyDescent="0.25">
      <c r="AO4049" s="158">
        <f t="shared" si="624"/>
        <v>21.685343861492953</v>
      </c>
      <c r="AP4049" s="159">
        <f t="shared" si="625"/>
        <v>2.8777792352558743E-3</v>
      </c>
      <c r="AQ4049" s="160">
        <f t="shared" si="626"/>
        <v>7.2715397707290817E-6</v>
      </c>
      <c r="AR4049" s="161">
        <f t="shared" si="627"/>
        <v>7.2715397707290817E-6</v>
      </c>
      <c r="AS4049" s="161" t="str">
        <f t="shared" si="623"/>
        <v/>
      </c>
    </row>
    <row r="4050" spans="41:45" ht="20.100000000000001" customHeight="1" x14ac:dyDescent="0.25">
      <c r="AO4050" s="158">
        <f t="shared" si="624"/>
        <v>21.691738831667383</v>
      </c>
      <c r="AP4050" s="159">
        <f t="shared" si="625"/>
        <v>2.8705076954851452E-3</v>
      </c>
      <c r="AQ4050" s="160">
        <f t="shared" si="626"/>
        <v>7.2536704541154365E-6</v>
      </c>
      <c r="AR4050" s="161">
        <f t="shared" si="627"/>
        <v>7.2536704541154365E-6</v>
      </c>
      <c r="AS4050" s="161" t="str">
        <f t="shared" ref="AS4050:AS4113" si="628">IF($AP4050&lt;(1-$AN$670),$AQ4050,"")</f>
        <v/>
      </c>
    </row>
    <row r="4051" spans="41:45" ht="20.100000000000001" customHeight="1" x14ac:dyDescent="0.25">
      <c r="AO4051" s="158">
        <f t="shared" ref="AO4051:AO4114" si="629">AO4050+$AR$655</f>
        <v>21.698133801841813</v>
      </c>
      <c r="AP4051" s="159">
        <f t="shared" ref="AP4051:AP4114" si="630">_xlfn.CHISQ.DIST.RT(AO4051,7)</f>
        <v>2.8632540250310297E-3</v>
      </c>
      <c r="AQ4051" s="160">
        <f t="shared" ref="AQ4051:AQ4114" si="631">AP4051-AP4052</f>
        <v>7.2358434783652455E-6</v>
      </c>
      <c r="AR4051" s="161">
        <f t="shared" ref="AR4051:AR4114" si="632">IF(AP4051&lt;(1-$AN$662),AQ4051,"")</f>
        <v>7.2358434783652455E-6</v>
      </c>
      <c r="AS4051" s="161" t="str">
        <f t="shared" si="628"/>
        <v/>
      </c>
    </row>
    <row r="4052" spans="41:45" ht="20.100000000000001" customHeight="1" x14ac:dyDescent="0.25">
      <c r="AO4052" s="158">
        <f t="shared" si="629"/>
        <v>21.704528772016243</v>
      </c>
      <c r="AP4052" s="159">
        <f t="shared" si="630"/>
        <v>2.8560181815526645E-3</v>
      </c>
      <c r="AQ4052" s="160">
        <f t="shared" si="631"/>
        <v>7.2180587480825953E-6</v>
      </c>
      <c r="AR4052" s="161">
        <f t="shared" si="632"/>
        <v>7.2180587480825953E-6</v>
      </c>
      <c r="AS4052" s="161" t="str">
        <f t="shared" si="628"/>
        <v/>
      </c>
    </row>
    <row r="4053" spans="41:45" ht="20.100000000000001" customHeight="1" x14ac:dyDescent="0.25">
      <c r="AO4053" s="158">
        <f t="shared" si="629"/>
        <v>21.710923742190673</v>
      </c>
      <c r="AP4053" s="159">
        <f t="shared" si="630"/>
        <v>2.8488001228045819E-3</v>
      </c>
      <c r="AQ4053" s="160">
        <f t="shared" si="631"/>
        <v>7.2003161680645605E-6</v>
      </c>
      <c r="AR4053" s="161">
        <f t="shared" si="632"/>
        <v>7.2003161680645605E-6</v>
      </c>
      <c r="AS4053" s="161" t="str">
        <f t="shared" si="628"/>
        <v/>
      </c>
    </row>
    <row r="4054" spans="41:45" ht="20.100000000000001" customHeight="1" x14ac:dyDescent="0.25">
      <c r="AO4054" s="158">
        <f t="shared" si="629"/>
        <v>21.717318712365103</v>
      </c>
      <c r="AP4054" s="159">
        <f t="shared" si="630"/>
        <v>2.8415998066365173E-3</v>
      </c>
      <c r="AQ4054" s="160">
        <f t="shared" si="631"/>
        <v>7.1826156432964333E-6</v>
      </c>
      <c r="AR4054" s="161">
        <f t="shared" si="632"/>
        <v>7.1826156432964333E-6</v>
      </c>
      <c r="AS4054" s="161" t="str">
        <f t="shared" si="628"/>
        <v/>
      </c>
    </row>
    <row r="4055" spans="41:45" ht="20.100000000000001" customHeight="1" x14ac:dyDescent="0.25">
      <c r="AO4055" s="158">
        <f t="shared" si="629"/>
        <v>21.723713682539532</v>
      </c>
      <c r="AP4055" s="159">
        <f t="shared" si="630"/>
        <v>2.8344171909932209E-3</v>
      </c>
      <c r="AQ4055" s="160">
        <f t="shared" si="631"/>
        <v>7.1649570790028975E-6</v>
      </c>
      <c r="AR4055" s="161">
        <f t="shared" si="632"/>
        <v>7.1649570790028975E-6</v>
      </c>
      <c r="AS4055" s="161" t="str">
        <f t="shared" si="628"/>
        <v/>
      </c>
    </row>
    <row r="4056" spans="41:45" ht="20.100000000000001" customHeight="1" x14ac:dyDescent="0.25">
      <c r="AO4056" s="158">
        <f t="shared" si="629"/>
        <v>21.730108652713962</v>
      </c>
      <c r="AP4056" s="159">
        <f t="shared" si="630"/>
        <v>2.827252233914218E-3</v>
      </c>
      <c r="AQ4056" s="160">
        <f t="shared" si="631"/>
        <v>7.1473403805539203E-6</v>
      </c>
      <c r="AR4056" s="161">
        <f t="shared" si="632"/>
        <v>7.1473403805539203E-6</v>
      </c>
      <c r="AS4056" s="161" t="str">
        <f t="shared" si="628"/>
        <v/>
      </c>
    </row>
    <row r="4057" spans="41:45" ht="20.100000000000001" customHeight="1" x14ac:dyDescent="0.25">
      <c r="AO4057" s="158">
        <f t="shared" si="629"/>
        <v>21.736503622888392</v>
      </c>
      <c r="AP4057" s="159">
        <f t="shared" si="630"/>
        <v>2.8201048935336641E-3</v>
      </c>
      <c r="AQ4057" s="160">
        <f t="shared" si="631"/>
        <v>7.1297654535532225E-6</v>
      </c>
      <c r="AR4057" s="161">
        <f t="shared" si="632"/>
        <v>7.1297654535532225E-6</v>
      </c>
      <c r="AS4057" s="161" t="str">
        <f t="shared" si="628"/>
        <v/>
      </c>
    </row>
    <row r="4058" spans="41:45" ht="20.100000000000001" customHeight="1" x14ac:dyDescent="0.25">
      <c r="AO4058" s="158">
        <f t="shared" si="629"/>
        <v>21.742898593062822</v>
      </c>
      <c r="AP4058" s="159">
        <f t="shared" si="630"/>
        <v>2.8129751280801109E-3</v>
      </c>
      <c r="AQ4058" s="160">
        <f t="shared" si="631"/>
        <v>7.1122322037901406E-6</v>
      </c>
      <c r="AR4058" s="161">
        <f t="shared" si="632"/>
        <v>7.1122322037901406E-6</v>
      </c>
      <c r="AS4058" s="161" t="str">
        <f t="shared" si="628"/>
        <v/>
      </c>
    </row>
    <row r="4059" spans="41:45" ht="20.100000000000001" customHeight="1" x14ac:dyDescent="0.25">
      <c r="AO4059" s="158">
        <f t="shared" si="629"/>
        <v>21.749293563237252</v>
      </c>
      <c r="AP4059" s="159">
        <f t="shared" si="630"/>
        <v>2.8058628958763207E-3</v>
      </c>
      <c r="AQ4059" s="160">
        <f t="shared" si="631"/>
        <v>7.0947405372604432E-6</v>
      </c>
      <c r="AR4059" s="161">
        <f t="shared" si="632"/>
        <v>7.0947405372604432E-6</v>
      </c>
      <c r="AS4059" s="161" t="str">
        <f t="shared" si="628"/>
        <v/>
      </c>
    </row>
    <row r="4060" spans="41:45" ht="20.100000000000001" customHeight="1" x14ac:dyDescent="0.25">
      <c r="AO4060" s="158">
        <f t="shared" si="629"/>
        <v>21.755688533411682</v>
      </c>
      <c r="AP4060" s="159">
        <f t="shared" si="630"/>
        <v>2.7987681553390603E-3</v>
      </c>
      <c r="AQ4060" s="160">
        <f t="shared" si="631"/>
        <v>7.0772903601346721E-6</v>
      </c>
      <c r="AR4060" s="161">
        <f t="shared" si="632"/>
        <v>7.0772903601346721E-6</v>
      </c>
      <c r="AS4060" s="161" t="str">
        <f t="shared" si="628"/>
        <v/>
      </c>
    </row>
    <row r="4061" spans="41:45" ht="20.100000000000001" customHeight="1" x14ac:dyDescent="0.25">
      <c r="AO4061" s="158">
        <f t="shared" si="629"/>
        <v>21.762083503586112</v>
      </c>
      <c r="AP4061" s="159">
        <f t="shared" si="630"/>
        <v>2.7916908649789256E-3</v>
      </c>
      <c r="AQ4061" s="160">
        <f t="shared" si="631"/>
        <v>7.0598815787993423E-6</v>
      </c>
      <c r="AR4061" s="161">
        <f t="shared" si="632"/>
        <v>7.0598815787993423E-6</v>
      </c>
      <c r="AS4061" s="161" t="str">
        <f t="shared" si="628"/>
        <v/>
      </c>
    </row>
    <row r="4062" spans="41:45" ht="20.100000000000001" customHeight="1" x14ac:dyDescent="0.25">
      <c r="AO4062" s="158">
        <f t="shared" si="629"/>
        <v>21.768478473760542</v>
      </c>
      <c r="AP4062" s="159">
        <f t="shared" si="630"/>
        <v>2.7846309834001263E-3</v>
      </c>
      <c r="AQ4062" s="160">
        <f t="shared" si="631"/>
        <v>7.0425140998408957E-6</v>
      </c>
      <c r="AR4062" s="161">
        <f t="shared" si="632"/>
        <v>7.0425140998408957E-6</v>
      </c>
      <c r="AS4062" s="161" t="str">
        <f t="shared" si="628"/>
        <v/>
      </c>
    </row>
    <row r="4063" spans="41:45" ht="20.100000000000001" customHeight="1" x14ac:dyDescent="0.25">
      <c r="AO4063" s="158">
        <f t="shared" si="629"/>
        <v>21.774873443934972</v>
      </c>
      <c r="AP4063" s="159">
        <f t="shared" si="630"/>
        <v>2.7775884693002854E-3</v>
      </c>
      <c r="AQ4063" s="160">
        <f t="shared" si="631"/>
        <v>7.0251878300222823E-6</v>
      </c>
      <c r="AR4063" s="161">
        <f t="shared" si="632"/>
        <v>7.0251878300222823E-6</v>
      </c>
      <c r="AS4063" s="161" t="str">
        <f t="shared" si="628"/>
        <v/>
      </c>
    </row>
    <row r="4064" spans="41:45" ht="20.100000000000001" customHeight="1" x14ac:dyDescent="0.25">
      <c r="AO4064" s="158">
        <f t="shared" si="629"/>
        <v>21.781268414109402</v>
      </c>
      <c r="AP4064" s="159">
        <f t="shared" si="630"/>
        <v>2.7705632814702631E-3</v>
      </c>
      <c r="AQ4064" s="160">
        <f t="shared" si="631"/>
        <v>7.0079026763111493E-6</v>
      </c>
      <c r="AR4064" s="161">
        <f t="shared" si="632"/>
        <v>7.0079026763111493E-6</v>
      </c>
      <c r="AS4064" s="161" t="str">
        <f t="shared" si="628"/>
        <v/>
      </c>
    </row>
    <row r="4065" spans="41:45" ht="20.100000000000001" customHeight="1" x14ac:dyDescent="0.25">
      <c r="AO4065" s="158">
        <f t="shared" si="629"/>
        <v>21.787663384283832</v>
      </c>
      <c r="AP4065" s="159">
        <f t="shared" si="630"/>
        <v>2.7635553787939519E-3</v>
      </c>
      <c r="AQ4065" s="160">
        <f t="shared" si="631"/>
        <v>6.9906585458742038E-6</v>
      </c>
      <c r="AR4065" s="161">
        <f t="shared" si="632"/>
        <v>6.9906585458742038E-6</v>
      </c>
      <c r="AS4065" s="161" t="str">
        <f t="shared" si="628"/>
        <v/>
      </c>
    </row>
    <row r="4066" spans="41:45" ht="20.100000000000001" customHeight="1" x14ac:dyDescent="0.25">
      <c r="AO4066" s="158">
        <f t="shared" si="629"/>
        <v>21.794058354458262</v>
      </c>
      <c r="AP4066" s="159">
        <f t="shared" si="630"/>
        <v>2.7565647202480777E-3</v>
      </c>
      <c r="AQ4066" s="160">
        <f t="shared" si="631"/>
        <v>6.9734553460737425E-6</v>
      </c>
      <c r="AR4066" s="161">
        <f t="shared" si="632"/>
        <v>6.9734553460737425E-6</v>
      </c>
      <c r="AS4066" s="161" t="str">
        <f t="shared" si="628"/>
        <v/>
      </c>
    </row>
    <row r="4067" spans="41:45" ht="20.100000000000001" customHeight="1" x14ac:dyDescent="0.25">
      <c r="AO4067" s="158">
        <f t="shared" si="629"/>
        <v>21.800453324632691</v>
      </c>
      <c r="AP4067" s="159">
        <f t="shared" si="630"/>
        <v>2.749591264902004E-3</v>
      </c>
      <c r="AQ4067" s="160">
        <f t="shared" si="631"/>
        <v>6.9562929844546421E-6</v>
      </c>
      <c r="AR4067" s="161">
        <f t="shared" si="632"/>
        <v>6.9562929844546421E-6</v>
      </c>
      <c r="AS4067" s="161" t="str">
        <f t="shared" si="628"/>
        <v/>
      </c>
    </row>
    <row r="4068" spans="41:45" ht="20.100000000000001" customHeight="1" x14ac:dyDescent="0.25">
      <c r="AO4068" s="158">
        <f t="shared" si="629"/>
        <v>21.806848294807121</v>
      </c>
      <c r="AP4068" s="159">
        <f t="shared" si="630"/>
        <v>2.7426349719175494E-3</v>
      </c>
      <c r="AQ4068" s="160">
        <f t="shared" si="631"/>
        <v>6.9391713687656092E-6</v>
      </c>
      <c r="AR4068" s="161">
        <f t="shared" si="632"/>
        <v>6.9391713687656092E-6</v>
      </c>
      <c r="AS4068" s="161" t="str">
        <f t="shared" si="628"/>
        <v/>
      </c>
    </row>
    <row r="4069" spans="41:45" ht="20.100000000000001" customHeight="1" x14ac:dyDescent="0.25">
      <c r="AO4069" s="158">
        <f t="shared" si="629"/>
        <v>21.813243264981551</v>
      </c>
      <c r="AP4069" s="159">
        <f t="shared" si="630"/>
        <v>2.7356958005487837E-3</v>
      </c>
      <c r="AQ4069" s="160">
        <f t="shared" si="631"/>
        <v>6.9220904069427006E-6</v>
      </c>
      <c r="AR4069" s="161">
        <f t="shared" si="632"/>
        <v>6.9220904069427006E-6</v>
      </c>
      <c r="AS4069" s="161" t="str">
        <f t="shared" si="628"/>
        <v/>
      </c>
    </row>
    <row r="4070" spans="41:45" ht="20.100000000000001" customHeight="1" x14ac:dyDescent="0.25">
      <c r="AO4070" s="158">
        <f t="shared" si="629"/>
        <v>21.819638235155981</v>
      </c>
      <c r="AP4070" s="159">
        <f t="shared" si="630"/>
        <v>2.728773710141841E-3</v>
      </c>
      <c r="AQ4070" s="160">
        <f t="shared" si="631"/>
        <v>6.9050500071284049E-6</v>
      </c>
      <c r="AR4070" s="161">
        <f t="shared" si="632"/>
        <v>6.9050500071284049E-6</v>
      </c>
      <c r="AS4070" s="161" t="str">
        <f t="shared" si="628"/>
        <v/>
      </c>
    </row>
    <row r="4071" spans="41:45" ht="20.100000000000001" customHeight="1" x14ac:dyDescent="0.25">
      <c r="AO4071" s="158">
        <f t="shared" si="629"/>
        <v>21.826033205330411</v>
      </c>
      <c r="AP4071" s="159">
        <f t="shared" si="630"/>
        <v>2.7218686601347126E-3</v>
      </c>
      <c r="AQ4071" s="160">
        <f t="shared" si="631"/>
        <v>6.8880500776404181E-6</v>
      </c>
      <c r="AR4071" s="161">
        <f t="shared" si="632"/>
        <v>6.8880500776404181E-6</v>
      </c>
      <c r="AS4071" s="161" t="str">
        <f t="shared" si="628"/>
        <v/>
      </c>
    </row>
    <row r="4072" spans="41:45" ht="20.100000000000001" customHeight="1" x14ac:dyDescent="0.25">
      <c r="AO4072" s="158">
        <f t="shared" si="629"/>
        <v>21.832428175504841</v>
      </c>
      <c r="AP4072" s="159">
        <f t="shared" si="630"/>
        <v>2.7149806100570722E-3</v>
      </c>
      <c r="AQ4072" s="160">
        <f t="shared" si="631"/>
        <v>6.8710905269972304E-6</v>
      </c>
      <c r="AR4072" s="161">
        <f t="shared" si="632"/>
        <v>6.8710905269972304E-6</v>
      </c>
      <c r="AS4072" s="161" t="str">
        <f t="shared" si="628"/>
        <v/>
      </c>
    </row>
    <row r="4073" spans="41:45" ht="20.100000000000001" customHeight="1" x14ac:dyDescent="0.25">
      <c r="AO4073" s="158">
        <f t="shared" si="629"/>
        <v>21.838823145679271</v>
      </c>
      <c r="AP4073" s="159">
        <f t="shared" si="630"/>
        <v>2.708109519530075E-3</v>
      </c>
      <c r="AQ4073" s="160">
        <f t="shared" si="631"/>
        <v>6.8541712639137893E-6</v>
      </c>
      <c r="AR4073" s="161">
        <f t="shared" si="632"/>
        <v>6.8541712639137893E-6</v>
      </c>
      <c r="AS4073" s="161" t="str">
        <f t="shared" si="628"/>
        <v/>
      </c>
    </row>
    <row r="4074" spans="41:45" ht="20.100000000000001" customHeight="1" x14ac:dyDescent="0.25">
      <c r="AO4074" s="158">
        <f t="shared" si="629"/>
        <v>21.845218115853701</v>
      </c>
      <c r="AP4074" s="159">
        <f t="shared" si="630"/>
        <v>2.7012553482661612E-3</v>
      </c>
      <c r="AQ4074" s="160">
        <f t="shared" si="631"/>
        <v>6.8372921972837189E-6</v>
      </c>
      <c r="AR4074" s="161">
        <f t="shared" si="632"/>
        <v>6.8372921972837189E-6</v>
      </c>
      <c r="AS4074" s="161" t="str">
        <f t="shared" si="628"/>
        <v/>
      </c>
    </row>
    <row r="4075" spans="41:45" ht="20.100000000000001" customHeight="1" x14ac:dyDescent="0.25">
      <c r="AO4075" s="158">
        <f t="shared" si="629"/>
        <v>21.851613086028131</v>
      </c>
      <c r="AP4075" s="159">
        <f t="shared" si="630"/>
        <v>2.6944180560688775E-3</v>
      </c>
      <c r="AQ4075" s="160">
        <f t="shared" si="631"/>
        <v>6.8204532362105448E-6</v>
      </c>
      <c r="AR4075" s="161">
        <f t="shared" si="632"/>
        <v>6.8204532362105448E-6</v>
      </c>
      <c r="AS4075" s="161" t="str">
        <f t="shared" si="628"/>
        <v/>
      </c>
    </row>
    <row r="4076" spans="41:45" ht="20.100000000000001" customHeight="1" x14ac:dyDescent="0.25">
      <c r="AO4076" s="158">
        <f t="shared" si="629"/>
        <v>21.858008056202561</v>
      </c>
      <c r="AP4076" s="159">
        <f t="shared" si="630"/>
        <v>2.6875976028326669E-3</v>
      </c>
      <c r="AQ4076" s="160">
        <f t="shared" si="631"/>
        <v>6.803654289971265E-6</v>
      </c>
      <c r="AR4076" s="161">
        <f t="shared" si="632"/>
        <v>6.803654289971265E-6</v>
      </c>
      <c r="AS4076" s="161" t="str">
        <f t="shared" si="628"/>
        <v/>
      </c>
    </row>
    <row r="4077" spans="41:45" ht="20.100000000000001" customHeight="1" x14ac:dyDescent="0.25">
      <c r="AO4077" s="158">
        <f t="shared" si="629"/>
        <v>21.864403026376991</v>
      </c>
      <c r="AP4077" s="159">
        <f t="shared" si="630"/>
        <v>2.6807939485426957E-3</v>
      </c>
      <c r="AQ4077" s="160">
        <f t="shared" si="631"/>
        <v>6.7868952680415033E-6</v>
      </c>
      <c r="AR4077" s="161">
        <f t="shared" si="632"/>
        <v>6.7868952680415033E-6</v>
      </c>
      <c r="AS4077" s="161" t="str">
        <f t="shared" si="628"/>
        <v/>
      </c>
    </row>
    <row r="4078" spans="41:45" ht="20.100000000000001" customHeight="1" x14ac:dyDescent="0.25">
      <c r="AO4078" s="158">
        <f t="shared" si="629"/>
        <v>21.870797996551421</v>
      </c>
      <c r="AP4078" s="159">
        <f t="shared" si="630"/>
        <v>2.6740070532746542E-3</v>
      </c>
      <c r="AQ4078" s="160">
        <f t="shared" si="631"/>
        <v>6.7701760800972441E-6</v>
      </c>
      <c r="AR4078" s="161">
        <f t="shared" si="632"/>
        <v>6.7701760800972441E-6</v>
      </c>
      <c r="AS4078" s="161" t="str">
        <f t="shared" si="628"/>
        <v/>
      </c>
    </row>
    <row r="4079" spans="41:45" ht="20.100000000000001" customHeight="1" x14ac:dyDescent="0.25">
      <c r="AO4079" s="158">
        <f t="shared" si="629"/>
        <v>21.87719296672585</v>
      </c>
      <c r="AP4079" s="159">
        <f t="shared" si="630"/>
        <v>2.6672368771945569E-3</v>
      </c>
      <c r="AQ4079" s="160">
        <f t="shared" si="631"/>
        <v>6.7534966359801378E-6</v>
      </c>
      <c r="AR4079" s="161">
        <f t="shared" si="632"/>
        <v>6.7534966359801378E-6</v>
      </c>
      <c r="AS4079" s="161" t="str">
        <f t="shared" si="628"/>
        <v/>
      </c>
    </row>
    <row r="4080" spans="41:45" ht="20.100000000000001" customHeight="1" x14ac:dyDescent="0.25">
      <c r="AO4080" s="158">
        <f t="shared" si="629"/>
        <v>21.88358793690028</v>
      </c>
      <c r="AP4080" s="159">
        <f t="shared" si="630"/>
        <v>2.6604833805585768E-3</v>
      </c>
      <c r="AQ4080" s="160">
        <f t="shared" si="631"/>
        <v>6.7368568457387007E-6</v>
      </c>
      <c r="AR4080" s="161">
        <f t="shared" si="632"/>
        <v>6.7368568457387007E-6</v>
      </c>
      <c r="AS4080" s="161" t="str">
        <f t="shared" si="628"/>
        <v/>
      </c>
    </row>
    <row r="4081" spans="41:45" ht="20.100000000000001" customHeight="1" x14ac:dyDescent="0.25">
      <c r="AO4081" s="158">
        <f t="shared" si="629"/>
        <v>21.88998290707471</v>
      </c>
      <c r="AP4081" s="159">
        <f t="shared" si="630"/>
        <v>2.6537465237128381E-3</v>
      </c>
      <c r="AQ4081" s="160">
        <f t="shared" si="631"/>
        <v>6.7202566196170391E-6</v>
      </c>
      <c r="AR4081" s="161">
        <f t="shared" si="632"/>
        <v>6.7202566196170391E-6</v>
      </c>
      <c r="AS4081" s="161" t="str">
        <f t="shared" si="628"/>
        <v/>
      </c>
    </row>
    <row r="4082" spans="41:45" ht="20.100000000000001" customHeight="1" x14ac:dyDescent="0.25">
      <c r="AO4082" s="158">
        <f t="shared" si="629"/>
        <v>21.89637787724914</v>
      </c>
      <c r="AP4082" s="159">
        <f t="shared" si="630"/>
        <v>2.647026267093221E-3</v>
      </c>
      <c r="AQ4082" s="160">
        <f t="shared" si="631"/>
        <v>6.7036958680218896E-6</v>
      </c>
      <c r="AR4082" s="161">
        <f t="shared" si="632"/>
        <v>6.7036958680218896E-6</v>
      </c>
      <c r="AS4082" s="161" t="str">
        <f t="shared" si="628"/>
        <v/>
      </c>
    </row>
    <row r="4083" spans="41:45" ht="20.100000000000001" customHeight="1" x14ac:dyDescent="0.25">
      <c r="AO4083" s="158">
        <f t="shared" si="629"/>
        <v>21.90277284742357</v>
      </c>
      <c r="AP4083" s="159">
        <f t="shared" si="630"/>
        <v>2.6403225712251992E-3</v>
      </c>
      <c r="AQ4083" s="160">
        <f t="shared" si="631"/>
        <v>6.6871745015789977E-6</v>
      </c>
      <c r="AR4083" s="161">
        <f t="shared" si="632"/>
        <v>6.6871745015789977E-6</v>
      </c>
      <c r="AS4083" s="161" t="str">
        <f t="shared" si="628"/>
        <v/>
      </c>
    </row>
    <row r="4084" spans="41:45" ht="20.100000000000001" customHeight="1" x14ac:dyDescent="0.25">
      <c r="AO4084" s="158">
        <f t="shared" si="629"/>
        <v>21.909167817598</v>
      </c>
      <c r="AP4084" s="159">
        <f t="shared" si="630"/>
        <v>2.6336353967236202E-3</v>
      </c>
      <c r="AQ4084" s="160">
        <f t="shared" si="631"/>
        <v>6.6706924310888822E-6</v>
      </c>
      <c r="AR4084" s="161">
        <f t="shared" si="632"/>
        <v>6.6706924310888822E-6</v>
      </c>
      <c r="AS4084" s="161" t="str">
        <f t="shared" si="628"/>
        <v/>
      </c>
    </row>
    <row r="4085" spans="41:45" ht="20.100000000000001" customHeight="1" x14ac:dyDescent="0.25">
      <c r="AO4085" s="158">
        <f t="shared" si="629"/>
        <v>21.91556278777243</v>
      </c>
      <c r="AP4085" s="159">
        <f t="shared" si="630"/>
        <v>2.6269647042925313E-3</v>
      </c>
      <c r="AQ4085" s="160">
        <f t="shared" si="631"/>
        <v>6.6542495675264018E-6</v>
      </c>
      <c r="AR4085" s="161">
        <f t="shared" si="632"/>
        <v>6.6542495675264018E-6</v>
      </c>
      <c r="AS4085" s="161" t="str">
        <f t="shared" si="628"/>
        <v/>
      </c>
    </row>
    <row r="4086" spans="41:45" ht="20.100000000000001" customHeight="1" x14ac:dyDescent="0.25">
      <c r="AO4086" s="158">
        <f t="shared" si="629"/>
        <v>21.92195775794686</v>
      </c>
      <c r="AP4086" s="159">
        <f t="shared" si="630"/>
        <v>2.6203104547250049E-3</v>
      </c>
      <c r="AQ4086" s="160">
        <f t="shared" si="631"/>
        <v>6.6378458220763166E-6</v>
      </c>
      <c r="AR4086" s="161">
        <f t="shared" si="632"/>
        <v>6.6378458220763166E-6</v>
      </c>
      <c r="AS4086" s="161" t="str">
        <f t="shared" si="628"/>
        <v/>
      </c>
    </row>
    <row r="4087" spans="41:45" ht="20.100000000000001" customHeight="1" x14ac:dyDescent="0.25">
      <c r="AO4087" s="158">
        <f t="shared" si="629"/>
        <v>21.92835272812129</v>
      </c>
      <c r="AP4087" s="159">
        <f t="shared" si="630"/>
        <v>2.6136726089029286E-3</v>
      </c>
      <c r="AQ4087" s="160">
        <f t="shared" si="631"/>
        <v>6.6214811061024968E-6</v>
      </c>
      <c r="AR4087" s="161">
        <f t="shared" si="632"/>
        <v>6.6214811061024968E-6</v>
      </c>
      <c r="AS4087" s="161" t="str">
        <f t="shared" si="628"/>
        <v/>
      </c>
    </row>
    <row r="4088" spans="41:45" ht="20.100000000000001" customHeight="1" x14ac:dyDescent="0.25">
      <c r="AO4088" s="158">
        <f t="shared" si="629"/>
        <v>21.93474769829572</v>
      </c>
      <c r="AP4088" s="159">
        <f t="shared" si="630"/>
        <v>2.6070511277968261E-3</v>
      </c>
      <c r="AQ4088" s="160">
        <f t="shared" si="631"/>
        <v>6.605155331158765E-6</v>
      </c>
      <c r="AR4088" s="161">
        <f t="shared" si="632"/>
        <v>6.605155331158765E-6</v>
      </c>
      <c r="AS4088" s="161" t="str">
        <f t="shared" si="628"/>
        <v/>
      </c>
    </row>
    <row r="4089" spans="41:45" ht="20.100000000000001" customHeight="1" x14ac:dyDescent="0.25">
      <c r="AO4089" s="158">
        <f t="shared" si="629"/>
        <v>21.94114266847015</v>
      </c>
      <c r="AP4089" s="159">
        <f t="shared" si="630"/>
        <v>2.6004459724656673E-3</v>
      </c>
      <c r="AQ4089" s="160">
        <f t="shared" si="631"/>
        <v>6.5888684089646099E-6</v>
      </c>
      <c r="AR4089" s="161">
        <f t="shared" si="632"/>
        <v>6.5888684089646099E-6</v>
      </c>
      <c r="AS4089" s="161" t="str">
        <f t="shared" si="628"/>
        <v/>
      </c>
    </row>
    <row r="4090" spans="41:45" ht="20.100000000000001" customHeight="1" x14ac:dyDescent="0.25">
      <c r="AO4090" s="158">
        <f t="shared" si="629"/>
        <v>21.94753763864458</v>
      </c>
      <c r="AP4090" s="159">
        <f t="shared" si="630"/>
        <v>2.5938571040567027E-3</v>
      </c>
      <c r="AQ4090" s="160">
        <f t="shared" si="631"/>
        <v>6.5726202514606973E-6</v>
      </c>
      <c r="AR4090" s="161">
        <f t="shared" si="632"/>
        <v>6.5726202514606973E-6</v>
      </c>
      <c r="AS4090" s="161" t="str">
        <f t="shared" si="628"/>
        <v/>
      </c>
    </row>
    <row r="4091" spans="41:45" ht="20.100000000000001" customHeight="1" x14ac:dyDescent="0.25">
      <c r="AO4091" s="158">
        <f t="shared" si="629"/>
        <v>21.953932608819009</v>
      </c>
      <c r="AP4091" s="159">
        <f t="shared" si="630"/>
        <v>2.587284483805242E-3</v>
      </c>
      <c r="AQ4091" s="160">
        <f t="shared" si="631"/>
        <v>6.5564107707381802E-6</v>
      </c>
      <c r="AR4091" s="161">
        <f t="shared" si="632"/>
        <v>6.5564107707381802E-6</v>
      </c>
      <c r="AS4091" s="161" t="str">
        <f t="shared" si="628"/>
        <v/>
      </c>
    </row>
    <row r="4092" spans="41:45" ht="20.100000000000001" customHeight="1" x14ac:dyDescent="0.25">
      <c r="AO4092" s="158">
        <f t="shared" si="629"/>
        <v>21.960327578993439</v>
      </c>
      <c r="AP4092" s="159">
        <f t="shared" si="630"/>
        <v>2.5807280730345038E-3</v>
      </c>
      <c r="AQ4092" s="160">
        <f t="shared" si="631"/>
        <v>6.5402398791098229E-6</v>
      </c>
      <c r="AR4092" s="161">
        <f t="shared" si="632"/>
        <v>6.5402398791098229E-6</v>
      </c>
      <c r="AS4092" s="161" t="str">
        <f t="shared" si="628"/>
        <v/>
      </c>
    </row>
    <row r="4093" spans="41:45" ht="20.100000000000001" customHeight="1" x14ac:dyDescent="0.25">
      <c r="AO4093" s="158">
        <f t="shared" si="629"/>
        <v>21.966722549167869</v>
      </c>
      <c r="AP4093" s="159">
        <f t="shared" si="630"/>
        <v>2.574187833155394E-3</v>
      </c>
      <c r="AQ4093" s="160">
        <f t="shared" si="631"/>
        <v>6.5241074890349735E-6</v>
      </c>
      <c r="AR4093" s="161">
        <f t="shared" si="632"/>
        <v>6.5241074890349735E-6</v>
      </c>
      <c r="AS4093" s="161" t="str">
        <f t="shared" si="628"/>
        <v/>
      </c>
    </row>
    <row r="4094" spans="41:45" ht="20.100000000000001" customHeight="1" x14ac:dyDescent="0.25">
      <c r="AO4094" s="158">
        <f t="shared" si="629"/>
        <v>21.973117519342299</v>
      </c>
      <c r="AP4094" s="159">
        <f t="shared" si="630"/>
        <v>2.567663725666359E-3</v>
      </c>
      <c r="AQ4094" s="160">
        <f t="shared" si="631"/>
        <v>6.5080135131932899E-6</v>
      </c>
      <c r="AR4094" s="161">
        <f t="shared" si="632"/>
        <v>6.5080135131932899E-6</v>
      </c>
      <c r="AS4094" s="161" t="str">
        <f t="shared" si="628"/>
        <v/>
      </c>
    </row>
    <row r="4095" spans="41:45" ht="20.100000000000001" customHeight="1" x14ac:dyDescent="0.25">
      <c r="AO4095" s="158">
        <f t="shared" si="629"/>
        <v>21.979512489516729</v>
      </c>
      <c r="AP4095" s="159">
        <f t="shared" si="630"/>
        <v>2.5611557121531657E-3</v>
      </c>
      <c r="AQ4095" s="160">
        <f t="shared" si="631"/>
        <v>6.4919578644175198E-6</v>
      </c>
      <c r="AR4095" s="161">
        <f t="shared" si="632"/>
        <v>6.4919578644175198E-6</v>
      </c>
      <c r="AS4095" s="161" t="str">
        <f t="shared" si="628"/>
        <v/>
      </c>
    </row>
    <row r="4096" spans="41:45" ht="20.100000000000001" customHeight="1" x14ac:dyDescent="0.25">
      <c r="AO4096" s="158">
        <f t="shared" si="629"/>
        <v>21.985907459691159</v>
      </c>
      <c r="AP4096" s="159">
        <f t="shared" si="630"/>
        <v>2.5546637542887482E-3</v>
      </c>
      <c r="AQ4096" s="160">
        <f t="shared" si="631"/>
        <v>6.475940455750312E-6</v>
      </c>
      <c r="AR4096" s="161">
        <f t="shared" si="632"/>
        <v>6.475940455750312E-6</v>
      </c>
      <c r="AS4096" s="161" t="str">
        <f t="shared" si="628"/>
        <v/>
      </c>
    </row>
    <row r="4097" spans="41:45" ht="20.100000000000001" customHeight="1" x14ac:dyDescent="0.25">
      <c r="AO4097" s="158">
        <f t="shared" si="629"/>
        <v>21.992302429865589</v>
      </c>
      <c r="AP4097" s="159">
        <f t="shared" si="630"/>
        <v>2.5481878138329979E-3</v>
      </c>
      <c r="AQ4097" s="160">
        <f t="shared" si="631"/>
        <v>6.4599612004025836E-6</v>
      </c>
      <c r="AR4097" s="161">
        <f t="shared" si="632"/>
        <v>6.4599612004025836E-6</v>
      </c>
      <c r="AS4097" s="161" t="str">
        <f t="shared" si="628"/>
        <v/>
      </c>
    </row>
    <row r="4098" spans="41:45" ht="20.100000000000001" customHeight="1" x14ac:dyDescent="0.25">
      <c r="AO4098" s="158">
        <f t="shared" si="629"/>
        <v>21.998697400040019</v>
      </c>
      <c r="AP4098" s="159">
        <f t="shared" si="630"/>
        <v>2.5417278526325953E-3</v>
      </c>
      <c r="AQ4098" s="160">
        <f t="shared" si="631"/>
        <v>6.4440200117734693E-6</v>
      </c>
      <c r="AR4098" s="161">
        <f t="shared" si="632"/>
        <v>6.4440200117734693E-6</v>
      </c>
      <c r="AS4098" s="161" t="str">
        <f t="shared" si="628"/>
        <v/>
      </c>
    </row>
    <row r="4099" spans="41:45" ht="20.100000000000001" customHeight="1" x14ac:dyDescent="0.25">
      <c r="AO4099" s="158">
        <f t="shared" si="629"/>
        <v>22.005092370214449</v>
      </c>
      <c r="AP4099" s="159">
        <f t="shared" si="630"/>
        <v>2.5352838326208218E-3</v>
      </c>
      <c r="AQ4099" s="160">
        <f t="shared" si="631"/>
        <v>6.4281168034490202E-6</v>
      </c>
      <c r="AR4099" s="161">
        <f t="shared" si="632"/>
        <v>6.4281168034490202E-6</v>
      </c>
      <c r="AS4099" s="161" t="str">
        <f t="shared" si="628"/>
        <v/>
      </c>
    </row>
    <row r="4100" spans="41:45" ht="20.100000000000001" customHeight="1" x14ac:dyDescent="0.25">
      <c r="AO4100" s="158">
        <f t="shared" si="629"/>
        <v>22.011487340388879</v>
      </c>
      <c r="AP4100" s="159">
        <f t="shared" si="630"/>
        <v>2.5288557158173728E-3</v>
      </c>
      <c r="AQ4100" s="160">
        <f t="shared" si="631"/>
        <v>6.4122514891848566E-6</v>
      </c>
      <c r="AR4100" s="161">
        <f t="shared" si="632"/>
        <v>6.4122514891848566E-6</v>
      </c>
      <c r="AS4100" s="161" t="str">
        <f t="shared" si="628"/>
        <v/>
      </c>
    </row>
    <row r="4101" spans="41:45" ht="20.100000000000001" customHeight="1" x14ac:dyDescent="0.25">
      <c r="AO4101" s="158">
        <f t="shared" si="629"/>
        <v>22.017882310563309</v>
      </c>
      <c r="AP4101" s="159">
        <f t="shared" si="630"/>
        <v>2.522443464328188E-3</v>
      </c>
      <c r="AQ4101" s="160">
        <f t="shared" si="631"/>
        <v>6.3964239829339235E-6</v>
      </c>
      <c r="AR4101" s="161">
        <f t="shared" si="632"/>
        <v>6.3964239829339235E-6</v>
      </c>
      <c r="AS4101" s="161" t="str">
        <f t="shared" si="628"/>
        <v/>
      </c>
    </row>
    <row r="4102" spans="41:45" ht="20.100000000000001" customHeight="1" x14ac:dyDescent="0.25">
      <c r="AO4102" s="158">
        <f t="shared" si="629"/>
        <v>22.024277280737738</v>
      </c>
      <c r="AP4102" s="159">
        <f t="shared" si="630"/>
        <v>2.516047040345254E-3</v>
      </c>
      <c r="AQ4102" s="160">
        <f t="shared" si="631"/>
        <v>6.3806341988287101E-6</v>
      </c>
      <c r="AR4102" s="161">
        <f t="shared" si="632"/>
        <v>6.3806341988287101E-6</v>
      </c>
      <c r="AS4102" s="161" t="str">
        <f t="shared" si="628"/>
        <v/>
      </c>
    </row>
    <row r="4103" spans="41:45" ht="20.100000000000001" customHeight="1" x14ac:dyDescent="0.25">
      <c r="AO4103" s="158">
        <f t="shared" si="629"/>
        <v>22.030672250912168</v>
      </c>
      <c r="AP4103" s="159">
        <f t="shared" si="630"/>
        <v>2.5096664061464253E-3</v>
      </c>
      <c r="AQ4103" s="160">
        <f t="shared" si="631"/>
        <v>6.364882051171708E-6</v>
      </c>
      <c r="AR4103" s="161">
        <f t="shared" si="632"/>
        <v>6.364882051171708E-6</v>
      </c>
      <c r="AS4103" s="161" t="str">
        <f t="shared" si="628"/>
        <v/>
      </c>
    </row>
    <row r="4104" spans="41:45" ht="20.100000000000001" customHeight="1" x14ac:dyDescent="0.25">
      <c r="AO4104" s="158">
        <f t="shared" si="629"/>
        <v>22.037067221086598</v>
      </c>
      <c r="AP4104" s="159">
        <f t="shared" si="630"/>
        <v>2.5033015240952536E-3</v>
      </c>
      <c r="AQ4104" s="160">
        <f t="shared" si="631"/>
        <v>6.3491674544623004E-6</v>
      </c>
      <c r="AR4104" s="161">
        <f t="shared" si="632"/>
        <v>6.3491674544623004E-6</v>
      </c>
      <c r="AS4104" s="161" t="str">
        <f t="shared" si="628"/>
        <v/>
      </c>
    </row>
    <row r="4105" spans="41:45" ht="20.100000000000001" customHeight="1" x14ac:dyDescent="0.25">
      <c r="AO4105" s="158">
        <f t="shared" si="629"/>
        <v>22.043462191261028</v>
      </c>
      <c r="AP4105" s="159">
        <f t="shared" si="630"/>
        <v>2.4969523566407913E-3</v>
      </c>
      <c r="AQ4105" s="160">
        <f t="shared" si="631"/>
        <v>6.3334903233638017E-6</v>
      </c>
      <c r="AR4105" s="161">
        <f t="shared" si="632"/>
        <v>6.3334903233638017E-6</v>
      </c>
      <c r="AS4105" s="161" t="str">
        <f t="shared" si="628"/>
        <v/>
      </c>
    </row>
    <row r="4106" spans="41:45" ht="20.100000000000001" customHeight="1" x14ac:dyDescent="0.25">
      <c r="AO4106" s="158">
        <f t="shared" si="629"/>
        <v>22.049857161435458</v>
      </c>
      <c r="AP4106" s="159">
        <f t="shared" si="630"/>
        <v>2.4906188663174275E-3</v>
      </c>
      <c r="AQ4106" s="160">
        <f t="shared" si="631"/>
        <v>6.317850572740754E-6</v>
      </c>
      <c r="AR4106" s="161">
        <f t="shared" si="632"/>
        <v>6.317850572740754E-6</v>
      </c>
      <c r="AS4106" s="161" t="str">
        <f t="shared" si="628"/>
        <v/>
      </c>
    </row>
    <row r="4107" spans="41:45" ht="20.100000000000001" customHeight="1" x14ac:dyDescent="0.25">
      <c r="AO4107" s="158">
        <f t="shared" si="629"/>
        <v>22.056252131609888</v>
      </c>
      <c r="AP4107" s="159">
        <f t="shared" si="630"/>
        <v>2.4843010157446868E-3</v>
      </c>
      <c r="AQ4107" s="160">
        <f t="shared" si="631"/>
        <v>6.3022481176155595E-6</v>
      </c>
      <c r="AR4107" s="161">
        <f t="shared" si="632"/>
        <v>6.3022481176155595E-6</v>
      </c>
      <c r="AS4107" s="161" t="str">
        <f t="shared" si="628"/>
        <v/>
      </c>
    </row>
    <row r="4108" spans="41:45" ht="20.100000000000001" customHeight="1" x14ac:dyDescent="0.25">
      <c r="AO4108" s="158">
        <f t="shared" si="629"/>
        <v>22.062647101784318</v>
      </c>
      <c r="AP4108" s="159">
        <f t="shared" si="630"/>
        <v>2.4779987676270712E-3</v>
      </c>
      <c r="AQ4108" s="160">
        <f t="shared" si="631"/>
        <v>6.2866828732127157E-6</v>
      </c>
      <c r="AR4108" s="161">
        <f t="shared" si="632"/>
        <v>6.2866828732127157E-6</v>
      </c>
      <c r="AS4108" s="161" t="str">
        <f t="shared" si="628"/>
        <v/>
      </c>
    </row>
    <row r="4109" spans="41:45" ht="20.100000000000001" customHeight="1" x14ac:dyDescent="0.25">
      <c r="AO4109" s="158">
        <f t="shared" si="629"/>
        <v>22.069042071958748</v>
      </c>
      <c r="AP4109" s="159">
        <f t="shared" si="630"/>
        <v>2.4717120847538585E-3</v>
      </c>
      <c r="AQ4109" s="160">
        <f t="shared" si="631"/>
        <v>6.2711547549180492E-6</v>
      </c>
      <c r="AR4109" s="161">
        <f t="shared" si="632"/>
        <v>6.2711547549180492E-6</v>
      </c>
      <c r="AS4109" s="161" t="str">
        <f t="shared" si="628"/>
        <v/>
      </c>
    </row>
    <row r="4110" spans="41:45" ht="20.100000000000001" customHeight="1" x14ac:dyDescent="0.25">
      <c r="AO4110" s="158">
        <f t="shared" si="629"/>
        <v>22.075437042133178</v>
      </c>
      <c r="AP4110" s="159">
        <f t="shared" si="630"/>
        <v>2.4654409299989404E-3</v>
      </c>
      <c r="AQ4110" s="160">
        <f t="shared" si="631"/>
        <v>6.2556636783051706E-6</v>
      </c>
      <c r="AR4110" s="161">
        <f t="shared" si="632"/>
        <v>6.2556636783051706E-6</v>
      </c>
      <c r="AS4110" s="161" t="str">
        <f t="shared" si="628"/>
        <v/>
      </c>
    </row>
    <row r="4111" spans="41:45" ht="20.100000000000001" customHeight="1" x14ac:dyDescent="0.25">
      <c r="AO4111" s="158">
        <f t="shared" si="629"/>
        <v>22.081832012307608</v>
      </c>
      <c r="AP4111" s="159">
        <f t="shared" si="630"/>
        <v>2.4591852663206353E-3</v>
      </c>
      <c r="AQ4111" s="160">
        <f t="shared" si="631"/>
        <v>6.2402095591298362E-6</v>
      </c>
      <c r="AR4111" s="161">
        <f t="shared" si="632"/>
        <v>6.2402095591298362E-6</v>
      </c>
      <c r="AS4111" s="161" t="str">
        <f t="shared" si="628"/>
        <v/>
      </c>
    </row>
    <row r="4112" spans="41:45" ht="20.100000000000001" customHeight="1" x14ac:dyDescent="0.25">
      <c r="AO4112" s="158">
        <f t="shared" si="629"/>
        <v>22.088226982482038</v>
      </c>
      <c r="AP4112" s="159">
        <f t="shared" si="630"/>
        <v>2.4529450567615054E-3</v>
      </c>
      <c r="AQ4112" s="160">
        <f t="shared" si="631"/>
        <v>6.2247923133221424E-6</v>
      </c>
      <c r="AR4112" s="161">
        <f t="shared" si="632"/>
        <v>6.2247923133221424E-6</v>
      </c>
      <c r="AS4112" s="161" t="str">
        <f t="shared" si="628"/>
        <v/>
      </c>
    </row>
    <row r="4113" spans="41:45" ht="20.100000000000001" customHeight="1" x14ac:dyDescent="0.25">
      <c r="AO4113" s="158">
        <f t="shared" si="629"/>
        <v>22.094621952656468</v>
      </c>
      <c r="AP4113" s="159">
        <f t="shared" si="630"/>
        <v>2.4467202644481833E-3</v>
      </c>
      <c r="AQ4113" s="160">
        <f t="shared" si="631"/>
        <v>6.2094118569834891E-6</v>
      </c>
      <c r="AR4113" s="161">
        <f t="shared" si="632"/>
        <v>6.2094118569834891E-6</v>
      </c>
      <c r="AS4113" s="161" t="str">
        <f t="shared" si="628"/>
        <v/>
      </c>
    </row>
    <row r="4114" spans="41:45" ht="20.100000000000001" customHeight="1" x14ac:dyDescent="0.25">
      <c r="AO4114" s="158">
        <f t="shared" si="629"/>
        <v>22.101016922830897</v>
      </c>
      <c r="AP4114" s="159">
        <f t="shared" si="630"/>
        <v>2.4405108525911998E-3</v>
      </c>
      <c r="AQ4114" s="160">
        <f t="shared" si="631"/>
        <v>6.1940681064004584E-6</v>
      </c>
      <c r="AR4114" s="161">
        <f t="shared" si="632"/>
        <v>6.1940681064004584E-6</v>
      </c>
      <c r="AS4114" s="161" t="str">
        <f t="shared" ref="AS4114:AS4177" si="633">IF($AP4114&lt;(1-$AN$670),$AQ4114,"")</f>
        <v/>
      </c>
    </row>
    <row r="4115" spans="41:45" ht="20.100000000000001" customHeight="1" x14ac:dyDescent="0.25">
      <c r="AO4115" s="158">
        <f t="shared" ref="AO4115:AO4178" si="634">AO4114+$AR$655</f>
        <v>22.107411893005327</v>
      </c>
      <c r="AP4115" s="159">
        <f t="shared" ref="AP4115:AP4178" si="635">_xlfn.CHISQ.DIST.RT(AO4115,7)</f>
        <v>2.4343167844847993E-3</v>
      </c>
      <c r="AQ4115" s="160">
        <f t="shared" ref="AQ4115:AQ4178" si="636">AP4115-AP4116</f>
        <v>6.1787609780508852E-6</v>
      </c>
      <c r="AR4115" s="161">
        <f t="shared" ref="AR4115:AR4178" si="637">IF(AP4115&lt;(1-$AN$662),AQ4115,"")</f>
        <v>6.1787609780508852E-6</v>
      </c>
      <c r="AS4115" s="161" t="str">
        <f t="shared" si="633"/>
        <v/>
      </c>
    </row>
    <row r="4116" spans="41:45" ht="20.100000000000001" customHeight="1" x14ac:dyDescent="0.25">
      <c r="AO4116" s="158">
        <f t="shared" si="634"/>
        <v>22.113806863179757</v>
      </c>
      <c r="AP4116" s="159">
        <f t="shared" si="635"/>
        <v>2.4281380235067485E-3</v>
      </c>
      <c r="AQ4116" s="160">
        <f t="shared" si="636"/>
        <v>6.16349038856049E-6</v>
      </c>
      <c r="AR4116" s="161">
        <f t="shared" si="637"/>
        <v>6.16349038856049E-6</v>
      </c>
      <c r="AS4116" s="161" t="str">
        <f t="shared" si="633"/>
        <v/>
      </c>
    </row>
    <row r="4117" spans="41:45" ht="20.100000000000001" customHeight="1" x14ac:dyDescent="0.25">
      <c r="AO4117" s="158">
        <f t="shared" si="634"/>
        <v>22.120201833354187</v>
      </c>
      <c r="AP4117" s="159">
        <f t="shared" si="635"/>
        <v>2.421974533118188E-3</v>
      </c>
      <c r="AQ4117" s="160">
        <f t="shared" si="636"/>
        <v>6.1482562547510167E-6</v>
      </c>
      <c r="AR4117" s="161">
        <f t="shared" si="637"/>
        <v>6.1482562547510167E-6</v>
      </c>
      <c r="AS4117" s="161" t="str">
        <f t="shared" si="633"/>
        <v/>
      </c>
    </row>
    <row r="4118" spans="41:45" ht="20.100000000000001" customHeight="1" x14ac:dyDescent="0.25">
      <c r="AO4118" s="158">
        <f t="shared" si="634"/>
        <v>22.126596803528617</v>
      </c>
      <c r="AP4118" s="159">
        <f t="shared" si="635"/>
        <v>2.4158262768634369E-3</v>
      </c>
      <c r="AQ4118" s="160">
        <f t="shared" si="636"/>
        <v>6.1330584936246206E-6</v>
      </c>
      <c r="AR4118" s="161">
        <f t="shared" si="637"/>
        <v>6.1330584936246206E-6</v>
      </c>
      <c r="AS4118" s="161" t="str">
        <f t="shared" si="633"/>
        <v/>
      </c>
    </row>
    <row r="4119" spans="41:45" ht="20.100000000000001" customHeight="1" x14ac:dyDescent="0.25">
      <c r="AO4119" s="158">
        <f t="shared" si="634"/>
        <v>22.132991773703047</v>
      </c>
      <c r="AP4119" s="159">
        <f t="shared" si="635"/>
        <v>2.4096932183698123E-3</v>
      </c>
      <c r="AQ4119" s="160">
        <f t="shared" si="636"/>
        <v>6.1178970223400159E-6</v>
      </c>
      <c r="AR4119" s="161">
        <f t="shared" si="637"/>
        <v>6.1178970223400159E-6</v>
      </c>
      <c r="AS4119" s="161" t="str">
        <f t="shared" si="633"/>
        <v/>
      </c>
    </row>
    <row r="4120" spans="41:45" ht="20.100000000000001" customHeight="1" x14ac:dyDescent="0.25">
      <c r="AO4120" s="158">
        <f t="shared" si="634"/>
        <v>22.139386743877477</v>
      </c>
      <c r="AP4120" s="159">
        <f t="shared" si="635"/>
        <v>2.4035753213474723E-3</v>
      </c>
      <c r="AQ4120" s="160">
        <f t="shared" si="636"/>
        <v>6.1027717582588792E-6</v>
      </c>
      <c r="AR4120" s="161">
        <f t="shared" si="637"/>
        <v>6.1027717582588792E-6</v>
      </c>
      <c r="AS4120" s="161" t="str">
        <f t="shared" si="633"/>
        <v/>
      </c>
    </row>
    <row r="4121" spans="41:45" ht="20.100000000000001" customHeight="1" x14ac:dyDescent="0.25">
      <c r="AO4121" s="158">
        <f t="shared" si="634"/>
        <v>22.145781714051907</v>
      </c>
      <c r="AP4121" s="159">
        <f t="shared" si="635"/>
        <v>2.3974725495892134E-3</v>
      </c>
      <c r="AQ4121" s="160">
        <f t="shared" si="636"/>
        <v>6.0876826188851346E-6</v>
      </c>
      <c r="AR4121" s="161">
        <f t="shared" si="637"/>
        <v>6.0876826188851346E-6</v>
      </c>
      <c r="AS4121" s="161" t="str">
        <f t="shared" si="633"/>
        <v/>
      </c>
    </row>
    <row r="4122" spans="41:45" ht="20.100000000000001" customHeight="1" x14ac:dyDescent="0.25">
      <c r="AO4122" s="158">
        <f t="shared" si="634"/>
        <v>22.152176684226337</v>
      </c>
      <c r="AP4122" s="159">
        <f t="shared" si="635"/>
        <v>2.3913848669703283E-3</v>
      </c>
      <c r="AQ4122" s="160">
        <f t="shared" si="636"/>
        <v>6.0726295219382456E-6</v>
      </c>
      <c r="AR4122" s="161">
        <f t="shared" si="637"/>
        <v>6.0726295219382456E-6</v>
      </c>
      <c r="AS4122" s="161" t="str">
        <f t="shared" si="633"/>
        <v/>
      </c>
    </row>
    <row r="4123" spans="41:45" ht="20.100000000000001" customHeight="1" x14ac:dyDescent="0.25">
      <c r="AO4123" s="158">
        <f t="shared" si="634"/>
        <v>22.158571654400767</v>
      </c>
      <c r="AP4123" s="159">
        <f t="shared" si="635"/>
        <v>2.3853122374483901E-3</v>
      </c>
      <c r="AQ4123" s="160">
        <f t="shared" si="636"/>
        <v>6.0576123852725504E-6</v>
      </c>
      <c r="AR4123" s="161">
        <f t="shared" si="637"/>
        <v>6.0576123852725504E-6</v>
      </c>
      <c r="AS4123" s="161" t="str">
        <f t="shared" si="633"/>
        <v/>
      </c>
    </row>
    <row r="4124" spans="41:45" ht="20.100000000000001" customHeight="1" x14ac:dyDescent="0.25">
      <c r="AO4124" s="158">
        <f t="shared" si="634"/>
        <v>22.164966624575197</v>
      </c>
      <c r="AP4124" s="159">
        <f t="shared" si="635"/>
        <v>2.3792546250631175E-3</v>
      </c>
      <c r="AQ4124" s="160">
        <f t="shared" si="636"/>
        <v>6.0426311269397119E-6</v>
      </c>
      <c r="AR4124" s="161">
        <f t="shared" si="637"/>
        <v>6.0426311269397119E-6</v>
      </c>
      <c r="AS4124" s="161" t="str">
        <f t="shared" si="633"/>
        <v/>
      </c>
    </row>
    <row r="4125" spans="41:45" ht="20.100000000000001" customHeight="1" x14ac:dyDescent="0.25">
      <c r="AO4125" s="158">
        <f t="shared" si="634"/>
        <v>22.171361594749627</v>
      </c>
      <c r="AP4125" s="159">
        <f t="shared" si="635"/>
        <v>2.3732119939361778E-3</v>
      </c>
      <c r="AQ4125" s="160">
        <f t="shared" si="636"/>
        <v>6.0276856651731055E-6</v>
      </c>
      <c r="AR4125" s="161">
        <f t="shared" si="637"/>
        <v>6.0276856651731055E-6</v>
      </c>
      <c r="AS4125" s="161" t="str">
        <f t="shared" si="633"/>
        <v/>
      </c>
    </row>
    <row r="4126" spans="41:45" ht="20.100000000000001" customHeight="1" x14ac:dyDescent="0.25">
      <c r="AO4126" s="158">
        <f t="shared" si="634"/>
        <v>22.177756564924056</v>
      </c>
      <c r="AP4126" s="159">
        <f t="shared" si="635"/>
        <v>2.3671843082710047E-3</v>
      </c>
      <c r="AQ4126" s="160">
        <f t="shared" si="636"/>
        <v>6.0127759183535578E-6</v>
      </c>
      <c r="AR4126" s="161">
        <f t="shared" si="637"/>
        <v>6.0127759183535578E-6</v>
      </c>
      <c r="AS4126" s="161" t="str">
        <f t="shared" si="633"/>
        <v/>
      </c>
    </row>
    <row r="4127" spans="41:45" ht="20.100000000000001" customHeight="1" x14ac:dyDescent="0.25">
      <c r="AO4127" s="158">
        <f t="shared" si="634"/>
        <v>22.184151535098486</v>
      </c>
      <c r="AP4127" s="159">
        <f t="shared" si="635"/>
        <v>2.3611715323526511E-3</v>
      </c>
      <c r="AQ4127" s="160">
        <f t="shared" si="636"/>
        <v>5.9979018050540164E-6</v>
      </c>
      <c r="AR4127" s="161">
        <f t="shared" si="637"/>
        <v>5.9979018050540164E-6</v>
      </c>
      <c r="AS4127" s="161" t="str">
        <f t="shared" si="633"/>
        <v/>
      </c>
    </row>
    <row r="4128" spans="41:45" ht="20.100000000000001" customHeight="1" x14ac:dyDescent="0.25">
      <c r="AO4128" s="158">
        <f t="shared" si="634"/>
        <v>22.190546505272916</v>
      </c>
      <c r="AP4128" s="159">
        <f t="shared" si="635"/>
        <v>2.3551736305475971E-3</v>
      </c>
      <c r="AQ4128" s="160">
        <f t="shared" si="636"/>
        <v>5.9830632440226357E-6</v>
      </c>
      <c r="AR4128" s="161">
        <f t="shared" si="637"/>
        <v>5.9830632440226357E-6</v>
      </c>
      <c r="AS4128" s="161" t="str">
        <f t="shared" si="633"/>
        <v/>
      </c>
    </row>
    <row r="4129" spans="41:45" ht="20.100000000000001" customHeight="1" x14ac:dyDescent="0.25">
      <c r="AO4129" s="158">
        <f t="shared" si="634"/>
        <v>22.196941475447346</v>
      </c>
      <c r="AP4129" s="159">
        <f t="shared" si="635"/>
        <v>2.3491905673035745E-3</v>
      </c>
      <c r="AQ4129" s="160">
        <f t="shared" si="636"/>
        <v>5.9682601541649963E-6</v>
      </c>
      <c r="AR4129" s="161">
        <f t="shared" si="637"/>
        <v>5.9682601541649963E-6</v>
      </c>
      <c r="AS4129" s="161" t="str">
        <f t="shared" si="633"/>
        <v/>
      </c>
    </row>
    <row r="4130" spans="41:45" ht="20.100000000000001" customHeight="1" x14ac:dyDescent="0.25">
      <c r="AO4130" s="158">
        <f t="shared" si="634"/>
        <v>22.203336445621776</v>
      </c>
      <c r="AP4130" s="159">
        <f t="shared" si="635"/>
        <v>2.3432223071494095E-3</v>
      </c>
      <c r="AQ4130" s="160">
        <f t="shared" si="636"/>
        <v>5.9534924545761973E-6</v>
      </c>
      <c r="AR4130" s="161">
        <f t="shared" si="637"/>
        <v>5.9534924545761973E-6</v>
      </c>
      <c r="AS4130" s="161" t="str">
        <f t="shared" si="633"/>
        <v/>
      </c>
    </row>
    <row r="4131" spans="41:45" ht="20.100000000000001" customHeight="1" x14ac:dyDescent="0.25">
      <c r="AO4131" s="158">
        <f t="shared" si="634"/>
        <v>22.209731415796206</v>
      </c>
      <c r="AP4131" s="159">
        <f t="shared" si="635"/>
        <v>2.3372688146948333E-3</v>
      </c>
      <c r="AQ4131" s="160">
        <f t="shared" si="636"/>
        <v>5.938760064513101E-6</v>
      </c>
      <c r="AR4131" s="161">
        <f t="shared" si="637"/>
        <v>5.938760064513101E-6</v>
      </c>
      <c r="AS4131" s="161" t="str">
        <f t="shared" si="633"/>
        <v/>
      </c>
    </row>
    <row r="4132" spans="41:45" ht="20.100000000000001" customHeight="1" x14ac:dyDescent="0.25">
      <c r="AO4132" s="158">
        <f t="shared" si="634"/>
        <v>22.216126385970636</v>
      </c>
      <c r="AP4132" s="159">
        <f t="shared" si="635"/>
        <v>2.3313300546303202E-3</v>
      </c>
      <c r="AQ4132" s="160">
        <f t="shared" si="636"/>
        <v>5.9240629034164501E-6</v>
      </c>
      <c r="AR4132" s="161">
        <f t="shared" si="637"/>
        <v>5.9240629034164501E-6</v>
      </c>
      <c r="AS4132" s="161" t="str">
        <f t="shared" si="633"/>
        <v/>
      </c>
    </row>
    <row r="4133" spans="41:45" ht="20.100000000000001" customHeight="1" x14ac:dyDescent="0.25">
      <c r="AO4133" s="158">
        <f t="shared" si="634"/>
        <v>22.222521356145066</v>
      </c>
      <c r="AP4133" s="159">
        <f t="shared" si="635"/>
        <v>2.3254059917269037E-3</v>
      </c>
      <c r="AQ4133" s="160">
        <f t="shared" si="636"/>
        <v>5.9094008908744389E-6</v>
      </c>
      <c r="AR4133" s="161">
        <f t="shared" si="637"/>
        <v>5.9094008908744389E-6</v>
      </c>
      <c r="AS4133" s="161" t="str">
        <f t="shared" si="633"/>
        <v/>
      </c>
    </row>
    <row r="4134" spans="41:45" ht="20.100000000000001" customHeight="1" x14ac:dyDescent="0.25">
      <c r="AO4134" s="158">
        <f t="shared" si="634"/>
        <v>22.228916326319496</v>
      </c>
      <c r="AP4134" s="159">
        <f t="shared" si="635"/>
        <v>2.3194965908360293E-3</v>
      </c>
      <c r="AQ4134" s="160">
        <f t="shared" si="636"/>
        <v>5.8947739466777907E-6</v>
      </c>
      <c r="AR4134" s="161">
        <f t="shared" si="637"/>
        <v>5.8947739466777907E-6</v>
      </c>
      <c r="AS4134" s="161" t="str">
        <f t="shared" si="633"/>
        <v/>
      </c>
    </row>
    <row r="4135" spans="41:45" ht="20.100000000000001" customHeight="1" x14ac:dyDescent="0.25">
      <c r="AO4135" s="158">
        <f t="shared" si="634"/>
        <v>22.235311296493926</v>
      </c>
      <c r="AP4135" s="159">
        <f t="shared" si="635"/>
        <v>2.3136018168893515E-3</v>
      </c>
      <c r="AQ4135" s="160">
        <f t="shared" si="636"/>
        <v>5.8801819907560067E-6</v>
      </c>
      <c r="AR4135" s="161">
        <f t="shared" si="637"/>
        <v>5.8801819907560067E-6</v>
      </c>
      <c r="AS4135" s="161" t="str">
        <f t="shared" si="633"/>
        <v/>
      </c>
    </row>
    <row r="4136" spans="41:45" ht="20.100000000000001" customHeight="1" x14ac:dyDescent="0.25">
      <c r="AO4136" s="158">
        <f t="shared" si="634"/>
        <v>22.241706266668356</v>
      </c>
      <c r="AP4136" s="159">
        <f t="shared" si="635"/>
        <v>2.3077216348985955E-3</v>
      </c>
      <c r="AQ4136" s="160">
        <f t="shared" si="636"/>
        <v>5.8656249432415507E-6</v>
      </c>
      <c r="AR4136" s="161">
        <f t="shared" si="637"/>
        <v>5.8656249432415507E-6</v>
      </c>
      <c r="AS4136" s="161" t="str">
        <f t="shared" si="633"/>
        <v/>
      </c>
    </row>
    <row r="4137" spans="41:45" ht="20.100000000000001" customHeight="1" x14ac:dyDescent="0.25">
      <c r="AO4137" s="158">
        <f t="shared" si="634"/>
        <v>22.248101236842786</v>
      </c>
      <c r="AP4137" s="159">
        <f t="shared" si="635"/>
        <v>2.3018560099553539E-3</v>
      </c>
      <c r="AQ4137" s="160">
        <f t="shared" si="636"/>
        <v>5.8511027244147716E-6</v>
      </c>
      <c r="AR4137" s="161">
        <f t="shared" si="637"/>
        <v>5.8511027244147716E-6</v>
      </c>
      <c r="AS4137" s="161" t="str">
        <f t="shared" si="633"/>
        <v/>
      </c>
    </row>
    <row r="4138" spans="41:45" ht="20.100000000000001" customHeight="1" x14ac:dyDescent="0.25">
      <c r="AO4138" s="158">
        <f t="shared" si="634"/>
        <v>22.254496207017215</v>
      </c>
      <c r="AP4138" s="159">
        <f t="shared" si="635"/>
        <v>2.2960049072309392E-3</v>
      </c>
      <c r="AQ4138" s="160">
        <f t="shared" si="636"/>
        <v>5.8366152547320929E-6</v>
      </c>
      <c r="AR4138" s="161">
        <f t="shared" si="637"/>
        <v>5.8366152547320929E-6</v>
      </c>
      <c r="AS4138" s="161" t="str">
        <f t="shared" si="633"/>
        <v/>
      </c>
    </row>
    <row r="4139" spans="41:45" ht="20.100000000000001" customHeight="1" x14ac:dyDescent="0.25">
      <c r="AO4139" s="158">
        <f t="shared" si="634"/>
        <v>22.260891177191645</v>
      </c>
      <c r="AP4139" s="159">
        <f t="shared" si="635"/>
        <v>2.2901682919762071E-3</v>
      </c>
      <c r="AQ4139" s="160">
        <f t="shared" si="636"/>
        <v>5.822162454823844E-6</v>
      </c>
      <c r="AR4139" s="161">
        <f t="shared" si="637"/>
        <v>5.822162454823844E-6</v>
      </c>
      <c r="AS4139" s="161" t="str">
        <f t="shared" si="633"/>
        <v/>
      </c>
    </row>
    <row r="4140" spans="41:45" ht="20.100000000000001" customHeight="1" x14ac:dyDescent="0.25">
      <c r="AO4140" s="158">
        <f t="shared" si="634"/>
        <v>22.267286147366075</v>
      </c>
      <c r="AP4140" s="159">
        <f t="shared" si="635"/>
        <v>2.2843461295213832E-3</v>
      </c>
      <c r="AQ4140" s="160">
        <f t="shared" si="636"/>
        <v>5.8077442454782142E-6</v>
      </c>
      <c r="AR4140" s="161">
        <f t="shared" si="637"/>
        <v>5.8077442454782142E-6</v>
      </c>
      <c r="AS4140" s="161" t="str">
        <f t="shared" si="633"/>
        <v/>
      </c>
    </row>
    <row r="4141" spans="41:45" ht="20.100000000000001" customHeight="1" x14ac:dyDescent="0.25">
      <c r="AO4141" s="158">
        <f t="shared" si="634"/>
        <v>22.273681117540505</v>
      </c>
      <c r="AP4141" s="159">
        <f t="shared" si="635"/>
        <v>2.278538385275905E-3</v>
      </c>
      <c r="AQ4141" s="160">
        <f t="shared" si="636"/>
        <v>5.7933605476703093E-6</v>
      </c>
      <c r="AR4141" s="161">
        <f t="shared" si="637"/>
        <v>5.7933605476703093E-6</v>
      </c>
      <c r="AS4141" s="161" t="str">
        <f t="shared" si="633"/>
        <v/>
      </c>
    </row>
    <row r="4142" spans="41:45" ht="20.100000000000001" customHeight="1" x14ac:dyDescent="0.25">
      <c r="AO4142" s="158">
        <f t="shared" si="634"/>
        <v>22.280076087714935</v>
      </c>
      <c r="AP4142" s="159">
        <f t="shared" si="635"/>
        <v>2.2727450247282347E-3</v>
      </c>
      <c r="AQ4142" s="160">
        <f t="shared" si="636"/>
        <v>5.7790112825235537E-6</v>
      </c>
      <c r="AR4142" s="161">
        <f t="shared" si="637"/>
        <v>5.7790112825235537E-6</v>
      </c>
      <c r="AS4142" s="161" t="str">
        <f t="shared" si="633"/>
        <v/>
      </c>
    </row>
    <row r="4143" spans="41:45" ht="20.100000000000001" customHeight="1" x14ac:dyDescent="0.25">
      <c r="AO4143" s="158">
        <f t="shared" si="634"/>
        <v>22.286471057889365</v>
      </c>
      <c r="AP4143" s="159">
        <f t="shared" si="635"/>
        <v>2.2669660134457112E-3</v>
      </c>
      <c r="AQ4143" s="160">
        <f t="shared" si="636"/>
        <v>5.7646963713534928E-6</v>
      </c>
      <c r="AR4143" s="161">
        <f t="shared" si="637"/>
        <v>5.7646963713534928E-6</v>
      </c>
      <c r="AS4143" s="161" t="str">
        <f t="shared" si="633"/>
        <v/>
      </c>
    </row>
    <row r="4144" spans="41:45" ht="20.100000000000001" customHeight="1" x14ac:dyDescent="0.25">
      <c r="AO4144" s="158">
        <f t="shared" si="634"/>
        <v>22.292866028063795</v>
      </c>
      <c r="AP4144" s="159">
        <f t="shared" si="635"/>
        <v>2.2612013170743577E-3</v>
      </c>
      <c r="AQ4144" s="160">
        <f t="shared" si="636"/>
        <v>5.7504157356205211E-6</v>
      </c>
      <c r="AR4144" s="161">
        <f t="shared" si="637"/>
        <v>5.7504157356205211E-6</v>
      </c>
      <c r="AS4144" s="161" t="str">
        <f t="shared" si="633"/>
        <v/>
      </c>
    </row>
    <row r="4145" spans="41:45" ht="20.100000000000001" customHeight="1" x14ac:dyDescent="0.25">
      <c r="AO4145" s="158">
        <f t="shared" si="634"/>
        <v>22.299260998238225</v>
      </c>
      <c r="AP4145" s="159">
        <f t="shared" si="635"/>
        <v>2.2554509013387371E-3</v>
      </c>
      <c r="AQ4145" s="160">
        <f t="shared" si="636"/>
        <v>5.7361692969619751E-6</v>
      </c>
      <c r="AR4145" s="161">
        <f t="shared" si="637"/>
        <v>5.7361692969619751E-6</v>
      </c>
      <c r="AS4145" s="161" t="str">
        <f t="shared" si="633"/>
        <v/>
      </c>
    </row>
    <row r="4146" spans="41:45" ht="20.100000000000001" customHeight="1" x14ac:dyDescent="0.25">
      <c r="AO4146" s="158">
        <f t="shared" si="634"/>
        <v>22.305655968412655</v>
      </c>
      <c r="AP4146" s="159">
        <f t="shared" si="635"/>
        <v>2.2497147320417752E-3</v>
      </c>
      <c r="AQ4146" s="160">
        <f t="shared" si="636"/>
        <v>5.7219569771890973E-6</v>
      </c>
      <c r="AR4146" s="161">
        <f t="shared" si="637"/>
        <v>5.7219569771890973E-6</v>
      </c>
      <c r="AS4146" s="161" t="str">
        <f t="shared" si="633"/>
        <v/>
      </c>
    </row>
    <row r="4147" spans="41:45" ht="20.100000000000001" customHeight="1" x14ac:dyDescent="0.25">
      <c r="AO4147" s="158">
        <f t="shared" si="634"/>
        <v>22.312050938587085</v>
      </c>
      <c r="AP4147" s="159">
        <f t="shared" si="635"/>
        <v>2.2439927750645861E-3</v>
      </c>
      <c r="AQ4147" s="160">
        <f t="shared" si="636"/>
        <v>5.7077786982744592E-6</v>
      </c>
      <c r="AR4147" s="161">
        <f t="shared" si="637"/>
        <v>5.7077786982744592E-6</v>
      </c>
      <c r="AS4147" s="161" t="str">
        <f t="shared" si="633"/>
        <v/>
      </c>
    </row>
    <row r="4148" spans="41:45" ht="20.100000000000001" customHeight="1" x14ac:dyDescent="0.25">
      <c r="AO4148" s="158">
        <f t="shared" si="634"/>
        <v>22.318445908761515</v>
      </c>
      <c r="AP4148" s="159">
        <f t="shared" si="635"/>
        <v>2.2382849963663116E-3</v>
      </c>
      <c r="AQ4148" s="160">
        <f t="shared" si="636"/>
        <v>5.6936343823523958E-6</v>
      </c>
      <c r="AR4148" s="161">
        <f t="shared" si="637"/>
        <v>5.6936343823523958E-6</v>
      </c>
      <c r="AS4148" s="161" t="str">
        <f t="shared" si="633"/>
        <v/>
      </c>
    </row>
    <row r="4149" spans="41:45" ht="20.100000000000001" customHeight="1" x14ac:dyDescent="0.25">
      <c r="AO4149" s="158">
        <f t="shared" si="634"/>
        <v>22.324840878935944</v>
      </c>
      <c r="AP4149" s="159">
        <f t="shared" si="635"/>
        <v>2.2325913619839592E-3</v>
      </c>
      <c r="AQ4149" s="160">
        <f t="shared" si="636"/>
        <v>5.6795239517268108E-6</v>
      </c>
      <c r="AR4149" s="161">
        <f t="shared" si="637"/>
        <v>5.6795239517268108E-6</v>
      </c>
      <c r="AS4149" s="161" t="str">
        <f t="shared" si="633"/>
        <v/>
      </c>
    </row>
    <row r="4150" spans="41:45" ht="20.100000000000001" customHeight="1" x14ac:dyDescent="0.25">
      <c r="AO4150" s="158">
        <f t="shared" si="634"/>
        <v>22.331235849110374</v>
      </c>
      <c r="AP4150" s="159">
        <f t="shared" si="635"/>
        <v>2.2269118380322324E-3</v>
      </c>
      <c r="AQ4150" s="160">
        <f t="shared" si="636"/>
        <v>5.6654473288863562E-6</v>
      </c>
      <c r="AR4150" s="161">
        <f t="shared" si="637"/>
        <v>5.6654473288863562E-6</v>
      </c>
      <c r="AS4150" s="161" t="str">
        <f t="shared" si="633"/>
        <v/>
      </c>
    </row>
    <row r="4151" spans="41:45" ht="20.100000000000001" customHeight="1" x14ac:dyDescent="0.25">
      <c r="AO4151" s="158">
        <f t="shared" si="634"/>
        <v>22.337630819284804</v>
      </c>
      <c r="AP4151" s="159">
        <f t="shared" si="635"/>
        <v>2.221246390703346E-3</v>
      </c>
      <c r="AQ4151" s="160">
        <f t="shared" si="636"/>
        <v>5.6514044364489209E-6</v>
      </c>
      <c r="AR4151" s="161">
        <f t="shared" si="637"/>
        <v>5.6514044364489209E-6</v>
      </c>
      <c r="AS4151" s="161" t="str">
        <f t="shared" si="633"/>
        <v/>
      </c>
    </row>
    <row r="4152" spans="41:45" ht="20.100000000000001" customHeight="1" x14ac:dyDescent="0.25">
      <c r="AO4152" s="158">
        <f t="shared" si="634"/>
        <v>22.344025789459234</v>
      </c>
      <c r="AP4152" s="159">
        <f t="shared" si="635"/>
        <v>2.2155949862668971E-3</v>
      </c>
      <c r="AQ4152" s="160">
        <f t="shared" si="636"/>
        <v>5.6373951972249481E-6</v>
      </c>
      <c r="AR4152" s="161">
        <f t="shared" si="637"/>
        <v>5.6373951972249481E-6</v>
      </c>
      <c r="AS4152" s="161" t="str">
        <f t="shared" si="633"/>
        <v/>
      </c>
    </row>
    <row r="4153" spans="41:45" ht="20.100000000000001" customHeight="1" x14ac:dyDescent="0.25">
      <c r="AO4153" s="158">
        <f t="shared" si="634"/>
        <v>22.350420759633664</v>
      </c>
      <c r="AP4153" s="159">
        <f t="shared" si="635"/>
        <v>2.2099575910696722E-3</v>
      </c>
      <c r="AQ4153" s="160">
        <f t="shared" si="636"/>
        <v>5.6234195341870775E-6</v>
      </c>
      <c r="AR4153" s="161">
        <f t="shared" si="637"/>
        <v>5.6234195341870775E-6</v>
      </c>
      <c r="AS4153" s="161" t="str">
        <f t="shared" si="633"/>
        <v/>
      </c>
    </row>
    <row r="4154" spans="41:45" ht="20.100000000000001" customHeight="1" x14ac:dyDescent="0.25">
      <c r="AO4154" s="158">
        <f t="shared" si="634"/>
        <v>22.356815729808094</v>
      </c>
      <c r="AP4154" s="159">
        <f t="shared" si="635"/>
        <v>2.2043341715354851E-3</v>
      </c>
      <c r="AQ4154" s="160">
        <f t="shared" si="636"/>
        <v>5.609477370468411E-6</v>
      </c>
      <c r="AR4154" s="161">
        <f t="shared" si="637"/>
        <v>5.609477370468411E-6</v>
      </c>
      <c r="AS4154" s="161" t="str">
        <f t="shared" si="633"/>
        <v/>
      </c>
    </row>
    <row r="4155" spans="41:45" ht="20.100000000000001" customHeight="1" x14ac:dyDescent="0.25">
      <c r="AO4155" s="158">
        <f t="shared" si="634"/>
        <v>22.363210699982524</v>
      </c>
      <c r="AP4155" s="159">
        <f t="shared" si="635"/>
        <v>2.1987246941650167E-3</v>
      </c>
      <c r="AQ4155" s="160">
        <f t="shared" si="636"/>
        <v>5.5955686293603438E-6</v>
      </c>
      <c r="AR4155" s="161">
        <f t="shared" si="637"/>
        <v>5.5955686293603438E-6</v>
      </c>
      <c r="AS4155" s="161" t="str">
        <f t="shared" si="633"/>
        <v/>
      </c>
    </row>
    <row r="4156" spans="41:45" ht="20.100000000000001" customHeight="1" x14ac:dyDescent="0.25">
      <c r="AO4156" s="158">
        <f t="shared" si="634"/>
        <v>22.369605670156954</v>
      </c>
      <c r="AP4156" s="159">
        <f t="shared" si="635"/>
        <v>2.1931291255356563E-3</v>
      </c>
      <c r="AQ4156" s="160">
        <f t="shared" si="636"/>
        <v>5.5816932343338149E-6</v>
      </c>
      <c r="AR4156" s="161">
        <f t="shared" si="637"/>
        <v>5.5816932343338149E-6</v>
      </c>
      <c r="AS4156" s="161" t="str">
        <f t="shared" si="633"/>
        <v/>
      </c>
    </row>
    <row r="4157" spans="41:45" ht="20.100000000000001" customHeight="1" x14ac:dyDescent="0.25">
      <c r="AO4157" s="158">
        <f t="shared" si="634"/>
        <v>22.376000640331384</v>
      </c>
      <c r="AP4157" s="159">
        <f t="shared" si="635"/>
        <v>2.1875474323013225E-3</v>
      </c>
      <c r="AQ4157" s="160">
        <f t="shared" si="636"/>
        <v>5.567851109003312E-6</v>
      </c>
      <c r="AR4157" s="161">
        <f t="shared" si="637"/>
        <v>5.567851109003312E-6</v>
      </c>
      <c r="AS4157" s="161" t="str">
        <f t="shared" si="633"/>
        <v/>
      </c>
    </row>
    <row r="4158" spans="41:45" ht="20.100000000000001" customHeight="1" x14ac:dyDescent="0.25">
      <c r="AO4158" s="158">
        <f t="shared" si="634"/>
        <v>22.382395610505814</v>
      </c>
      <c r="AP4158" s="159">
        <f t="shared" si="635"/>
        <v>2.1819795811923192E-3</v>
      </c>
      <c r="AQ4158" s="160">
        <f t="shared" si="636"/>
        <v>5.5540421771750094E-6</v>
      </c>
      <c r="AR4158" s="161">
        <f t="shared" si="637"/>
        <v>5.5540421771750094E-6</v>
      </c>
      <c r="AS4158" s="161" t="str">
        <f t="shared" si="633"/>
        <v/>
      </c>
    </row>
    <row r="4159" spans="41:45" ht="20.100000000000001" customHeight="1" x14ac:dyDescent="0.25">
      <c r="AO4159" s="158">
        <f t="shared" si="634"/>
        <v>22.388790580680244</v>
      </c>
      <c r="AP4159" s="159">
        <f t="shared" si="635"/>
        <v>2.1764255390151442E-3</v>
      </c>
      <c r="AQ4159" s="160">
        <f t="shared" si="636"/>
        <v>5.5402663627886553E-6</v>
      </c>
      <c r="AR4159" s="161">
        <f t="shared" si="637"/>
        <v>5.5402663627886553E-6</v>
      </c>
      <c r="AS4159" s="161" t="str">
        <f t="shared" si="633"/>
        <v/>
      </c>
    </row>
    <row r="4160" spans="41:45" ht="20.100000000000001" customHeight="1" x14ac:dyDescent="0.25">
      <c r="AO4160" s="158">
        <f t="shared" si="634"/>
        <v>22.395185550854674</v>
      </c>
      <c r="AP4160" s="159">
        <f t="shared" si="635"/>
        <v>2.1708852726523556E-3</v>
      </c>
      <c r="AQ4160" s="160">
        <f t="shared" si="636"/>
        <v>5.5265235899631081E-6</v>
      </c>
      <c r="AR4160" s="161">
        <f t="shared" si="637"/>
        <v>5.5265235899631081E-6</v>
      </c>
      <c r="AS4160" s="161" t="str">
        <f t="shared" si="633"/>
        <v/>
      </c>
    </row>
    <row r="4161" spans="41:45" ht="20.100000000000001" customHeight="1" x14ac:dyDescent="0.25">
      <c r="AO4161" s="158">
        <f t="shared" si="634"/>
        <v>22.401580521029103</v>
      </c>
      <c r="AP4161" s="159">
        <f t="shared" si="635"/>
        <v>2.1653587490623924E-3</v>
      </c>
      <c r="AQ4161" s="160">
        <f t="shared" si="636"/>
        <v>5.5128137829837595E-6</v>
      </c>
      <c r="AR4161" s="161">
        <f t="shared" si="637"/>
        <v>5.5128137829837595E-6</v>
      </c>
      <c r="AS4161" s="161" t="str">
        <f t="shared" si="633"/>
        <v/>
      </c>
    </row>
    <row r="4162" spans="41:45" ht="20.100000000000001" customHeight="1" x14ac:dyDescent="0.25">
      <c r="AO4162" s="158">
        <f t="shared" si="634"/>
        <v>22.407975491203533</v>
      </c>
      <c r="AP4162" s="159">
        <f t="shared" si="635"/>
        <v>2.1598459352794087E-3</v>
      </c>
      <c r="AQ4162" s="160">
        <f t="shared" si="636"/>
        <v>5.499136866284754E-6</v>
      </c>
      <c r="AR4162" s="161">
        <f t="shared" si="637"/>
        <v>5.499136866284754E-6</v>
      </c>
      <c r="AS4162" s="161" t="str">
        <f t="shared" si="633"/>
        <v/>
      </c>
    </row>
    <row r="4163" spans="41:45" ht="20.100000000000001" customHeight="1" x14ac:dyDescent="0.25">
      <c r="AO4163" s="158">
        <f t="shared" si="634"/>
        <v>22.414370461377963</v>
      </c>
      <c r="AP4163" s="159">
        <f t="shared" si="635"/>
        <v>2.1543467984131239E-3</v>
      </c>
      <c r="AQ4163" s="160">
        <f t="shared" si="636"/>
        <v>5.4854927644741418E-6</v>
      </c>
      <c r="AR4163" s="161">
        <f t="shared" si="637"/>
        <v>5.4854927644741418E-6</v>
      </c>
      <c r="AS4163" s="161" t="str">
        <f t="shared" si="633"/>
        <v/>
      </c>
    </row>
    <row r="4164" spans="41:45" ht="20.100000000000001" customHeight="1" x14ac:dyDescent="0.25">
      <c r="AO4164" s="158">
        <f t="shared" si="634"/>
        <v>22.420765431552393</v>
      </c>
      <c r="AP4164" s="159">
        <f t="shared" si="635"/>
        <v>2.1488613056486498E-3</v>
      </c>
      <c r="AQ4164" s="160">
        <f t="shared" si="636"/>
        <v>5.4718814023139301E-6</v>
      </c>
      <c r="AR4164" s="161">
        <f t="shared" si="637"/>
        <v>5.4718814023139301E-6</v>
      </c>
      <c r="AS4164" s="161" t="str">
        <f t="shared" si="633"/>
        <v/>
      </c>
    </row>
    <row r="4165" spans="41:45" ht="20.100000000000001" customHeight="1" x14ac:dyDescent="0.25">
      <c r="AO4165" s="158">
        <f t="shared" si="634"/>
        <v>22.427160401726823</v>
      </c>
      <c r="AP4165" s="159">
        <f t="shared" si="635"/>
        <v>2.1433894242463359E-3</v>
      </c>
      <c r="AQ4165" s="160">
        <f t="shared" si="636"/>
        <v>5.4583027047300572E-6</v>
      </c>
      <c r="AR4165" s="161">
        <f t="shared" si="637"/>
        <v>5.4583027047300572E-6</v>
      </c>
      <c r="AS4165" s="161" t="str">
        <f t="shared" si="633"/>
        <v/>
      </c>
    </row>
    <row r="4166" spans="41:45" ht="20.100000000000001" customHeight="1" x14ac:dyDescent="0.25">
      <c r="AO4166" s="158">
        <f t="shared" si="634"/>
        <v>22.433555371901253</v>
      </c>
      <c r="AP4166" s="159">
        <f t="shared" si="635"/>
        <v>2.1379311215416058E-3</v>
      </c>
      <c r="AQ4166" s="160">
        <f t="shared" si="636"/>
        <v>5.4447565968115258E-6</v>
      </c>
      <c r="AR4166" s="161">
        <f t="shared" si="637"/>
        <v>5.4447565968115258E-6</v>
      </c>
      <c r="AS4166" s="161" t="str">
        <f t="shared" si="633"/>
        <v/>
      </c>
    </row>
    <row r="4167" spans="41:45" ht="20.100000000000001" customHeight="1" x14ac:dyDescent="0.25">
      <c r="AO4167" s="158">
        <f t="shared" si="634"/>
        <v>22.439950342075683</v>
      </c>
      <c r="AP4167" s="159">
        <f t="shared" si="635"/>
        <v>2.1324863649447943E-3</v>
      </c>
      <c r="AQ4167" s="160">
        <f t="shared" si="636"/>
        <v>5.4312430038082338E-6</v>
      </c>
      <c r="AR4167" s="161">
        <f t="shared" si="637"/>
        <v>5.4312430038082338E-6</v>
      </c>
      <c r="AS4167" s="161" t="str">
        <f t="shared" si="633"/>
        <v/>
      </c>
    </row>
    <row r="4168" spans="41:45" ht="20.100000000000001" customHeight="1" x14ac:dyDescent="0.25">
      <c r="AO4168" s="158">
        <f t="shared" si="634"/>
        <v>22.446345312250113</v>
      </c>
      <c r="AP4168" s="159">
        <f t="shared" si="635"/>
        <v>2.127055121940986E-3</v>
      </c>
      <c r="AQ4168" s="160">
        <f t="shared" si="636"/>
        <v>5.4177618511244696E-6</v>
      </c>
      <c r="AR4168" s="161">
        <f t="shared" si="637"/>
        <v>5.4177618511244696E-6</v>
      </c>
      <c r="AS4168" s="161" t="str">
        <f t="shared" si="633"/>
        <v/>
      </c>
    </row>
    <row r="4169" spans="41:45" ht="20.100000000000001" customHeight="1" x14ac:dyDescent="0.25">
      <c r="AO4169" s="158">
        <f t="shared" si="634"/>
        <v>22.452740282424543</v>
      </c>
      <c r="AP4169" s="159">
        <f t="shared" si="635"/>
        <v>2.1216373600898616E-3</v>
      </c>
      <c r="AQ4169" s="160">
        <f t="shared" si="636"/>
        <v>5.4043130643427646E-6</v>
      </c>
      <c r="AR4169" s="161">
        <f t="shared" si="637"/>
        <v>5.4043130643427646E-6</v>
      </c>
      <c r="AS4169" s="161" t="str">
        <f t="shared" si="633"/>
        <v/>
      </c>
    </row>
    <row r="4170" spans="41:45" ht="20.100000000000001" customHeight="1" x14ac:dyDescent="0.25">
      <c r="AO4170" s="158">
        <f t="shared" si="634"/>
        <v>22.459135252598973</v>
      </c>
      <c r="AP4170" s="159">
        <f t="shared" si="635"/>
        <v>2.1162330470255188E-3</v>
      </c>
      <c r="AQ4170" s="160">
        <f t="shared" si="636"/>
        <v>5.3908965691692491E-6</v>
      </c>
      <c r="AR4170" s="161">
        <f t="shared" si="637"/>
        <v>5.3908965691692491E-6</v>
      </c>
      <c r="AS4170" s="161" t="str">
        <f t="shared" si="633"/>
        <v/>
      </c>
    </row>
    <row r="4171" spans="41:45" ht="20.100000000000001" customHeight="1" x14ac:dyDescent="0.25">
      <c r="AO4171" s="158">
        <f t="shared" si="634"/>
        <v>22.465530222773403</v>
      </c>
      <c r="AP4171" s="159">
        <f t="shared" si="635"/>
        <v>2.1108421504563496E-3</v>
      </c>
      <c r="AQ4171" s="160">
        <f t="shared" si="636"/>
        <v>5.3775122915138834E-6</v>
      </c>
      <c r="AR4171" s="161">
        <f t="shared" si="637"/>
        <v>5.3775122915138834E-6</v>
      </c>
      <c r="AS4171" s="161" t="str">
        <f t="shared" si="633"/>
        <v/>
      </c>
    </row>
    <row r="4172" spans="41:45" ht="20.100000000000001" customHeight="1" x14ac:dyDescent="0.25">
      <c r="AO4172" s="158">
        <f t="shared" si="634"/>
        <v>22.471925192947833</v>
      </c>
      <c r="AP4172" s="159">
        <f t="shared" si="635"/>
        <v>2.1054646381648357E-3</v>
      </c>
      <c r="AQ4172" s="160">
        <f t="shared" si="636"/>
        <v>5.3641601574080586E-6</v>
      </c>
      <c r="AR4172" s="161">
        <f t="shared" si="637"/>
        <v>5.3641601574080586E-6</v>
      </c>
      <c r="AS4172" s="161" t="str">
        <f t="shared" si="633"/>
        <v/>
      </c>
    </row>
    <row r="4173" spans="41:45" ht="20.100000000000001" customHeight="1" x14ac:dyDescent="0.25">
      <c r="AO4173" s="158">
        <f t="shared" si="634"/>
        <v>22.478320163122262</v>
      </c>
      <c r="AP4173" s="159">
        <f t="shared" si="635"/>
        <v>2.1001004780074276E-3</v>
      </c>
      <c r="AQ4173" s="160">
        <f t="shared" si="636"/>
        <v>5.3508400930770209E-6</v>
      </c>
      <c r="AR4173" s="161">
        <f t="shared" si="637"/>
        <v>5.3508400930770209E-6</v>
      </c>
      <c r="AS4173" s="161" t="str">
        <f t="shared" si="633"/>
        <v/>
      </c>
    </row>
    <row r="4174" spans="41:45" ht="20.100000000000001" customHeight="1" x14ac:dyDescent="0.25">
      <c r="AO4174" s="158">
        <f t="shared" si="634"/>
        <v>22.484715133296692</v>
      </c>
      <c r="AP4174" s="159">
        <f t="shared" si="635"/>
        <v>2.0947496379143506E-3</v>
      </c>
      <c r="AQ4174" s="160">
        <f t="shared" si="636"/>
        <v>5.3375520248678809E-6</v>
      </c>
      <c r="AR4174" s="161">
        <f t="shared" si="637"/>
        <v>5.3375520248678809E-6</v>
      </c>
      <c r="AS4174" s="161" t="str">
        <f t="shared" si="633"/>
        <v/>
      </c>
    </row>
    <row r="4175" spans="41:45" ht="20.100000000000001" customHeight="1" x14ac:dyDescent="0.25">
      <c r="AO4175" s="158">
        <f t="shared" si="634"/>
        <v>22.491110103471122</v>
      </c>
      <c r="AP4175" s="159">
        <f t="shared" si="635"/>
        <v>2.0894120858894827E-3</v>
      </c>
      <c r="AQ4175" s="160">
        <f t="shared" si="636"/>
        <v>5.3242958793124975E-6</v>
      </c>
      <c r="AR4175" s="161">
        <f t="shared" si="637"/>
        <v>5.3242958793124975E-6</v>
      </c>
      <c r="AS4175" s="161" t="str">
        <f t="shared" si="633"/>
        <v/>
      </c>
    </row>
    <row r="4176" spans="41:45" ht="20.100000000000001" customHeight="1" x14ac:dyDescent="0.25">
      <c r="AO4176" s="158">
        <f t="shared" si="634"/>
        <v>22.497505073645552</v>
      </c>
      <c r="AP4176" s="159">
        <f t="shared" si="635"/>
        <v>2.0840877900101702E-3</v>
      </c>
      <c r="AQ4176" s="160">
        <f t="shared" si="636"/>
        <v>5.3110715830992881E-6</v>
      </c>
      <c r="AR4176" s="161">
        <f t="shared" si="637"/>
        <v>5.3110715830992881E-6</v>
      </c>
      <c r="AS4176" s="161" t="str">
        <f t="shared" si="633"/>
        <v/>
      </c>
    </row>
    <row r="4177" spans="41:45" ht="20.100000000000001" customHeight="1" x14ac:dyDescent="0.25">
      <c r="AO4177" s="158">
        <f t="shared" si="634"/>
        <v>22.503900043819982</v>
      </c>
      <c r="AP4177" s="159">
        <f t="shared" si="635"/>
        <v>2.0787767184270709E-3</v>
      </c>
      <c r="AQ4177" s="160">
        <f t="shared" si="636"/>
        <v>5.2978790630532797E-6</v>
      </c>
      <c r="AR4177" s="161">
        <f t="shared" si="637"/>
        <v>5.2978790630532797E-6</v>
      </c>
      <c r="AS4177" s="161" t="str">
        <f t="shared" si="633"/>
        <v/>
      </c>
    </row>
    <row r="4178" spans="41:45" ht="20.100000000000001" customHeight="1" x14ac:dyDescent="0.25">
      <c r="AO4178" s="158">
        <f t="shared" si="634"/>
        <v>22.510295013994412</v>
      </c>
      <c r="AP4178" s="159">
        <f t="shared" si="635"/>
        <v>2.0734788393640177E-3</v>
      </c>
      <c r="AQ4178" s="160">
        <f t="shared" si="636"/>
        <v>5.2847182461807779E-6</v>
      </c>
      <c r="AR4178" s="161">
        <f t="shared" si="637"/>
        <v>5.2847182461807779E-6</v>
      </c>
      <c r="AS4178" s="161" t="str">
        <f t="shared" ref="AS4178:AS4241" si="638">IF($AP4178&lt;(1-$AN$670),$AQ4178,"")</f>
        <v/>
      </c>
    </row>
    <row r="4179" spans="41:45" ht="20.100000000000001" customHeight="1" x14ac:dyDescent="0.25">
      <c r="AO4179" s="158">
        <f t="shared" ref="AO4179:AO4242" si="639">AO4178+$AR$655</f>
        <v>22.516689984168842</v>
      </c>
      <c r="AP4179" s="159">
        <f t="shared" ref="AP4179:AP4242" si="640">_xlfn.CHISQ.DIST.RT(AO4179,7)</f>
        <v>2.0681941211178369E-3</v>
      </c>
      <c r="AQ4179" s="160">
        <f t="shared" ref="AQ4179:AQ4242" si="641">AP4179-AP4180</f>
        <v>5.2715890596407439E-6</v>
      </c>
      <c r="AR4179" s="161">
        <f t="shared" ref="AR4179:AR4242" si="642">IF(AP4179&lt;(1-$AN$662),AQ4179,"")</f>
        <v>5.2715890596407439E-6</v>
      </c>
      <c r="AS4179" s="161" t="str">
        <f t="shared" si="638"/>
        <v/>
      </c>
    </row>
    <row r="4180" spans="41:45" ht="20.100000000000001" customHeight="1" x14ac:dyDescent="0.25">
      <c r="AO4180" s="158">
        <f t="shared" si="639"/>
        <v>22.523084954343272</v>
      </c>
      <c r="AP4180" s="159">
        <f t="shared" si="640"/>
        <v>2.0629225320581961E-3</v>
      </c>
      <c r="AQ4180" s="160">
        <f t="shared" si="641"/>
        <v>5.2584914307313504E-6</v>
      </c>
      <c r="AR4180" s="161">
        <f t="shared" si="642"/>
        <v>5.2584914307313504E-6</v>
      </c>
      <c r="AS4180" s="161" t="str">
        <f t="shared" si="638"/>
        <v/>
      </c>
    </row>
    <row r="4181" spans="41:45" ht="20.100000000000001" customHeight="1" x14ac:dyDescent="0.25">
      <c r="AO4181" s="158">
        <f t="shared" si="639"/>
        <v>22.529479924517702</v>
      </c>
      <c r="AP4181" s="159">
        <f t="shared" si="640"/>
        <v>2.0576640406274648E-3</v>
      </c>
      <c r="AQ4181" s="160">
        <f t="shared" si="641"/>
        <v>5.2454252869251101E-6</v>
      </c>
      <c r="AR4181" s="161">
        <f t="shared" si="642"/>
        <v>5.2454252869251101E-6</v>
      </c>
      <c r="AS4181" s="161" t="str">
        <f t="shared" si="638"/>
        <v/>
      </c>
    </row>
    <row r="4182" spans="41:45" ht="20.100000000000001" customHeight="1" x14ac:dyDescent="0.25">
      <c r="AO4182" s="158">
        <f t="shared" si="639"/>
        <v>22.535874894692132</v>
      </c>
      <c r="AP4182" s="159">
        <f t="shared" si="640"/>
        <v>2.0524186153405397E-3</v>
      </c>
      <c r="AQ4182" s="160">
        <f t="shared" si="641"/>
        <v>5.2323905558567321E-6</v>
      </c>
      <c r="AR4182" s="161">
        <f t="shared" si="642"/>
        <v>5.2323905558567321E-6</v>
      </c>
      <c r="AS4182" s="161" t="str">
        <f t="shared" si="638"/>
        <v/>
      </c>
    </row>
    <row r="4183" spans="41:45" ht="20.100000000000001" customHeight="1" x14ac:dyDescent="0.25">
      <c r="AO4183" s="158">
        <f t="shared" si="639"/>
        <v>22.542269864866562</v>
      </c>
      <c r="AP4183" s="159">
        <f t="shared" si="640"/>
        <v>2.0471862247846829E-3</v>
      </c>
      <c r="AQ4183" s="160">
        <f t="shared" si="641"/>
        <v>5.2193871652871267E-6</v>
      </c>
      <c r="AR4183" s="161">
        <f t="shared" si="642"/>
        <v>5.2193871652871267E-6</v>
      </c>
      <c r="AS4183" s="161" t="str">
        <f t="shared" si="638"/>
        <v/>
      </c>
    </row>
    <row r="4184" spans="41:45" ht="20.100000000000001" customHeight="1" x14ac:dyDescent="0.25">
      <c r="AO4184" s="158">
        <f t="shared" si="639"/>
        <v>22.548664835040992</v>
      </c>
      <c r="AP4184" s="159">
        <f t="shared" si="640"/>
        <v>2.0419668376193958E-3</v>
      </c>
      <c r="AQ4184" s="160">
        <f t="shared" si="641"/>
        <v>5.2064150431684574E-6</v>
      </c>
      <c r="AR4184" s="161">
        <f t="shared" si="642"/>
        <v>5.2064150431684574E-6</v>
      </c>
      <c r="AS4184" s="161" t="str">
        <f t="shared" si="638"/>
        <v/>
      </c>
    </row>
    <row r="4185" spans="41:45" ht="20.100000000000001" customHeight="1" x14ac:dyDescent="0.25">
      <c r="AO4185" s="158">
        <f t="shared" si="639"/>
        <v>22.555059805215421</v>
      </c>
      <c r="AP4185" s="159">
        <f t="shared" si="640"/>
        <v>2.0367604225762274E-3</v>
      </c>
      <c r="AQ4185" s="160">
        <f t="shared" si="641"/>
        <v>5.1934741175790888E-6</v>
      </c>
      <c r="AR4185" s="161">
        <f t="shared" si="642"/>
        <v>5.1934741175790888E-6</v>
      </c>
      <c r="AS4185" s="161" t="str">
        <f t="shared" si="638"/>
        <v/>
      </c>
    </row>
    <row r="4186" spans="41:45" ht="20.100000000000001" customHeight="1" x14ac:dyDescent="0.25">
      <c r="AO4186" s="158">
        <f t="shared" si="639"/>
        <v>22.561454775389851</v>
      </c>
      <c r="AP4186" s="159">
        <f t="shared" si="640"/>
        <v>2.0315669484586483E-3</v>
      </c>
      <c r="AQ4186" s="160">
        <f t="shared" si="641"/>
        <v>5.1805643167673887E-6</v>
      </c>
      <c r="AR4186" s="161">
        <f t="shared" si="642"/>
        <v>5.1805643167673887E-6</v>
      </c>
      <c r="AS4186" s="161" t="str">
        <f t="shared" si="638"/>
        <v/>
      </c>
    </row>
    <row r="4187" spans="41:45" ht="20.100000000000001" customHeight="1" x14ac:dyDescent="0.25">
      <c r="AO4187" s="158">
        <f t="shared" si="639"/>
        <v>22.567849745564281</v>
      </c>
      <c r="AP4187" s="159">
        <f t="shared" si="640"/>
        <v>2.0263863841418809E-3</v>
      </c>
      <c r="AQ4187" s="160">
        <f t="shared" si="641"/>
        <v>5.1676855691417528E-6</v>
      </c>
      <c r="AR4187" s="161">
        <f t="shared" si="642"/>
        <v>5.1676855691417528E-6</v>
      </c>
      <c r="AS4187" s="161" t="str">
        <f t="shared" si="638"/>
        <v/>
      </c>
    </row>
    <row r="4188" spans="41:45" ht="20.100000000000001" customHeight="1" x14ac:dyDescent="0.25">
      <c r="AO4188" s="158">
        <f t="shared" si="639"/>
        <v>22.574244715738711</v>
      </c>
      <c r="AP4188" s="159">
        <f t="shared" si="640"/>
        <v>2.0212186985727391E-3</v>
      </c>
      <c r="AQ4188" s="160">
        <f t="shared" si="641"/>
        <v>5.1548378032454517E-6</v>
      </c>
      <c r="AR4188" s="161">
        <f t="shared" si="642"/>
        <v>5.1548378032454517E-6</v>
      </c>
      <c r="AS4188" s="161" t="str">
        <f t="shared" si="638"/>
        <v/>
      </c>
    </row>
    <row r="4189" spans="41:45" ht="20.100000000000001" customHeight="1" x14ac:dyDescent="0.25">
      <c r="AO4189" s="158">
        <f t="shared" si="639"/>
        <v>22.580639685913141</v>
      </c>
      <c r="AP4189" s="159">
        <f t="shared" si="640"/>
        <v>2.0160638607694937E-3</v>
      </c>
      <c r="AQ4189" s="160">
        <f t="shared" si="641"/>
        <v>5.1420209477952283E-6</v>
      </c>
      <c r="AR4189" s="161">
        <f t="shared" si="642"/>
        <v>5.1420209477952283E-6</v>
      </c>
      <c r="AS4189" s="161" t="str">
        <f t="shared" si="638"/>
        <v/>
      </c>
    </row>
    <row r="4190" spans="41:45" ht="20.100000000000001" customHeight="1" x14ac:dyDescent="0.25">
      <c r="AO4190" s="158">
        <f t="shared" si="639"/>
        <v>22.587034656087571</v>
      </c>
      <c r="AP4190" s="159">
        <f t="shared" si="640"/>
        <v>2.0109218398216984E-3</v>
      </c>
      <c r="AQ4190" s="160">
        <f t="shared" si="641"/>
        <v>5.1292349316470372E-6</v>
      </c>
      <c r="AR4190" s="161">
        <f t="shared" si="642"/>
        <v>5.1292349316470372E-6</v>
      </c>
      <c r="AS4190" s="161" t="str">
        <f t="shared" si="638"/>
        <v/>
      </c>
    </row>
    <row r="4191" spans="41:45" ht="20.100000000000001" customHeight="1" x14ac:dyDescent="0.25">
      <c r="AO4191" s="158">
        <f t="shared" si="639"/>
        <v>22.593429626262001</v>
      </c>
      <c r="AP4191" s="159">
        <f t="shared" si="640"/>
        <v>2.0057926048900514E-3</v>
      </c>
      <c r="AQ4191" s="160">
        <f t="shared" si="641"/>
        <v>5.1164796838259682E-6</v>
      </c>
      <c r="AR4191" s="161">
        <f t="shared" si="642"/>
        <v>5.1164796838259682E-6</v>
      </c>
      <c r="AS4191" s="161" t="str">
        <f t="shared" si="638"/>
        <v/>
      </c>
    </row>
    <row r="4192" spans="41:45" ht="20.100000000000001" customHeight="1" x14ac:dyDescent="0.25">
      <c r="AO4192" s="158">
        <f t="shared" si="639"/>
        <v>22.599824596436431</v>
      </c>
      <c r="AP4192" s="159">
        <f t="shared" si="640"/>
        <v>2.0006761252062254E-3</v>
      </c>
      <c r="AQ4192" s="160">
        <f t="shared" si="641"/>
        <v>5.103755133493721E-6</v>
      </c>
      <c r="AR4192" s="161">
        <f t="shared" si="642"/>
        <v>5.103755133493721E-6</v>
      </c>
      <c r="AS4192" s="161" t="str">
        <f t="shared" si="638"/>
        <v/>
      </c>
    </row>
    <row r="4193" spans="41:45" ht="20.100000000000001" customHeight="1" x14ac:dyDescent="0.25">
      <c r="AO4193" s="158">
        <f t="shared" si="639"/>
        <v>22.606219566610861</v>
      </c>
      <c r="AP4193" s="159">
        <f t="shared" si="640"/>
        <v>1.9955723700727317E-3</v>
      </c>
      <c r="AQ4193" s="160">
        <f t="shared" si="641"/>
        <v>5.0910612099733243E-6</v>
      </c>
      <c r="AR4193" s="161">
        <f t="shared" si="642"/>
        <v>5.0910612099733243E-6</v>
      </c>
      <c r="AS4193" s="161" t="str">
        <f t="shared" si="638"/>
        <v/>
      </c>
    </row>
    <row r="4194" spans="41:45" ht="20.100000000000001" customHeight="1" x14ac:dyDescent="0.25">
      <c r="AO4194" s="158">
        <f t="shared" si="639"/>
        <v>22.612614536785291</v>
      </c>
      <c r="AP4194" s="159">
        <f t="shared" si="640"/>
        <v>1.9904813088627584E-3</v>
      </c>
      <c r="AQ4194" s="160">
        <f t="shared" si="641"/>
        <v>5.0783978427434984E-6</v>
      </c>
      <c r="AR4194" s="161">
        <f t="shared" si="642"/>
        <v>5.0783978427434984E-6</v>
      </c>
      <c r="AS4194" s="161" t="str">
        <f t="shared" si="638"/>
        <v/>
      </c>
    </row>
    <row r="4195" spans="41:45" ht="20.100000000000001" customHeight="1" x14ac:dyDescent="0.25">
      <c r="AO4195" s="158">
        <f t="shared" si="639"/>
        <v>22.619009506959721</v>
      </c>
      <c r="AP4195" s="159">
        <f t="shared" si="640"/>
        <v>1.9854029110200149E-3</v>
      </c>
      <c r="AQ4195" s="160">
        <f t="shared" si="641"/>
        <v>5.0657649614334506E-6</v>
      </c>
      <c r="AR4195" s="161">
        <f t="shared" si="642"/>
        <v>5.0657649614334506E-6</v>
      </c>
      <c r="AS4195" s="161" t="str">
        <f t="shared" si="638"/>
        <v/>
      </c>
    </row>
    <row r="4196" spans="41:45" ht="20.100000000000001" customHeight="1" x14ac:dyDescent="0.25">
      <c r="AO4196" s="158">
        <f t="shared" si="639"/>
        <v>22.62540447713415</v>
      </c>
      <c r="AP4196" s="159">
        <f t="shared" si="640"/>
        <v>1.9803371460585814E-3</v>
      </c>
      <c r="AQ4196" s="160">
        <f t="shared" si="641"/>
        <v>5.0531624958081306E-6</v>
      </c>
      <c r="AR4196" s="161">
        <f t="shared" si="642"/>
        <v>5.0531624958081306E-6</v>
      </c>
      <c r="AS4196" s="161" t="str">
        <f t="shared" si="638"/>
        <v/>
      </c>
    </row>
    <row r="4197" spans="41:45" ht="20.100000000000001" customHeight="1" x14ac:dyDescent="0.25">
      <c r="AO4197" s="158">
        <f t="shared" si="639"/>
        <v>22.63179944730858</v>
      </c>
      <c r="AP4197" s="159">
        <f t="shared" si="640"/>
        <v>1.9752839835627733E-3</v>
      </c>
      <c r="AQ4197" s="160">
        <f t="shared" si="641"/>
        <v>5.040590375815935E-6</v>
      </c>
      <c r="AR4197" s="161">
        <f t="shared" si="642"/>
        <v>5.040590375815935E-6</v>
      </c>
      <c r="AS4197" s="161" t="str">
        <f t="shared" si="638"/>
        <v/>
      </c>
    </row>
    <row r="4198" spans="41:45" ht="20.100000000000001" customHeight="1" x14ac:dyDescent="0.25">
      <c r="AO4198" s="158">
        <f t="shared" si="639"/>
        <v>22.63819441748301</v>
      </c>
      <c r="AP4198" s="159">
        <f t="shared" si="640"/>
        <v>1.9702433931869574E-3</v>
      </c>
      <c r="AQ4198" s="160">
        <f t="shared" si="641"/>
        <v>5.0280485315297267E-6</v>
      </c>
      <c r="AR4198" s="161">
        <f t="shared" si="642"/>
        <v>5.0280485315297267E-6</v>
      </c>
      <c r="AS4198" s="161" t="str">
        <f t="shared" si="638"/>
        <v/>
      </c>
    </row>
    <row r="4199" spans="41:45" ht="20.100000000000001" customHeight="1" x14ac:dyDescent="0.25">
      <c r="AO4199" s="158">
        <f t="shared" si="639"/>
        <v>22.64458938765744</v>
      </c>
      <c r="AP4199" s="159">
        <f t="shared" si="640"/>
        <v>1.9652153446554277E-3</v>
      </c>
      <c r="AQ4199" s="160">
        <f t="shared" si="641"/>
        <v>5.0155368931828308E-6</v>
      </c>
      <c r="AR4199" s="161">
        <f t="shared" si="642"/>
        <v>5.0155368931828308E-6</v>
      </c>
      <c r="AS4199" s="161" t="str">
        <f t="shared" si="638"/>
        <v/>
      </c>
    </row>
    <row r="4200" spans="41:45" ht="20.100000000000001" customHeight="1" x14ac:dyDescent="0.25">
      <c r="AO4200" s="158">
        <f t="shared" si="639"/>
        <v>22.65098435783187</v>
      </c>
      <c r="AP4200" s="159">
        <f t="shared" si="640"/>
        <v>1.9601998077622448E-3</v>
      </c>
      <c r="AQ4200" s="160">
        <f t="shared" si="641"/>
        <v>5.0030553911659982E-6</v>
      </c>
      <c r="AR4200" s="161">
        <f t="shared" si="642"/>
        <v>5.0030553911659982E-6</v>
      </c>
      <c r="AS4200" s="161" t="str">
        <f t="shared" si="638"/>
        <v/>
      </c>
    </row>
    <row r="4201" spans="41:45" ht="20.100000000000001" customHeight="1" x14ac:dyDescent="0.25">
      <c r="AO4201" s="158">
        <f t="shared" si="639"/>
        <v>22.6573793280063</v>
      </c>
      <c r="AP4201" s="159">
        <f t="shared" si="640"/>
        <v>1.9551967523710788E-3</v>
      </c>
      <c r="AQ4201" s="160">
        <f t="shared" si="641"/>
        <v>4.990603956005939E-6</v>
      </c>
      <c r="AR4201" s="161">
        <f t="shared" si="642"/>
        <v>4.990603956005939E-6</v>
      </c>
      <c r="AS4201" s="161" t="str">
        <f t="shared" si="638"/>
        <v/>
      </c>
    </row>
    <row r="4202" spans="41:45" ht="20.100000000000001" customHeight="1" x14ac:dyDescent="0.25">
      <c r="AO4202" s="158">
        <f t="shared" si="639"/>
        <v>22.66377429818073</v>
      </c>
      <c r="AP4202" s="159">
        <f t="shared" si="640"/>
        <v>1.9502061484150729E-3</v>
      </c>
      <c r="AQ4202" s="160">
        <f t="shared" si="641"/>
        <v>4.9781825183950294E-6</v>
      </c>
      <c r="AR4202" s="161">
        <f t="shared" si="642"/>
        <v>4.9781825183950294E-6</v>
      </c>
      <c r="AS4202" s="161" t="str">
        <f t="shared" si="638"/>
        <v/>
      </c>
    </row>
    <row r="4203" spans="41:45" ht="20.100000000000001" customHeight="1" x14ac:dyDescent="0.25">
      <c r="AO4203" s="158">
        <f t="shared" si="639"/>
        <v>22.67016926835516</v>
      </c>
      <c r="AP4203" s="159">
        <f t="shared" si="640"/>
        <v>1.9452279658966779E-3</v>
      </c>
      <c r="AQ4203" s="160">
        <f t="shared" si="641"/>
        <v>4.9657910091633391E-6</v>
      </c>
      <c r="AR4203" s="161">
        <f t="shared" si="642"/>
        <v>4.9657910091633391E-6</v>
      </c>
      <c r="AS4203" s="161" t="str">
        <f t="shared" si="638"/>
        <v/>
      </c>
    </row>
    <row r="4204" spans="41:45" ht="20.100000000000001" customHeight="1" x14ac:dyDescent="0.25">
      <c r="AO4204" s="158">
        <f t="shared" si="639"/>
        <v>22.67656423852959</v>
      </c>
      <c r="AP4204" s="159">
        <f t="shared" si="640"/>
        <v>1.9402621748875145E-3</v>
      </c>
      <c r="AQ4204" s="160">
        <f t="shared" si="641"/>
        <v>4.9534293592959789E-6</v>
      </c>
      <c r="AR4204" s="161">
        <f t="shared" si="642"/>
        <v>4.9534293592959789E-6</v>
      </c>
      <c r="AS4204" s="161" t="str">
        <f t="shared" si="638"/>
        <v/>
      </c>
    </row>
    <row r="4205" spans="41:45" ht="20.100000000000001" customHeight="1" x14ac:dyDescent="0.25">
      <c r="AO4205" s="158">
        <f t="shared" si="639"/>
        <v>22.68295920870402</v>
      </c>
      <c r="AP4205" s="159">
        <f t="shared" si="640"/>
        <v>1.9353087455282185E-3</v>
      </c>
      <c r="AQ4205" s="160">
        <f t="shared" si="641"/>
        <v>4.9410974999296309E-6</v>
      </c>
      <c r="AR4205" s="161">
        <f t="shared" si="642"/>
        <v>4.9410974999296309E-6</v>
      </c>
      <c r="AS4205" s="161" t="str">
        <f t="shared" si="638"/>
        <v/>
      </c>
    </row>
    <row r="4206" spans="41:45" ht="20.100000000000001" customHeight="1" x14ac:dyDescent="0.25">
      <c r="AO4206" s="158">
        <f t="shared" si="639"/>
        <v>22.68935417887845</v>
      </c>
      <c r="AP4206" s="159">
        <f t="shared" si="640"/>
        <v>1.9303676480282889E-3</v>
      </c>
      <c r="AQ4206" s="160">
        <f t="shared" si="641"/>
        <v>4.9287953623443088E-6</v>
      </c>
      <c r="AR4206" s="161">
        <f t="shared" si="642"/>
        <v>4.9287953623443088E-6</v>
      </c>
      <c r="AS4206" s="161" t="str">
        <f t="shared" si="638"/>
        <v/>
      </c>
    </row>
    <row r="4207" spans="41:45" ht="20.100000000000001" customHeight="1" x14ac:dyDescent="0.25">
      <c r="AO4207" s="158">
        <f t="shared" si="639"/>
        <v>22.69574914905288</v>
      </c>
      <c r="AP4207" s="159">
        <f t="shared" si="640"/>
        <v>1.9254388526659446E-3</v>
      </c>
      <c r="AQ4207" s="160">
        <f t="shared" si="641"/>
        <v>4.9165228779770188E-6</v>
      </c>
      <c r="AR4207" s="161">
        <f t="shared" si="642"/>
        <v>4.9165228779770188E-6</v>
      </c>
      <c r="AS4207" s="161" t="str">
        <f t="shared" si="638"/>
        <v/>
      </c>
    </row>
    <row r="4208" spans="41:45" ht="20.100000000000001" customHeight="1" x14ac:dyDescent="0.25">
      <c r="AO4208" s="158">
        <f t="shared" si="639"/>
        <v>22.702144119227309</v>
      </c>
      <c r="AP4208" s="159">
        <f t="shared" si="640"/>
        <v>1.9205223297879676E-3</v>
      </c>
      <c r="AQ4208" s="160">
        <f t="shared" si="641"/>
        <v>4.9042799784041954E-6</v>
      </c>
      <c r="AR4208" s="161">
        <f t="shared" si="642"/>
        <v>4.9042799784041954E-6</v>
      </c>
      <c r="AS4208" s="161" t="str">
        <f t="shared" si="638"/>
        <v/>
      </c>
    </row>
    <row r="4209" spans="41:45" ht="20.100000000000001" customHeight="1" x14ac:dyDescent="0.25">
      <c r="AO4209" s="158">
        <f t="shared" si="639"/>
        <v>22.708539089401739</v>
      </c>
      <c r="AP4209" s="159">
        <f t="shared" si="640"/>
        <v>1.9156180498095634E-3</v>
      </c>
      <c r="AQ4209" s="160">
        <f t="shared" si="641"/>
        <v>4.8920665953525438E-6</v>
      </c>
      <c r="AR4209" s="161">
        <f t="shared" si="642"/>
        <v>4.8920665953525438E-6</v>
      </c>
      <c r="AS4209" s="161" t="str">
        <f t="shared" si="638"/>
        <v/>
      </c>
    </row>
    <row r="4210" spans="41:45" ht="20.100000000000001" customHeight="1" x14ac:dyDescent="0.25">
      <c r="AO4210" s="158">
        <f t="shared" si="639"/>
        <v>22.714934059576169</v>
      </c>
      <c r="AP4210" s="159">
        <f t="shared" si="640"/>
        <v>1.9107259832142108E-3</v>
      </c>
      <c r="AQ4210" s="160">
        <f t="shared" si="641"/>
        <v>4.8798826607016413E-6</v>
      </c>
      <c r="AR4210" s="161">
        <f t="shared" si="642"/>
        <v>4.8798826607016413E-6</v>
      </c>
      <c r="AS4210" s="161" t="str">
        <f t="shared" si="638"/>
        <v/>
      </c>
    </row>
    <row r="4211" spans="41:45" ht="20.100000000000001" customHeight="1" x14ac:dyDescent="0.25">
      <c r="AO4211" s="158">
        <f t="shared" si="639"/>
        <v>22.721329029750599</v>
      </c>
      <c r="AP4211" s="159">
        <f t="shared" si="640"/>
        <v>1.9058461005535092E-3</v>
      </c>
      <c r="AQ4211" s="160">
        <f t="shared" si="641"/>
        <v>4.8677281064802517E-6</v>
      </c>
      <c r="AR4211" s="161">
        <f t="shared" si="642"/>
        <v>4.8677281064802517E-6</v>
      </c>
      <c r="AS4211" s="161" t="str">
        <f t="shared" si="638"/>
        <v/>
      </c>
    </row>
    <row r="4212" spans="41:45" ht="20.100000000000001" customHeight="1" x14ac:dyDescent="0.25">
      <c r="AO4212" s="158">
        <f t="shared" si="639"/>
        <v>22.727723999925029</v>
      </c>
      <c r="AP4212" s="159">
        <f t="shared" si="640"/>
        <v>1.9009783724470289E-3</v>
      </c>
      <c r="AQ4212" s="160">
        <f t="shared" si="641"/>
        <v>4.8556028648494114E-6</v>
      </c>
      <c r="AR4212" s="161">
        <f t="shared" si="642"/>
        <v>4.8556028648494114E-6</v>
      </c>
      <c r="AS4212" s="161" t="str">
        <f t="shared" si="638"/>
        <v/>
      </c>
    </row>
    <row r="4213" spans="41:45" ht="20.100000000000001" customHeight="1" x14ac:dyDescent="0.25">
      <c r="AO4213" s="158">
        <f t="shared" si="639"/>
        <v>22.734118970099459</v>
      </c>
      <c r="AP4213" s="159">
        <f t="shared" si="640"/>
        <v>1.8961227695821795E-3</v>
      </c>
      <c r="AQ4213" s="160">
        <f t="shared" si="641"/>
        <v>4.8435068681386417E-6</v>
      </c>
      <c r="AR4213" s="161">
        <f t="shared" si="642"/>
        <v>4.8435068681386417E-6</v>
      </c>
      <c r="AS4213" s="161" t="str">
        <f t="shared" si="638"/>
        <v/>
      </c>
    </row>
    <row r="4214" spans="41:45" ht="20.100000000000001" customHeight="1" x14ac:dyDescent="0.25">
      <c r="AO4214" s="158">
        <f t="shared" si="639"/>
        <v>22.740513940273889</v>
      </c>
      <c r="AP4214" s="159">
        <f t="shared" si="640"/>
        <v>1.8912792627140409E-3</v>
      </c>
      <c r="AQ4214" s="160">
        <f t="shared" si="641"/>
        <v>4.831440048804099E-6</v>
      </c>
      <c r="AR4214" s="161">
        <f t="shared" si="642"/>
        <v>4.831440048804099E-6</v>
      </c>
      <c r="AS4214" s="161" t="str">
        <f t="shared" si="638"/>
        <v/>
      </c>
    </row>
    <row r="4215" spans="41:45" ht="20.100000000000001" customHeight="1" x14ac:dyDescent="0.25">
      <c r="AO4215" s="158">
        <f t="shared" si="639"/>
        <v>22.746908910448319</v>
      </c>
      <c r="AP4215" s="159">
        <f t="shared" si="640"/>
        <v>1.8864478226652368E-3</v>
      </c>
      <c r="AQ4215" s="160">
        <f t="shared" si="641"/>
        <v>4.8194023394663044E-6</v>
      </c>
      <c r="AR4215" s="161">
        <f t="shared" si="642"/>
        <v>4.8194023394663044E-6</v>
      </c>
      <c r="AS4215" s="161" t="str">
        <f t="shared" si="638"/>
        <v/>
      </c>
    </row>
    <row r="4216" spans="41:45" ht="20.100000000000001" customHeight="1" x14ac:dyDescent="0.25">
      <c r="AO4216" s="158">
        <f t="shared" si="639"/>
        <v>22.753303880622749</v>
      </c>
      <c r="AP4216" s="159">
        <f t="shared" si="640"/>
        <v>1.8816284203257705E-3</v>
      </c>
      <c r="AQ4216" s="160">
        <f t="shared" si="641"/>
        <v>4.8073936728737152E-6</v>
      </c>
      <c r="AR4216" s="161">
        <f t="shared" si="642"/>
        <v>4.8073936728737152E-6</v>
      </c>
      <c r="AS4216" s="161" t="str">
        <f t="shared" si="638"/>
        <v/>
      </c>
    </row>
    <row r="4217" spans="41:45" ht="20.100000000000001" customHeight="1" x14ac:dyDescent="0.25">
      <c r="AO4217" s="158">
        <f t="shared" si="639"/>
        <v>22.759698850797179</v>
      </c>
      <c r="AP4217" s="159">
        <f t="shared" si="640"/>
        <v>1.8768210266528968E-3</v>
      </c>
      <c r="AQ4217" s="160">
        <f t="shared" si="641"/>
        <v>4.7954139819391534E-6</v>
      </c>
      <c r="AR4217" s="161">
        <f t="shared" si="642"/>
        <v>4.7954139819391534E-6</v>
      </c>
      <c r="AS4217" s="161" t="str">
        <f t="shared" si="638"/>
        <v/>
      </c>
    </row>
    <row r="4218" spans="41:45" ht="20.100000000000001" customHeight="1" x14ac:dyDescent="0.25">
      <c r="AO4218" s="158">
        <f t="shared" si="639"/>
        <v>22.766093820971609</v>
      </c>
      <c r="AP4218" s="159">
        <f t="shared" si="640"/>
        <v>1.8720256126709576E-3</v>
      </c>
      <c r="AQ4218" s="160">
        <f t="shared" si="641"/>
        <v>4.7834631997064128E-6</v>
      </c>
      <c r="AR4218" s="161">
        <f t="shared" si="642"/>
        <v>4.7834631997064128E-6</v>
      </c>
      <c r="AS4218" s="161" t="str">
        <f t="shared" si="638"/>
        <v/>
      </c>
    </row>
    <row r="4219" spans="41:45" ht="20.100000000000001" customHeight="1" x14ac:dyDescent="0.25">
      <c r="AO4219" s="158">
        <f t="shared" si="639"/>
        <v>22.772488791146039</v>
      </c>
      <c r="AP4219" s="159">
        <f t="shared" si="640"/>
        <v>1.8672421494712512E-3</v>
      </c>
      <c r="AQ4219" s="160">
        <f t="shared" si="641"/>
        <v>4.7715412593754124E-6</v>
      </c>
      <c r="AR4219" s="161">
        <f t="shared" si="642"/>
        <v>4.7715412593754124E-6</v>
      </c>
      <c r="AS4219" s="161" t="str">
        <f t="shared" si="638"/>
        <v/>
      </c>
    </row>
    <row r="4220" spans="41:45" ht="20.100000000000001" customHeight="1" x14ac:dyDescent="0.25">
      <c r="AO4220" s="158">
        <f t="shared" si="639"/>
        <v>22.778883761320468</v>
      </c>
      <c r="AP4220" s="159">
        <f t="shared" si="640"/>
        <v>1.8624706082118758E-3</v>
      </c>
      <c r="AQ4220" s="160">
        <f t="shared" si="641"/>
        <v>4.7596480942787775E-6</v>
      </c>
      <c r="AR4220" s="161">
        <f t="shared" si="642"/>
        <v>4.7596480942787775E-6</v>
      </c>
      <c r="AS4220" s="161" t="str">
        <f t="shared" si="638"/>
        <v/>
      </c>
    </row>
    <row r="4221" spans="41:45" ht="20.100000000000001" customHeight="1" x14ac:dyDescent="0.25">
      <c r="AO4221" s="158">
        <f t="shared" si="639"/>
        <v>22.785278731494898</v>
      </c>
      <c r="AP4221" s="159">
        <f t="shared" si="640"/>
        <v>1.857710960117597E-3</v>
      </c>
      <c r="AQ4221" s="160">
        <f t="shared" si="641"/>
        <v>4.7477836379074267E-6</v>
      </c>
      <c r="AR4221" s="161">
        <f t="shared" si="642"/>
        <v>4.7477836379074267E-6</v>
      </c>
      <c r="AS4221" s="161" t="str">
        <f t="shared" si="638"/>
        <v/>
      </c>
    </row>
    <row r="4222" spans="41:45" ht="20.100000000000001" customHeight="1" x14ac:dyDescent="0.25">
      <c r="AO4222" s="158">
        <f t="shared" si="639"/>
        <v>22.791673701669328</v>
      </c>
      <c r="AP4222" s="159">
        <f t="shared" si="640"/>
        <v>1.8529631764796896E-3</v>
      </c>
      <c r="AQ4222" s="160">
        <f t="shared" si="641"/>
        <v>4.7359478238873706E-6</v>
      </c>
      <c r="AR4222" s="161">
        <f t="shared" si="642"/>
        <v>4.7359478238873706E-6</v>
      </c>
      <c r="AS4222" s="161" t="str">
        <f t="shared" si="638"/>
        <v/>
      </c>
    </row>
    <row r="4223" spans="41:45" ht="20.100000000000001" customHeight="1" x14ac:dyDescent="0.25">
      <c r="AO4223" s="158">
        <f t="shared" si="639"/>
        <v>22.798068671843758</v>
      </c>
      <c r="AP4223" s="159">
        <f t="shared" si="640"/>
        <v>1.8482272286558022E-3</v>
      </c>
      <c r="AQ4223" s="160">
        <f t="shared" si="641"/>
        <v>4.7241405859970581E-6</v>
      </c>
      <c r="AR4223" s="161">
        <f t="shared" si="642"/>
        <v>4.7241405859970581E-6</v>
      </c>
      <c r="AS4223" s="161" t="str">
        <f t="shared" si="638"/>
        <v/>
      </c>
    </row>
    <row r="4224" spans="41:45" ht="20.100000000000001" customHeight="1" x14ac:dyDescent="0.25">
      <c r="AO4224" s="158">
        <f t="shared" si="639"/>
        <v>22.804463642018188</v>
      </c>
      <c r="AP4224" s="159">
        <f t="shared" si="640"/>
        <v>1.8435030880698052E-3</v>
      </c>
      <c r="AQ4224" s="160">
        <f t="shared" si="641"/>
        <v>4.7123618581465607E-6</v>
      </c>
      <c r="AR4224" s="161">
        <f t="shared" si="642"/>
        <v>4.7123618581465607E-6</v>
      </c>
      <c r="AS4224" s="161" t="str">
        <f t="shared" si="638"/>
        <v/>
      </c>
    </row>
    <row r="4225" spans="41:45" ht="20.100000000000001" customHeight="1" x14ac:dyDescent="0.25">
      <c r="AO4225" s="158">
        <f t="shared" si="639"/>
        <v>22.810858612192618</v>
      </c>
      <c r="AP4225" s="159">
        <f t="shared" si="640"/>
        <v>1.8387907262116586E-3</v>
      </c>
      <c r="AQ4225" s="160">
        <f t="shared" si="641"/>
        <v>4.7006115744003402E-6</v>
      </c>
      <c r="AR4225" s="161">
        <f t="shared" si="642"/>
        <v>4.7006115744003402E-6</v>
      </c>
      <c r="AS4225" s="161" t="str">
        <f t="shared" si="638"/>
        <v/>
      </c>
    </row>
    <row r="4226" spans="41:45" ht="20.100000000000001" customHeight="1" x14ac:dyDescent="0.25">
      <c r="AO4226" s="158">
        <f t="shared" si="639"/>
        <v>22.817253582367048</v>
      </c>
      <c r="AP4226" s="159">
        <f t="shared" si="640"/>
        <v>1.8340901146372583E-3</v>
      </c>
      <c r="AQ4226" s="160">
        <f t="shared" si="641"/>
        <v>4.6888896689625034E-6</v>
      </c>
      <c r="AR4226" s="161">
        <f t="shared" si="642"/>
        <v>4.6888896689625034E-6</v>
      </c>
      <c r="AS4226" s="161" t="str">
        <f t="shared" si="638"/>
        <v/>
      </c>
    </row>
    <row r="4227" spans="41:45" ht="20.100000000000001" customHeight="1" x14ac:dyDescent="0.25">
      <c r="AO4227" s="158">
        <f t="shared" si="639"/>
        <v>22.823648552541478</v>
      </c>
      <c r="AP4227" s="159">
        <f t="shared" si="640"/>
        <v>1.8294012249682958E-3</v>
      </c>
      <c r="AQ4227" s="160">
        <f t="shared" si="641"/>
        <v>4.6771960761837414E-6</v>
      </c>
      <c r="AR4227" s="161">
        <f t="shared" si="642"/>
        <v>4.6771960761837414E-6</v>
      </c>
      <c r="AS4227" s="161" t="str">
        <f t="shared" si="638"/>
        <v/>
      </c>
    </row>
    <row r="4228" spans="41:45" ht="20.100000000000001" customHeight="1" x14ac:dyDescent="0.25">
      <c r="AO4228" s="158">
        <f t="shared" si="639"/>
        <v>22.830043522715908</v>
      </c>
      <c r="AP4228" s="159">
        <f t="shared" si="640"/>
        <v>1.824724028892112E-3</v>
      </c>
      <c r="AQ4228" s="160">
        <f t="shared" si="641"/>
        <v>4.6655307305468012E-6</v>
      </c>
      <c r="AR4228" s="161">
        <f t="shared" si="642"/>
        <v>4.6655307305468012E-6</v>
      </c>
      <c r="AS4228" s="161" t="str">
        <f t="shared" si="638"/>
        <v/>
      </c>
    </row>
    <row r="4229" spans="41:45" ht="20.100000000000001" customHeight="1" x14ac:dyDescent="0.25">
      <c r="AO4229" s="158">
        <f t="shared" si="639"/>
        <v>22.836438492890338</v>
      </c>
      <c r="AP4229" s="159">
        <f t="shared" si="640"/>
        <v>1.8200584981615652E-3</v>
      </c>
      <c r="AQ4229" s="160">
        <f t="shared" si="641"/>
        <v>4.6538935666857843E-6</v>
      </c>
      <c r="AR4229" s="161">
        <f t="shared" si="642"/>
        <v>4.6538935666857843E-6</v>
      </c>
      <c r="AS4229" s="161" t="str">
        <f t="shared" si="638"/>
        <v/>
      </c>
    </row>
    <row r="4230" spans="41:45" ht="20.100000000000001" customHeight="1" x14ac:dyDescent="0.25">
      <c r="AO4230" s="158">
        <f t="shared" si="639"/>
        <v>22.842833463064768</v>
      </c>
      <c r="AP4230" s="159">
        <f t="shared" si="640"/>
        <v>1.8154046045948794E-3</v>
      </c>
      <c r="AQ4230" s="160">
        <f t="shared" si="641"/>
        <v>4.6422845193848459E-6</v>
      </c>
      <c r="AR4230" s="161">
        <f t="shared" si="642"/>
        <v>4.6422845193848459E-6</v>
      </c>
      <c r="AS4230" s="161" t="str">
        <f t="shared" si="638"/>
        <v/>
      </c>
    </row>
    <row r="4231" spans="41:45" ht="20.100000000000001" customHeight="1" x14ac:dyDescent="0.25">
      <c r="AO4231" s="158">
        <f t="shared" si="639"/>
        <v>22.849228433239197</v>
      </c>
      <c r="AP4231" s="159">
        <f t="shared" si="640"/>
        <v>1.8107623200754946E-3</v>
      </c>
      <c r="AQ4231" s="160">
        <f t="shared" si="641"/>
        <v>4.6307035235469696E-6</v>
      </c>
      <c r="AR4231" s="161">
        <f t="shared" si="642"/>
        <v>4.6307035235469696E-6</v>
      </c>
      <c r="AS4231" s="161" t="str">
        <f t="shared" si="638"/>
        <v/>
      </c>
    </row>
    <row r="4232" spans="41:45" ht="20.100000000000001" customHeight="1" x14ac:dyDescent="0.25">
      <c r="AO4232" s="158">
        <f t="shared" si="639"/>
        <v>22.855623403413627</v>
      </c>
      <c r="AP4232" s="159">
        <f t="shared" si="640"/>
        <v>1.8061316165519476E-3</v>
      </c>
      <c r="AQ4232" s="160">
        <f t="shared" si="641"/>
        <v>4.6191505142401546E-6</v>
      </c>
      <c r="AR4232" s="161">
        <f t="shared" si="642"/>
        <v>4.6191505142401546E-6</v>
      </c>
      <c r="AS4232" s="161" t="str">
        <f t="shared" si="638"/>
        <v/>
      </c>
    </row>
    <row r="4233" spans="41:45" ht="20.100000000000001" customHeight="1" x14ac:dyDescent="0.25">
      <c r="AO4233" s="158">
        <f t="shared" si="639"/>
        <v>22.862018373588057</v>
      </c>
      <c r="AP4233" s="159">
        <f t="shared" si="640"/>
        <v>1.8015124660377075E-3</v>
      </c>
      <c r="AQ4233" s="160">
        <f t="shared" si="641"/>
        <v>4.6076254266601193E-6</v>
      </c>
      <c r="AR4233" s="161">
        <f t="shared" si="642"/>
        <v>4.6076254266601193E-6</v>
      </c>
      <c r="AS4233" s="161" t="str">
        <f t="shared" si="638"/>
        <v/>
      </c>
    </row>
    <row r="4234" spans="41:45" ht="20.100000000000001" customHeight="1" x14ac:dyDescent="0.25">
      <c r="AO4234" s="158">
        <f t="shared" si="639"/>
        <v>22.868413343762487</v>
      </c>
      <c r="AP4234" s="159">
        <f t="shared" si="640"/>
        <v>1.7969048406110473E-3</v>
      </c>
      <c r="AQ4234" s="160">
        <f t="shared" si="641"/>
        <v>4.5961281961500334E-6</v>
      </c>
      <c r="AR4234" s="161">
        <f t="shared" si="642"/>
        <v>4.5961281961500334E-6</v>
      </c>
      <c r="AS4234" s="161" t="str">
        <f t="shared" si="638"/>
        <v/>
      </c>
    </row>
    <row r="4235" spans="41:45" ht="20.100000000000001" customHeight="1" x14ac:dyDescent="0.25">
      <c r="AO4235" s="158">
        <f t="shared" si="639"/>
        <v>22.874808313936917</v>
      </c>
      <c r="AP4235" s="159">
        <f t="shared" si="640"/>
        <v>1.7923087124148973E-3</v>
      </c>
      <c r="AQ4235" s="160">
        <f t="shared" si="641"/>
        <v>4.5846587581920614E-6</v>
      </c>
      <c r="AR4235" s="161">
        <f t="shared" si="642"/>
        <v>4.5846587581920614E-6</v>
      </c>
      <c r="AS4235" s="161" t="str">
        <f t="shared" si="638"/>
        <v/>
      </c>
    </row>
    <row r="4236" spans="41:45" ht="20.100000000000001" customHeight="1" x14ac:dyDescent="0.25">
      <c r="AO4236" s="158">
        <f t="shared" si="639"/>
        <v>22.881203284111347</v>
      </c>
      <c r="AP4236" s="159">
        <f t="shared" si="640"/>
        <v>1.7877240536567052E-3</v>
      </c>
      <c r="AQ4236" s="160">
        <f t="shared" si="641"/>
        <v>4.5732170484004235E-6</v>
      </c>
      <c r="AR4236" s="161">
        <f t="shared" si="642"/>
        <v>4.5732170484004235E-6</v>
      </c>
      <c r="AS4236" s="161" t="str">
        <f t="shared" si="638"/>
        <v/>
      </c>
    </row>
    <row r="4237" spans="41:45" ht="20.100000000000001" customHeight="1" x14ac:dyDescent="0.25">
      <c r="AO4237" s="158">
        <f t="shared" si="639"/>
        <v>22.887598254285777</v>
      </c>
      <c r="AP4237" s="159">
        <f t="shared" si="640"/>
        <v>1.7831508366083048E-3</v>
      </c>
      <c r="AQ4237" s="160">
        <f t="shared" si="641"/>
        <v>4.5618030025504526E-6</v>
      </c>
      <c r="AR4237" s="161">
        <f t="shared" si="642"/>
        <v>4.5618030025504526E-6</v>
      </c>
      <c r="AS4237" s="161" t="str">
        <f t="shared" si="638"/>
        <v/>
      </c>
    </row>
    <row r="4238" spans="41:45" ht="20.100000000000001" customHeight="1" x14ac:dyDescent="0.25">
      <c r="AO4238" s="158">
        <f t="shared" si="639"/>
        <v>22.893993224460207</v>
      </c>
      <c r="AP4238" s="159">
        <f t="shared" si="640"/>
        <v>1.7785890336057544E-3</v>
      </c>
      <c r="AQ4238" s="160">
        <f t="shared" si="641"/>
        <v>4.550416556533491E-6</v>
      </c>
      <c r="AR4238" s="161">
        <f t="shared" si="642"/>
        <v>4.550416556533491E-6</v>
      </c>
      <c r="AS4238" s="161" t="str">
        <f t="shared" si="638"/>
        <v/>
      </c>
    </row>
    <row r="4239" spans="41:45" ht="20.100000000000001" customHeight="1" x14ac:dyDescent="0.25">
      <c r="AO4239" s="158">
        <f t="shared" si="639"/>
        <v>22.900388194634637</v>
      </c>
      <c r="AP4239" s="159">
        <f t="shared" si="640"/>
        <v>1.7740386170492209E-3</v>
      </c>
      <c r="AQ4239" s="160">
        <f t="shared" si="641"/>
        <v>4.5390576463987409E-6</v>
      </c>
      <c r="AR4239" s="161">
        <f t="shared" si="642"/>
        <v>4.5390576463987409E-6</v>
      </c>
      <c r="AS4239" s="161" t="str">
        <f t="shared" si="638"/>
        <v/>
      </c>
    </row>
    <row r="4240" spans="41:45" ht="20.100000000000001" customHeight="1" x14ac:dyDescent="0.25">
      <c r="AO4240" s="158">
        <f t="shared" si="639"/>
        <v>22.906783164809067</v>
      </c>
      <c r="AP4240" s="159">
        <f t="shared" si="640"/>
        <v>1.7694995594028221E-3</v>
      </c>
      <c r="AQ4240" s="160">
        <f t="shared" si="641"/>
        <v>4.5277262083252921E-6</v>
      </c>
      <c r="AR4240" s="161">
        <f t="shared" si="642"/>
        <v>4.5277262083252921E-6</v>
      </c>
      <c r="AS4240" s="161" t="str">
        <f t="shared" si="638"/>
        <v/>
      </c>
    </row>
    <row r="4241" spans="41:45" ht="20.100000000000001" customHeight="1" x14ac:dyDescent="0.25">
      <c r="AO4241" s="158">
        <f t="shared" si="639"/>
        <v>22.913178134983497</v>
      </c>
      <c r="AP4241" s="159">
        <f t="shared" si="640"/>
        <v>1.7649718331944968E-3</v>
      </c>
      <c r="AQ4241" s="160">
        <f t="shared" si="641"/>
        <v>4.5164221786316624E-6</v>
      </c>
      <c r="AR4241" s="161">
        <f t="shared" si="642"/>
        <v>4.5164221786316624E-6</v>
      </c>
      <c r="AS4241" s="161" t="str">
        <f t="shared" si="638"/>
        <v/>
      </c>
    </row>
    <row r="4242" spans="41:45" ht="20.100000000000001" customHeight="1" x14ac:dyDescent="0.25">
      <c r="AO4242" s="158">
        <f t="shared" si="639"/>
        <v>22.919573105157927</v>
      </c>
      <c r="AP4242" s="159">
        <f t="shared" si="640"/>
        <v>1.7604554110158652E-3</v>
      </c>
      <c r="AQ4242" s="160">
        <f t="shared" si="641"/>
        <v>4.5051454937779668E-6</v>
      </c>
      <c r="AR4242" s="161">
        <f t="shared" si="642"/>
        <v>4.5051454937779668E-6</v>
      </c>
      <c r="AS4242" s="161" t="str">
        <f t="shared" ref="AS4242:AS4305" si="643">IF($AP4242&lt;(1-$AN$670),$AQ4242,"")</f>
        <v/>
      </c>
    </row>
    <row r="4243" spans="41:45" ht="20.100000000000001" customHeight="1" x14ac:dyDescent="0.25">
      <c r="AO4243" s="158">
        <f t="shared" ref="AO4243:AO4306" si="644">AO4242+$AR$655</f>
        <v>22.925968075332356</v>
      </c>
      <c r="AP4243" s="159">
        <f t="shared" ref="AP4243:AP4306" si="645">_xlfn.CHISQ.DIST.RT(AO4243,7)</f>
        <v>1.7559502655220872E-3</v>
      </c>
      <c r="AQ4243" s="160">
        <f t="shared" ref="AQ4243:AQ4306" si="646">AP4243-AP4244</f>
        <v>4.4938960903672179E-6</v>
      </c>
      <c r="AR4243" s="161">
        <f t="shared" ref="AR4243:AR4306" si="647">IF(AP4243&lt;(1-$AN$662),AQ4243,"")</f>
        <v>4.4938960903672179E-6</v>
      </c>
      <c r="AS4243" s="161" t="str">
        <f t="shared" si="643"/>
        <v/>
      </c>
    </row>
    <row r="4244" spans="41:45" ht="20.100000000000001" customHeight="1" x14ac:dyDescent="0.25">
      <c r="AO4244" s="158">
        <f t="shared" si="644"/>
        <v>22.932363045506786</v>
      </c>
      <c r="AP4244" s="159">
        <f t="shared" si="645"/>
        <v>1.75145636943172E-3</v>
      </c>
      <c r="AQ4244" s="160">
        <f t="shared" si="646"/>
        <v>4.482673905136219E-6</v>
      </c>
      <c r="AR4244" s="161">
        <f t="shared" si="647"/>
        <v>4.482673905136219E-6</v>
      </c>
      <c r="AS4244" s="161" t="str">
        <f t="shared" si="643"/>
        <v/>
      </c>
    </row>
    <row r="4245" spans="41:45" ht="20.100000000000001" customHeight="1" x14ac:dyDescent="0.25">
      <c r="AO4245" s="158">
        <f t="shared" si="644"/>
        <v>22.938758015681216</v>
      </c>
      <c r="AP4245" s="159">
        <f t="shared" si="645"/>
        <v>1.7469736955265838E-3</v>
      </c>
      <c r="AQ4245" s="160">
        <f t="shared" si="646"/>
        <v>4.4714788749466734E-6</v>
      </c>
      <c r="AR4245" s="161">
        <f t="shared" si="647"/>
        <v>4.4714788749466734E-6</v>
      </c>
      <c r="AS4245" s="161" t="str">
        <f t="shared" si="643"/>
        <v/>
      </c>
    </row>
    <row r="4246" spans="41:45" ht="20.100000000000001" customHeight="1" x14ac:dyDescent="0.25">
      <c r="AO4246" s="158">
        <f t="shared" si="644"/>
        <v>22.945152985855646</v>
      </c>
      <c r="AP4246" s="159">
        <f t="shared" si="645"/>
        <v>1.7425022166516371E-3</v>
      </c>
      <c r="AQ4246" s="160">
        <f t="shared" si="646"/>
        <v>4.4603109368289862E-6</v>
      </c>
      <c r="AR4246" s="161">
        <f t="shared" si="647"/>
        <v>4.4603109368289862E-6</v>
      </c>
      <c r="AS4246" s="161" t="str">
        <f t="shared" si="643"/>
        <v/>
      </c>
    </row>
    <row r="4247" spans="41:45" ht="20.100000000000001" customHeight="1" x14ac:dyDescent="0.25">
      <c r="AO4247" s="158">
        <f t="shared" si="644"/>
        <v>22.951547956030076</v>
      </c>
      <c r="AP4247" s="159">
        <f t="shared" si="645"/>
        <v>1.7380419057148081E-3</v>
      </c>
      <c r="AQ4247" s="160">
        <f t="shared" si="646"/>
        <v>4.4491700279226335E-6</v>
      </c>
      <c r="AR4247" s="161">
        <f t="shared" si="647"/>
        <v>4.4491700279226335E-6</v>
      </c>
      <c r="AS4247" s="161" t="str">
        <f t="shared" si="643"/>
        <v/>
      </c>
    </row>
    <row r="4248" spans="41:45" ht="20.100000000000001" customHeight="1" x14ac:dyDescent="0.25">
      <c r="AO4248" s="158">
        <f t="shared" si="644"/>
        <v>22.957942926204506</v>
      </c>
      <c r="AP4248" s="159">
        <f t="shared" si="645"/>
        <v>1.7335927356868855E-3</v>
      </c>
      <c r="AQ4248" s="160">
        <f t="shared" si="646"/>
        <v>4.4380560855138921E-6</v>
      </c>
      <c r="AR4248" s="161">
        <f t="shared" si="647"/>
        <v>4.4380560855138921E-6</v>
      </c>
      <c r="AS4248" s="161" t="str">
        <f t="shared" si="643"/>
        <v/>
      </c>
    </row>
    <row r="4249" spans="41:45" ht="20.100000000000001" customHeight="1" x14ac:dyDescent="0.25">
      <c r="AO4249" s="158">
        <f t="shared" si="644"/>
        <v>22.964337896378936</v>
      </c>
      <c r="AP4249" s="159">
        <f t="shared" si="645"/>
        <v>1.7291546796013716E-3</v>
      </c>
      <c r="AQ4249" s="160">
        <f t="shared" si="646"/>
        <v>4.4269690470295515E-6</v>
      </c>
      <c r="AR4249" s="161">
        <f t="shared" si="647"/>
        <v>4.4269690470295515E-6</v>
      </c>
      <c r="AS4249" s="161" t="str">
        <f t="shared" si="643"/>
        <v/>
      </c>
    </row>
    <row r="4250" spans="41:45" ht="20.100000000000001" customHeight="1" x14ac:dyDescent="0.25">
      <c r="AO4250" s="158">
        <f t="shared" si="644"/>
        <v>22.970732866553366</v>
      </c>
      <c r="AP4250" s="159">
        <f t="shared" si="645"/>
        <v>1.724727710554342E-3</v>
      </c>
      <c r="AQ4250" s="160">
        <f t="shared" si="646"/>
        <v>4.4159088500340948E-6</v>
      </c>
      <c r="AR4250" s="161">
        <f t="shared" si="647"/>
        <v>4.4159088500340948E-6</v>
      </c>
      <c r="AS4250" s="161" t="str">
        <f t="shared" si="643"/>
        <v/>
      </c>
    </row>
    <row r="4251" spans="41:45" ht="20.100000000000001" customHeight="1" x14ac:dyDescent="0.25">
      <c r="AO4251" s="158">
        <f t="shared" si="644"/>
        <v>22.977127836727796</v>
      </c>
      <c r="AP4251" s="159">
        <f t="shared" si="645"/>
        <v>1.720311801704308E-3</v>
      </c>
      <c r="AQ4251" s="160">
        <f t="shared" si="646"/>
        <v>4.4048754322214591E-6</v>
      </c>
      <c r="AR4251" s="161">
        <f t="shared" si="647"/>
        <v>4.4048754322214591E-6</v>
      </c>
      <c r="AS4251" s="161" t="str">
        <f t="shared" si="643"/>
        <v/>
      </c>
    </row>
    <row r="4252" spans="41:45" ht="20.100000000000001" customHeight="1" x14ac:dyDescent="0.25">
      <c r="AO4252" s="158">
        <f t="shared" si="644"/>
        <v>22.983522806902226</v>
      </c>
      <c r="AP4252" s="159">
        <f t="shared" si="645"/>
        <v>1.7159069262720865E-3</v>
      </c>
      <c r="AQ4252" s="160">
        <f t="shared" si="646"/>
        <v>4.3938687314206727E-6</v>
      </c>
      <c r="AR4252" s="161">
        <f t="shared" si="647"/>
        <v>4.3938687314206727E-6</v>
      </c>
      <c r="AS4252" s="161" t="str">
        <f t="shared" si="643"/>
        <v/>
      </c>
    </row>
    <row r="4253" spans="41:45" ht="20.100000000000001" customHeight="1" x14ac:dyDescent="0.25">
      <c r="AO4253" s="158">
        <f t="shared" si="644"/>
        <v>22.989917777076656</v>
      </c>
      <c r="AP4253" s="159">
        <f t="shared" si="645"/>
        <v>1.7115130575406658E-3</v>
      </c>
      <c r="AQ4253" s="160">
        <f t="shared" si="646"/>
        <v>4.3828886856069147E-6</v>
      </c>
      <c r="AR4253" s="161">
        <f t="shared" si="647"/>
        <v>4.3828886856069147E-6</v>
      </c>
      <c r="AS4253" s="161" t="str">
        <f t="shared" si="643"/>
        <v/>
      </c>
    </row>
    <row r="4254" spans="41:45" ht="20.100000000000001" customHeight="1" x14ac:dyDescent="0.25">
      <c r="AO4254" s="158">
        <f t="shared" si="644"/>
        <v>22.996312747251086</v>
      </c>
      <c r="AP4254" s="159">
        <f t="shared" si="645"/>
        <v>1.7071301688550589E-3</v>
      </c>
      <c r="AQ4254" s="160">
        <f t="shared" si="646"/>
        <v>4.3719352328813483E-6</v>
      </c>
      <c r="AR4254" s="161">
        <f t="shared" si="647"/>
        <v>4.3719352328813483E-6</v>
      </c>
      <c r="AS4254" s="161" t="str">
        <f t="shared" si="643"/>
        <v/>
      </c>
    </row>
    <row r="4255" spans="41:45" ht="20.100000000000001" customHeight="1" x14ac:dyDescent="0.25">
      <c r="AO4255" s="158">
        <f t="shared" si="644"/>
        <v>23.002707717425515</v>
      </c>
      <c r="AP4255" s="159">
        <f t="shared" si="645"/>
        <v>1.7027582336221776E-3</v>
      </c>
      <c r="AQ4255" s="160">
        <f t="shared" si="646"/>
        <v>4.3610083114928051E-6</v>
      </c>
      <c r="AR4255" s="161">
        <f t="shared" si="647"/>
        <v>4.3610083114928051E-6</v>
      </c>
      <c r="AS4255" s="161" t="str">
        <f t="shared" si="643"/>
        <v/>
      </c>
    </row>
    <row r="4256" spans="41:45" ht="20.100000000000001" customHeight="1" x14ac:dyDescent="0.25">
      <c r="AO4256" s="158">
        <f t="shared" si="644"/>
        <v>23.009102687599945</v>
      </c>
      <c r="AP4256" s="159">
        <f t="shared" si="645"/>
        <v>1.6983972253106848E-3</v>
      </c>
      <c r="AQ4256" s="160">
        <f t="shared" si="646"/>
        <v>4.3501078598022231E-6</v>
      </c>
      <c r="AR4256" s="161">
        <f t="shared" si="647"/>
        <v>4.3501078598022231E-6</v>
      </c>
      <c r="AS4256" s="161" t="str">
        <f t="shared" si="643"/>
        <v/>
      </c>
    </row>
    <row r="4257" spans="41:45" ht="20.100000000000001" customHeight="1" x14ac:dyDescent="0.25">
      <c r="AO4257" s="158">
        <f t="shared" si="644"/>
        <v>23.015497657774375</v>
      </c>
      <c r="AP4257" s="159">
        <f t="shared" si="645"/>
        <v>1.6940471174508825E-3</v>
      </c>
      <c r="AQ4257" s="160">
        <f t="shared" si="646"/>
        <v>4.3392338163312193E-6</v>
      </c>
      <c r="AR4257" s="161">
        <f t="shared" si="647"/>
        <v>4.3392338163312193E-6</v>
      </c>
      <c r="AS4257" s="161" t="str">
        <f t="shared" si="643"/>
        <v/>
      </c>
    </row>
    <row r="4258" spans="41:45" ht="20.100000000000001" customHeight="1" x14ac:dyDescent="0.25">
      <c r="AO4258" s="158">
        <f t="shared" si="644"/>
        <v>23.021892627948805</v>
      </c>
      <c r="AP4258" s="159">
        <f t="shared" si="645"/>
        <v>1.6897078836345513E-3</v>
      </c>
      <c r="AQ4258" s="160">
        <f t="shared" si="646"/>
        <v>4.3283861197224074E-6</v>
      </c>
      <c r="AR4258" s="161">
        <f t="shared" si="647"/>
        <v>4.3283861197224074E-6</v>
      </c>
      <c r="AS4258" s="161" t="str">
        <f t="shared" si="643"/>
        <v/>
      </c>
    </row>
    <row r="4259" spans="41:45" ht="20.100000000000001" customHeight="1" x14ac:dyDescent="0.25">
      <c r="AO4259" s="158">
        <f t="shared" si="644"/>
        <v>23.028287598123235</v>
      </c>
      <c r="AP4259" s="159">
        <f t="shared" si="645"/>
        <v>1.6853794975148289E-3</v>
      </c>
      <c r="AQ4259" s="160">
        <f t="shared" si="646"/>
        <v>4.317564708747855E-6</v>
      </c>
      <c r="AR4259" s="161">
        <f t="shared" si="647"/>
        <v>4.317564708747855E-6</v>
      </c>
      <c r="AS4259" s="161" t="str">
        <f t="shared" si="643"/>
        <v/>
      </c>
    </row>
    <row r="4260" spans="41:45" ht="20.100000000000001" customHeight="1" x14ac:dyDescent="0.25">
      <c r="AO4260" s="158">
        <f t="shared" si="644"/>
        <v>23.034682568297665</v>
      </c>
      <c r="AP4260" s="159">
        <f t="shared" si="645"/>
        <v>1.681061932806081E-3</v>
      </c>
      <c r="AQ4260" s="160">
        <f t="shared" si="646"/>
        <v>4.3067695223283822E-6</v>
      </c>
      <c r="AR4260" s="161">
        <f t="shared" si="647"/>
        <v>4.3067695223283822E-6</v>
      </c>
      <c r="AS4260" s="161" t="str">
        <f t="shared" si="643"/>
        <v/>
      </c>
    </row>
    <row r="4261" spans="41:45" ht="20.100000000000001" customHeight="1" x14ac:dyDescent="0.25">
      <c r="AO4261" s="158">
        <f t="shared" si="644"/>
        <v>23.041077538472095</v>
      </c>
      <c r="AP4261" s="159">
        <f t="shared" si="645"/>
        <v>1.6767551632837527E-3</v>
      </c>
      <c r="AQ4261" s="160">
        <f t="shared" si="646"/>
        <v>4.2960004995051555E-6</v>
      </c>
      <c r="AR4261" s="161">
        <f t="shared" si="647"/>
        <v>4.2960004995051555E-6</v>
      </c>
      <c r="AS4261" s="161" t="str">
        <f t="shared" si="643"/>
        <v/>
      </c>
    </row>
    <row r="4262" spans="41:45" ht="20.100000000000001" customHeight="1" x14ac:dyDescent="0.25">
      <c r="AO4262" s="158">
        <f t="shared" si="644"/>
        <v>23.047472508646525</v>
      </c>
      <c r="AP4262" s="159">
        <f t="shared" si="645"/>
        <v>1.6724591627842475E-3</v>
      </c>
      <c r="AQ4262" s="160">
        <f t="shared" si="646"/>
        <v>4.2852575794648413E-6</v>
      </c>
      <c r="AR4262" s="161">
        <f t="shared" si="647"/>
        <v>4.2852575794648413E-6</v>
      </c>
      <c r="AS4262" s="161" t="str">
        <f t="shared" si="643"/>
        <v/>
      </c>
    </row>
    <row r="4263" spans="41:45" ht="20.100000000000001" customHeight="1" x14ac:dyDescent="0.25">
      <c r="AO4263" s="158">
        <f t="shared" si="644"/>
        <v>23.053867478820955</v>
      </c>
      <c r="AP4263" s="159">
        <f t="shared" si="645"/>
        <v>1.6681739052047827E-3</v>
      </c>
      <c r="AQ4263" s="160">
        <f t="shared" si="646"/>
        <v>4.2745407015164043E-6</v>
      </c>
      <c r="AR4263" s="161">
        <f t="shared" si="647"/>
        <v>4.2745407015164043E-6</v>
      </c>
      <c r="AS4263" s="161" t="str">
        <f t="shared" si="643"/>
        <v/>
      </c>
    </row>
    <row r="4264" spans="41:45" ht="20.100000000000001" customHeight="1" x14ac:dyDescent="0.25">
      <c r="AO4264" s="158">
        <f t="shared" si="644"/>
        <v>23.060262448995385</v>
      </c>
      <c r="AP4264" s="159">
        <f t="shared" si="645"/>
        <v>1.6638993645032663E-3</v>
      </c>
      <c r="AQ4264" s="160">
        <f t="shared" si="646"/>
        <v>4.2638498051017319E-6</v>
      </c>
      <c r="AR4264" s="161">
        <f t="shared" si="647"/>
        <v>4.2638498051017319E-6</v>
      </c>
      <c r="AS4264" s="161" t="str">
        <f t="shared" si="643"/>
        <v/>
      </c>
    </row>
    <row r="4265" spans="41:45" ht="20.100000000000001" customHeight="1" x14ac:dyDescent="0.25">
      <c r="AO4265" s="158">
        <f t="shared" si="644"/>
        <v>23.066657419169815</v>
      </c>
      <c r="AP4265" s="159">
        <f t="shared" si="645"/>
        <v>1.6596355146981645E-3</v>
      </c>
      <c r="AQ4265" s="160">
        <f t="shared" si="646"/>
        <v>4.2531848298108139E-6</v>
      </c>
      <c r="AR4265" s="161">
        <f t="shared" si="647"/>
        <v>4.2531848298108139E-6</v>
      </c>
      <c r="AS4265" s="161" t="str">
        <f t="shared" si="643"/>
        <v/>
      </c>
    </row>
    <row r="4266" spans="41:45" ht="20.100000000000001" customHeight="1" x14ac:dyDescent="0.25">
      <c r="AO4266" s="158">
        <f t="shared" si="644"/>
        <v>23.073052389344245</v>
      </c>
      <c r="AP4266" s="159">
        <f t="shared" si="645"/>
        <v>1.6553823298683537E-3</v>
      </c>
      <c r="AQ4266" s="160">
        <f t="shared" si="646"/>
        <v>4.2425457153446623E-6</v>
      </c>
      <c r="AR4266" s="161">
        <f t="shared" si="647"/>
        <v>4.2425457153446623E-6</v>
      </c>
      <c r="AS4266" s="161" t="str">
        <f t="shared" si="643"/>
        <v/>
      </c>
    </row>
    <row r="4267" spans="41:45" ht="20.100000000000001" customHeight="1" x14ac:dyDescent="0.25">
      <c r="AO4267" s="158">
        <f t="shared" si="644"/>
        <v>23.079447359518674</v>
      </c>
      <c r="AP4267" s="159">
        <f t="shared" si="645"/>
        <v>1.6511397841530091E-3</v>
      </c>
      <c r="AQ4267" s="160">
        <f t="shared" si="646"/>
        <v>4.2319324015500058E-6</v>
      </c>
      <c r="AR4267" s="161">
        <f t="shared" si="647"/>
        <v>4.2319324015500058E-6</v>
      </c>
      <c r="AS4267" s="161" t="str">
        <f t="shared" si="643"/>
        <v/>
      </c>
    </row>
    <row r="4268" spans="41:45" ht="20.100000000000001" customHeight="1" x14ac:dyDescent="0.25">
      <c r="AO4268" s="158">
        <f t="shared" si="644"/>
        <v>23.085842329693104</v>
      </c>
      <c r="AP4268" s="159">
        <f t="shared" si="645"/>
        <v>1.646907851751459E-3</v>
      </c>
      <c r="AQ4268" s="160">
        <f t="shared" si="646"/>
        <v>4.2213448284077974E-6</v>
      </c>
      <c r="AR4268" s="161">
        <f t="shared" si="647"/>
        <v>4.2213448284077974E-6</v>
      </c>
      <c r="AS4268" s="161" t="str">
        <f t="shared" si="643"/>
        <v/>
      </c>
    </row>
    <row r="4269" spans="41:45" ht="20.100000000000001" customHeight="1" x14ac:dyDescent="0.25">
      <c r="AO4269" s="158">
        <f t="shared" si="644"/>
        <v>23.092237299867534</v>
      </c>
      <c r="AP4269" s="159">
        <f t="shared" si="645"/>
        <v>1.6426865069230513E-3</v>
      </c>
      <c r="AQ4269" s="160">
        <f t="shared" si="646"/>
        <v>4.2107829360143491E-6</v>
      </c>
      <c r="AR4269" s="161">
        <f t="shared" si="647"/>
        <v>4.2107829360143491E-6</v>
      </c>
      <c r="AS4269" s="161" t="str">
        <f t="shared" si="643"/>
        <v/>
      </c>
    </row>
    <row r="4270" spans="41:45" ht="20.100000000000001" customHeight="1" x14ac:dyDescent="0.25">
      <c r="AO4270" s="158">
        <f t="shared" si="644"/>
        <v>23.098632270041964</v>
      </c>
      <c r="AP4270" s="159">
        <f t="shared" si="645"/>
        <v>1.6384757239870369E-3</v>
      </c>
      <c r="AQ4270" s="160">
        <f t="shared" si="646"/>
        <v>4.2002466646164603E-6</v>
      </c>
      <c r="AR4270" s="161">
        <f t="shared" si="647"/>
        <v>4.2002466646164603E-6</v>
      </c>
      <c r="AS4270" s="161" t="str">
        <f t="shared" si="643"/>
        <v/>
      </c>
    </row>
    <row r="4271" spans="41:45" ht="20.100000000000001" customHeight="1" x14ac:dyDescent="0.25">
      <c r="AO4271" s="158">
        <f t="shared" si="644"/>
        <v>23.105027240216394</v>
      </c>
      <c r="AP4271" s="159">
        <f t="shared" si="645"/>
        <v>1.6342754773224204E-3</v>
      </c>
      <c r="AQ4271" s="160">
        <f t="shared" si="646"/>
        <v>4.1897359545804095E-6</v>
      </c>
      <c r="AR4271" s="161">
        <f t="shared" si="647"/>
        <v>4.1897359545804095E-6</v>
      </c>
      <c r="AS4271" s="161" t="str">
        <f t="shared" si="643"/>
        <v/>
      </c>
    </row>
    <row r="4272" spans="41:45" ht="20.100000000000001" customHeight="1" x14ac:dyDescent="0.25">
      <c r="AO4272" s="158">
        <f t="shared" si="644"/>
        <v>23.111422210390824</v>
      </c>
      <c r="AP4272" s="159">
        <f t="shared" si="645"/>
        <v>1.63008574136784E-3</v>
      </c>
      <c r="AQ4272" s="160">
        <f t="shared" si="646"/>
        <v>4.1792507464064824E-6</v>
      </c>
      <c r="AR4272" s="161">
        <f t="shared" si="647"/>
        <v>4.1792507464064824E-6</v>
      </c>
      <c r="AS4272" s="161" t="str">
        <f t="shared" si="643"/>
        <v/>
      </c>
    </row>
    <row r="4273" spans="41:45" ht="20.100000000000001" customHeight="1" x14ac:dyDescent="0.25">
      <c r="AO4273" s="158">
        <f t="shared" si="644"/>
        <v>23.117817180565254</v>
      </c>
      <c r="AP4273" s="159">
        <f t="shared" si="645"/>
        <v>1.6259064906214335E-3</v>
      </c>
      <c r="AQ4273" s="160">
        <f t="shared" si="646"/>
        <v>4.1687909807274545E-6</v>
      </c>
      <c r="AR4273" s="161">
        <f t="shared" si="647"/>
        <v>4.1687909807274545E-6</v>
      </c>
      <c r="AS4273" s="161" t="str">
        <f t="shared" si="643"/>
        <v/>
      </c>
    </row>
    <row r="4274" spans="41:45" ht="20.100000000000001" customHeight="1" x14ac:dyDescent="0.25">
      <c r="AO4274" s="158">
        <f t="shared" si="644"/>
        <v>23.124212150739684</v>
      </c>
      <c r="AP4274" s="159">
        <f t="shared" si="645"/>
        <v>1.6217376996407061E-3</v>
      </c>
      <c r="AQ4274" s="160">
        <f t="shared" si="646"/>
        <v>4.158356598301001E-6</v>
      </c>
      <c r="AR4274" s="161">
        <f t="shared" si="647"/>
        <v>4.158356598301001E-6</v>
      </c>
      <c r="AS4274" s="161" t="str">
        <f t="shared" si="643"/>
        <v/>
      </c>
    </row>
    <row r="4275" spans="41:45" ht="20.100000000000001" customHeight="1" x14ac:dyDescent="0.25">
      <c r="AO4275" s="158">
        <f t="shared" si="644"/>
        <v>23.130607120914114</v>
      </c>
      <c r="AP4275" s="159">
        <f t="shared" si="645"/>
        <v>1.6175793430424051E-3</v>
      </c>
      <c r="AQ4275" s="160">
        <f t="shared" si="646"/>
        <v>4.1479475400218405E-6</v>
      </c>
      <c r="AR4275" s="161">
        <f t="shared" si="647"/>
        <v>4.1479475400218405E-6</v>
      </c>
      <c r="AS4275" s="161" t="str">
        <f t="shared" si="643"/>
        <v/>
      </c>
    </row>
    <row r="4276" spans="41:45" ht="20.100000000000001" customHeight="1" x14ac:dyDescent="0.25">
      <c r="AO4276" s="158">
        <f t="shared" si="644"/>
        <v>23.137002091088544</v>
      </c>
      <c r="AP4276" s="159">
        <f t="shared" si="645"/>
        <v>1.6134313955023833E-3</v>
      </c>
      <c r="AQ4276" s="160">
        <f t="shared" si="646"/>
        <v>4.1375637469043876E-6</v>
      </c>
      <c r="AR4276" s="161">
        <f t="shared" si="647"/>
        <v>4.1375637469043876E-6</v>
      </c>
      <c r="AS4276" s="161" t="str">
        <f t="shared" si="643"/>
        <v/>
      </c>
    </row>
    <row r="4277" spans="41:45" ht="20.100000000000001" customHeight="1" x14ac:dyDescent="0.25">
      <c r="AO4277" s="158">
        <f t="shared" si="644"/>
        <v>23.143397061262974</v>
      </c>
      <c r="AP4277" s="159">
        <f t="shared" si="645"/>
        <v>1.6092938317554789E-3</v>
      </c>
      <c r="AQ4277" s="160">
        <f t="shared" si="646"/>
        <v>4.1272051601133272E-6</v>
      </c>
      <c r="AR4277" s="161">
        <f t="shared" si="647"/>
        <v>4.1272051601133272E-6</v>
      </c>
      <c r="AS4277" s="161" t="str">
        <f t="shared" si="643"/>
        <v/>
      </c>
    </row>
    <row r="4278" spans="41:45" ht="20.100000000000001" customHeight="1" x14ac:dyDescent="0.25">
      <c r="AO4278" s="158">
        <f t="shared" si="644"/>
        <v>23.149792031437403</v>
      </c>
      <c r="AP4278" s="159">
        <f t="shared" si="645"/>
        <v>1.6051666265953655E-3</v>
      </c>
      <c r="AQ4278" s="160">
        <f t="shared" si="646"/>
        <v>4.1168717209087539E-6</v>
      </c>
      <c r="AR4278" s="161">
        <f t="shared" si="647"/>
        <v>4.1168717209087539E-6</v>
      </c>
      <c r="AS4278" s="161" t="str">
        <f t="shared" si="643"/>
        <v/>
      </c>
    </row>
    <row r="4279" spans="41:45" ht="20.100000000000001" customHeight="1" x14ac:dyDescent="0.25">
      <c r="AO4279" s="158">
        <f t="shared" si="644"/>
        <v>23.156187001611833</v>
      </c>
      <c r="AP4279" s="159">
        <f t="shared" si="645"/>
        <v>1.6010497548744568E-3</v>
      </c>
      <c r="AQ4279" s="160">
        <f t="shared" si="646"/>
        <v>4.1065633707133928E-6</v>
      </c>
      <c r="AR4279" s="161">
        <f t="shared" si="647"/>
        <v>4.1065633707133928E-6</v>
      </c>
      <c r="AS4279" s="161" t="str">
        <f t="shared" si="643"/>
        <v/>
      </c>
    </row>
    <row r="4280" spans="41:45" ht="20.100000000000001" customHeight="1" x14ac:dyDescent="0.25">
      <c r="AO4280" s="158">
        <f t="shared" si="644"/>
        <v>23.162581971786263</v>
      </c>
      <c r="AP4280" s="159">
        <f t="shared" si="645"/>
        <v>1.5969431915037434E-3</v>
      </c>
      <c r="AQ4280" s="160">
        <f t="shared" si="646"/>
        <v>4.0962800510657617E-6</v>
      </c>
      <c r="AR4280" s="161">
        <f t="shared" si="647"/>
        <v>4.0962800510657617E-6</v>
      </c>
      <c r="AS4280" s="161" t="str">
        <f t="shared" si="643"/>
        <v/>
      </c>
    </row>
    <row r="4281" spans="41:45" ht="20.100000000000001" customHeight="1" x14ac:dyDescent="0.25">
      <c r="AO4281" s="158">
        <f t="shared" si="644"/>
        <v>23.168976941960693</v>
      </c>
      <c r="AP4281" s="159">
        <f t="shared" si="645"/>
        <v>1.5928469114526776E-3</v>
      </c>
      <c r="AQ4281" s="160">
        <f t="shared" si="646"/>
        <v>4.0860217036182197E-6</v>
      </c>
      <c r="AR4281" s="161">
        <f t="shared" si="647"/>
        <v>4.0860217036182197E-6</v>
      </c>
      <c r="AS4281" s="161" t="str">
        <f t="shared" si="643"/>
        <v/>
      </c>
    </row>
    <row r="4282" spans="41:45" ht="20.100000000000001" customHeight="1" x14ac:dyDescent="0.25">
      <c r="AO4282" s="158">
        <f t="shared" si="644"/>
        <v>23.175371912135123</v>
      </c>
      <c r="AP4282" s="159">
        <f t="shared" si="645"/>
        <v>1.5887608897490594E-3</v>
      </c>
      <c r="AQ4282" s="160">
        <f t="shared" si="646"/>
        <v>4.0757882701818529E-6</v>
      </c>
      <c r="AR4282" s="161">
        <f t="shared" si="647"/>
        <v>4.0757882701818529E-6</v>
      </c>
      <c r="AS4282" s="161" t="str">
        <f t="shared" si="643"/>
        <v/>
      </c>
    </row>
    <row r="4283" spans="41:45" ht="20.100000000000001" customHeight="1" x14ac:dyDescent="0.25">
      <c r="AO4283" s="158">
        <f t="shared" si="644"/>
        <v>23.181766882309553</v>
      </c>
      <c r="AP4283" s="159">
        <f t="shared" si="645"/>
        <v>1.5846851014788776E-3</v>
      </c>
      <c r="AQ4283" s="160">
        <f t="shared" si="646"/>
        <v>4.0655796926677111E-6</v>
      </c>
      <c r="AR4283" s="161">
        <f t="shared" si="647"/>
        <v>4.0655796926677111E-6</v>
      </c>
      <c r="AS4283" s="161" t="str">
        <f t="shared" si="643"/>
        <v/>
      </c>
    </row>
    <row r="4284" spans="41:45" ht="20.100000000000001" customHeight="1" x14ac:dyDescent="0.25">
      <c r="AO4284" s="158">
        <f t="shared" si="644"/>
        <v>23.188161852483983</v>
      </c>
      <c r="AP4284" s="159">
        <f t="shared" si="645"/>
        <v>1.5806195217862098E-3</v>
      </c>
      <c r="AQ4284" s="160">
        <f t="shared" si="646"/>
        <v>4.0553959131251881E-6</v>
      </c>
      <c r="AR4284" s="161">
        <f t="shared" si="647"/>
        <v>4.0553959131251881E-6</v>
      </c>
      <c r="AS4284" s="161" t="str">
        <f t="shared" si="643"/>
        <v/>
      </c>
    </row>
    <row r="4285" spans="41:45" ht="20.100000000000001" customHeight="1" x14ac:dyDescent="0.25">
      <c r="AO4285" s="158">
        <f t="shared" si="644"/>
        <v>23.194556822658413</v>
      </c>
      <c r="AP4285" s="159">
        <f t="shared" si="645"/>
        <v>1.5765641258730847E-3</v>
      </c>
      <c r="AQ4285" s="160">
        <f t="shared" si="646"/>
        <v>4.0452368737426726E-6</v>
      </c>
      <c r="AR4285" s="161">
        <f t="shared" si="647"/>
        <v>4.0452368737426726E-6</v>
      </c>
      <c r="AS4285" s="161" t="str">
        <f t="shared" si="643"/>
        <v/>
      </c>
    </row>
    <row r="4286" spans="41:45" ht="20.100000000000001" customHeight="1" x14ac:dyDescent="0.25">
      <c r="AO4286" s="158">
        <f t="shared" si="644"/>
        <v>23.200951792832843</v>
      </c>
      <c r="AP4286" s="159">
        <f t="shared" si="645"/>
        <v>1.572518888999342E-3</v>
      </c>
      <c r="AQ4286" s="160">
        <f t="shared" si="646"/>
        <v>4.035102516809384E-6</v>
      </c>
      <c r="AR4286" s="161">
        <f t="shared" si="647"/>
        <v>4.035102516809384E-6</v>
      </c>
      <c r="AS4286" s="161" t="str">
        <f t="shared" si="643"/>
        <v/>
      </c>
    </row>
    <row r="4287" spans="41:45" ht="20.100000000000001" customHeight="1" x14ac:dyDescent="0.25">
      <c r="AO4287" s="158">
        <f t="shared" si="644"/>
        <v>23.207346763007273</v>
      </c>
      <c r="AP4287" s="159">
        <f t="shared" si="645"/>
        <v>1.5684837864825326E-3</v>
      </c>
      <c r="AQ4287" s="160">
        <f t="shared" si="646"/>
        <v>4.0249927847691488E-6</v>
      </c>
      <c r="AR4287" s="161">
        <f t="shared" si="647"/>
        <v>4.0249927847691488E-6</v>
      </c>
      <c r="AS4287" s="161" t="str">
        <f t="shared" si="643"/>
        <v/>
      </c>
    </row>
    <row r="4288" spans="41:45" ht="20.100000000000001" customHeight="1" x14ac:dyDescent="0.25">
      <c r="AO4288" s="158">
        <f t="shared" si="644"/>
        <v>23.213741733181703</v>
      </c>
      <c r="AP4288" s="159">
        <f t="shared" si="645"/>
        <v>1.5644587936977635E-3</v>
      </c>
      <c r="AQ4288" s="160">
        <f t="shared" si="646"/>
        <v>4.0149076201742139E-6</v>
      </c>
      <c r="AR4288" s="161">
        <f t="shared" si="647"/>
        <v>4.0149076201742139E-6</v>
      </c>
      <c r="AS4288" s="161" t="str">
        <f t="shared" si="643"/>
        <v/>
      </c>
    </row>
    <row r="4289" spans="41:45" ht="20.100000000000001" customHeight="1" x14ac:dyDescent="0.25">
      <c r="AO4289" s="158">
        <f t="shared" si="644"/>
        <v>23.220136703356133</v>
      </c>
      <c r="AP4289" s="159">
        <f t="shared" si="645"/>
        <v>1.5604438860775892E-3</v>
      </c>
      <c r="AQ4289" s="160">
        <f t="shared" si="646"/>
        <v>4.004846965713002E-6</v>
      </c>
      <c r="AR4289" s="161">
        <f t="shared" si="647"/>
        <v>4.004846965713002E-6</v>
      </c>
      <c r="AS4289" s="161" t="str">
        <f t="shared" si="643"/>
        <v/>
      </c>
    </row>
    <row r="4290" spans="41:45" ht="20.100000000000001" customHeight="1" x14ac:dyDescent="0.25">
      <c r="AO4290" s="158">
        <f t="shared" si="644"/>
        <v>23.226531673530562</v>
      </c>
      <c r="AP4290" s="159">
        <f t="shared" si="645"/>
        <v>1.5564390391118762E-3</v>
      </c>
      <c r="AQ4290" s="160">
        <f t="shared" si="646"/>
        <v>3.9948107641923306E-6</v>
      </c>
      <c r="AR4290" s="161">
        <f t="shared" si="647"/>
        <v>3.9948107641923306E-6</v>
      </c>
      <c r="AS4290" s="161" t="str">
        <f t="shared" si="643"/>
        <v/>
      </c>
    </row>
    <row r="4291" spans="41:45" ht="20.100000000000001" customHeight="1" x14ac:dyDescent="0.25">
      <c r="AO4291" s="158">
        <f t="shared" si="644"/>
        <v>23.232926643704992</v>
      </c>
      <c r="AP4291" s="159">
        <f t="shared" si="645"/>
        <v>1.5524442283476839E-3</v>
      </c>
      <c r="AQ4291" s="160">
        <f t="shared" si="646"/>
        <v>3.9847989585523741E-6</v>
      </c>
      <c r="AR4291" s="161">
        <f t="shared" si="647"/>
        <v>3.9847989585523741E-6</v>
      </c>
      <c r="AS4291" s="161" t="str">
        <f t="shared" si="643"/>
        <v/>
      </c>
    </row>
    <row r="4292" spans="41:45" ht="20.100000000000001" customHeight="1" x14ac:dyDescent="0.25">
      <c r="AO4292" s="158">
        <f t="shared" si="644"/>
        <v>23.239321613879422</v>
      </c>
      <c r="AP4292" s="159">
        <f t="shared" si="645"/>
        <v>1.5484594293891315E-3</v>
      </c>
      <c r="AQ4292" s="160">
        <f t="shared" si="646"/>
        <v>3.9748114918523522E-6</v>
      </c>
      <c r="AR4292" s="161">
        <f t="shared" si="647"/>
        <v>3.9748114918523522E-6</v>
      </c>
      <c r="AS4292" s="161" t="str">
        <f t="shared" si="643"/>
        <v/>
      </c>
    </row>
    <row r="4293" spans="41:45" ht="20.100000000000001" customHeight="1" x14ac:dyDescent="0.25">
      <c r="AO4293" s="158">
        <f t="shared" si="644"/>
        <v>23.245716584053852</v>
      </c>
      <c r="AP4293" s="159">
        <f t="shared" si="645"/>
        <v>1.5444846178972792E-3</v>
      </c>
      <c r="AQ4293" s="160">
        <f t="shared" si="646"/>
        <v>3.9648483072820227E-6</v>
      </c>
      <c r="AR4293" s="161">
        <f t="shared" si="647"/>
        <v>3.9648483072820227E-6</v>
      </c>
      <c r="AS4293" s="161" t="str">
        <f t="shared" si="643"/>
        <v/>
      </c>
    </row>
    <row r="4294" spans="41:45" ht="20.100000000000001" customHeight="1" x14ac:dyDescent="0.25">
      <c r="AO4294" s="158">
        <f t="shared" si="644"/>
        <v>23.252111554228282</v>
      </c>
      <c r="AP4294" s="159">
        <f t="shared" si="645"/>
        <v>1.5405197695899972E-3</v>
      </c>
      <c r="AQ4294" s="160">
        <f t="shared" si="646"/>
        <v>3.9549093481543087E-6</v>
      </c>
      <c r="AR4294" s="161">
        <f t="shared" si="647"/>
        <v>3.9549093481543087E-6</v>
      </c>
      <c r="AS4294" s="161" t="str">
        <f t="shared" si="643"/>
        <v/>
      </c>
    </row>
    <row r="4295" spans="41:45" ht="20.100000000000001" customHeight="1" x14ac:dyDescent="0.25">
      <c r="AO4295" s="158">
        <f t="shared" si="644"/>
        <v>23.258506524402712</v>
      </c>
      <c r="AP4295" s="159">
        <f t="shared" si="645"/>
        <v>1.5365648602418428E-3</v>
      </c>
      <c r="AQ4295" s="160">
        <f t="shared" si="646"/>
        <v>3.9449945579087681E-6</v>
      </c>
      <c r="AR4295" s="161">
        <f t="shared" si="647"/>
        <v>3.9449945579087681E-6</v>
      </c>
      <c r="AS4295" s="161" t="str">
        <f t="shared" si="643"/>
        <v/>
      </c>
    </row>
    <row r="4296" spans="41:45" ht="20.100000000000001" customHeight="1" x14ac:dyDescent="0.25">
      <c r="AO4296" s="158">
        <f t="shared" si="644"/>
        <v>23.264901494577142</v>
      </c>
      <c r="AP4296" s="159">
        <f t="shared" si="645"/>
        <v>1.5326198656839341E-3</v>
      </c>
      <c r="AQ4296" s="160">
        <f t="shared" si="646"/>
        <v>3.935103880105522E-6</v>
      </c>
      <c r="AR4296" s="161">
        <f t="shared" si="647"/>
        <v>3.935103880105522E-6</v>
      </c>
      <c r="AS4296" s="161" t="str">
        <f t="shared" si="643"/>
        <v/>
      </c>
    </row>
    <row r="4297" spans="41:45" ht="20.100000000000001" customHeight="1" x14ac:dyDescent="0.25">
      <c r="AO4297" s="158">
        <f t="shared" si="644"/>
        <v>23.271296464751572</v>
      </c>
      <c r="AP4297" s="159">
        <f t="shared" si="645"/>
        <v>1.5286847618038286E-3</v>
      </c>
      <c r="AQ4297" s="160">
        <f t="shared" si="646"/>
        <v>3.9252372584326276E-6</v>
      </c>
      <c r="AR4297" s="161">
        <f t="shared" si="647"/>
        <v>3.9252372584326276E-6</v>
      </c>
      <c r="AS4297" s="161" t="str">
        <f t="shared" si="643"/>
        <v/>
      </c>
    </row>
    <row r="4298" spans="41:45" ht="20.100000000000001" customHeight="1" x14ac:dyDescent="0.25">
      <c r="AO4298" s="158">
        <f t="shared" si="644"/>
        <v>23.277691434926002</v>
      </c>
      <c r="AP4298" s="159">
        <f t="shared" si="645"/>
        <v>1.5247595245453959E-3</v>
      </c>
      <c r="AQ4298" s="160">
        <f t="shared" si="646"/>
        <v>3.9153946366997892E-6</v>
      </c>
      <c r="AR4298" s="161">
        <f t="shared" si="647"/>
        <v>3.9153946366997892E-6</v>
      </c>
      <c r="AS4298" s="161" t="str">
        <f t="shared" si="643"/>
        <v/>
      </c>
    </row>
    <row r="4299" spans="41:45" ht="20.100000000000001" customHeight="1" x14ac:dyDescent="0.25">
      <c r="AO4299" s="158">
        <f t="shared" si="644"/>
        <v>23.284086405100432</v>
      </c>
      <c r="AP4299" s="159">
        <f t="shared" si="645"/>
        <v>1.5208441299086961E-3</v>
      </c>
      <c r="AQ4299" s="160">
        <f t="shared" si="646"/>
        <v>3.905575958845298E-6</v>
      </c>
      <c r="AR4299" s="161">
        <f t="shared" si="647"/>
        <v>3.905575958845298E-6</v>
      </c>
      <c r="AS4299" s="161" t="str">
        <f t="shared" si="643"/>
        <v/>
      </c>
    </row>
    <row r="4300" spans="41:45" ht="20.100000000000001" customHeight="1" x14ac:dyDescent="0.25">
      <c r="AO4300" s="158">
        <f t="shared" si="644"/>
        <v>23.290481375274862</v>
      </c>
      <c r="AP4300" s="159">
        <f t="shared" si="645"/>
        <v>1.5169385539498508E-3</v>
      </c>
      <c r="AQ4300" s="160">
        <f t="shared" si="646"/>
        <v>3.8957811689284416E-6</v>
      </c>
      <c r="AR4300" s="161">
        <f t="shared" si="647"/>
        <v>3.8957811689284416E-6</v>
      </c>
      <c r="AS4300" s="161" t="str">
        <f t="shared" si="643"/>
        <v/>
      </c>
    </row>
    <row r="4301" spans="41:45" ht="20.100000000000001" customHeight="1" x14ac:dyDescent="0.25">
      <c r="AO4301" s="158">
        <f t="shared" si="644"/>
        <v>23.296876345449292</v>
      </c>
      <c r="AP4301" s="159">
        <f t="shared" si="645"/>
        <v>1.5130427727809224E-3</v>
      </c>
      <c r="AQ4301" s="160">
        <f t="shared" si="646"/>
        <v>3.8860102111249514E-6</v>
      </c>
      <c r="AR4301" s="161">
        <f t="shared" si="647"/>
        <v>3.8860102111249514E-6</v>
      </c>
      <c r="AS4301" s="161" t="str">
        <f t="shared" si="643"/>
        <v/>
      </c>
    </row>
    <row r="4302" spans="41:45" ht="20.100000000000001" customHeight="1" x14ac:dyDescent="0.25">
      <c r="AO4302" s="158">
        <f t="shared" si="644"/>
        <v>23.303271315623721</v>
      </c>
      <c r="AP4302" s="159">
        <f t="shared" si="645"/>
        <v>1.5091567625697975E-3</v>
      </c>
      <c r="AQ4302" s="160">
        <f t="shared" si="646"/>
        <v>3.8762630297497699E-6</v>
      </c>
      <c r="AR4302" s="161">
        <f t="shared" si="647"/>
        <v>3.8762630297497699E-6</v>
      </c>
      <c r="AS4302" s="161" t="str">
        <f t="shared" si="643"/>
        <v/>
      </c>
    </row>
    <row r="4303" spans="41:45" ht="20.100000000000001" customHeight="1" x14ac:dyDescent="0.25">
      <c r="AO4303" s="158">
        <f t="shared" si="644"/>
        <v>23.309666285798151</v>
      </c>
      <c r="AP4303" s="159">
        <f t="shared" si="645"/>
        <v>1.5052804995400477E-3</v>
      </c>
      <c r="AQ4303" s="160">
        <f t="shared" si="646"/>
        <v>3.8665395692214898E-6</v>
      </c>
      <c r="AR4303" s="161">
        <f t="shared" si="647"/>
        <v>3.8665395692214898E-6</v>
      </c>
      <c r="AS4303" s="161" t="str">
        <f t="shared" si="643"/>
        <v/>
      </c>
    </row>
    <row r="4304" spans="41:45" ht="20.100000000000001" customHeight="1" x14ac:dyDescent="0.25">
      <c r="AO4304" s="158">
        <f t="shared" si="644"/>
        <v>23.316061255972581</v>
      </c>
      <c r="AP4304" s="159">
        <f t="shared" si="645"/>
        <v>1.5014139599708262E-3</v>
      </c>
      <c r="AQ4304" s="160">
        <f t="shared" si="646"/>
        <v>3.8568397740981319E-6</v>
      </c>
      <c r="AR4304" s="161">
        <f t="shared" si="647"/>
        <v>3.8568397740981319E-6</v>
      </c>
      <c r="AS4304" s="161" t="str">
        <f t="shared" si="643"/>
        <v/>
      </c>
    </row>
    <row r="4305" spans="41:45" ht="20.100000000000001" customHeight="1" x14ac:dyDescent="0.25">
      <c r="AO4305" s="158">
        <f t="shared" si="644"/>
        <v>23.322456226147011</v>
      </c>
      <c r="AP4305" s="159">
        <f t="shared" si="645"/>
        <v>1.4975571201967281E-3</v>
      </c>
      <c r="AQ4305" s="160">
        <f t="shared" si="646"/>
        <v>3.8471635890537266E-6</v>
      </c>
      <c r="AR4305" s="161">
        <f t="shared" si="647"/>
        <v>3.8471635890537266E-6</v>
      </c>
      <c r="AS4305" s="161" t="str">
        <f t="shared" si="643"/>
        <v/>
      </c>
    </row>
    <row r="4306" spans="41:45" ht="20.100000000000001" customHeight="1" x14ac:dyDescent="0.25">
      <c r="AO4306" s="158">
        <f t="shared" si="644"/>
        <v>23.328851196321441</v>
      </c>
      <c r="AP4306" s="159">
        <f t="shared" si="645"/>
        <v>1.4937099566076743E-3</v>
      </c>
      <c r="AQ4306" s="160">
        <f t="shared" si="646"/>
        <v>3.837510958875712E-6</v>
      </c>
      <c r="AR4306" s="161">
        <f t="shared" si="647"/>
        <v>3.837510958875712E-6</v>
      </c>
      <c r="AS4306" s="161" t="str">
        <f t="shared" ref="AS4306:AS4369" si="648">IF($AP4306&lt;(1-$AN$670),$AQ4306,"")</f>
        <v/>
      </c>
    </row>
    <row r="4307" spans="41:45" ht="20.100000000000001" customHeight="1" x14ac:dyDescent="0.25">
      <c r="AO4307" s="158">
        <f t="shared" ref="AO4307:AO4370" si="649">AO4306+$AR$655</f>
        <v>23.335246166495871</v>
      </c>
      <c r="AP4307" s="159">
        <f t="shared" ref="AP4307:AP4370" si="650">_xlfn.CHISQ.DIST.RT(AO4307,7)</f>
        <v>1.4898724456487986E-3</v>
      </c>
      <c r="AQ4307" s="160">
        <f t="shared" ref="AQ4307:AQ4370" si="651">AP4307-AP4308</f>
        <v>3.8278818284898704E-6</v>
      </c>
      <c r="AR4307" s="161">
        <f t="shared" ref="AR4307:AR4370" si="652">IF(AP4307&lt;(1-$AN$662),AQ4307,"")</f>
        <v>3.8278818284898704E-6</v>
      </c>
      <c r="AS4307" s="161" t="str">
        <f t="shared" si="648"/>
        <v/>
      </c>
    </row>
    <row r="4308" spans="41:45" ht="20.100000000000001" customHeight="1" x14ac:dyDescent="0.25">
      <c r="AO4308" s="158">
        <f t="shared" si="649"/>
        <v>23.341641136670301</v>
      </c>
      <c r="AP4308" s="159">
        <f t="shared" si="650"/>
        <v>1.4860445638203088E-3</v>
      </c>
      <c r="AQ4308" s="160">
        <f t="shared" si="651"/>
        <v>3.8182761429340906E-6</v>
      </c>
      <c r="AR4308" s="161">
        <f t="shared" si="652"/>
        <v>3.8182761429340906E-6</v>
      </c>
      <c r="AS4308" s="161" t="str">
        <f t="shared" si="648"/>
        <v/>
      </c>
    </row>
    <row r="4309" spans="41:45" ht="20.100000000000001" customHeight="1" x14ac:dyDescent="0.25">
      <c r="AO4309" s="158">
        <f t="shared" si="649"/>
        <v>23.348036106844731</v>
      </c>
      <c r="AP4309" s="159">
        <f t="shared" si="650"/>
        <v>1.4822262876773747E-3</v>
      </c>
      <c r="AQ4309" s="160">
        <f t="shared" si="651"/>
        <v>3.808693847363355E-6</v>
      </c>
      <c r="AR4309" s="161">
        <f t="shared" si="652"/>
        <v>3.808693847363355E-6</v>
      </c>
      <c r="AS4309" s="161" t="str">
        <f t="shared" si="648"/>
        <v/>
      </c>
    </row>
    <row r="4310" spans="41:45" ht="20.100000000000001" customHeight="1" x14ac:dyDescent="0.25">
      <c r="AO4310" s="158">
        <f t="shared" si="649"/>
        <v>23.354431077019161</v>
      </c>
      <c r="AP4310" s="159">
        <f t="shared" si="650"/>
        <v>1.4784175938300113E-3</v>
      </c>
      <c r="AQ4310" s="160">
        <f t="shared" si="651"/>
        <v>3.7991348870688221E-6</v>
      </c>
      <c r="AR4310" s="161">
        <f t="shared" si="652"/>
        <v>3.7991348870688221E-6</v>
      </c>
      <c r="AS4310" s="161" t="str">
        <f t="shared" si="648"/>
        <v/>
      </c>
    </row>
    <row r="4311" spans="41:45" ht="20.100000000000001" customHeight="1" x14ac:dyDescent="0.25">
      <c r="AO4311" s="158">
        <f t="shared" si="649"/>
        <v>23.360826047193591</v>
      </c>
      <c r="AP4311" s="159">
        <f t="shared" si="650"/>
        <v>1.4746184589429425E-3</v>
      </c>
      <c r="AQ4311" s="160">
        <f t="shared" si="651"/>
        <v>3.7895992074474683E-6</v>
      </c>
      <c r="AR4311" s="161">
        <f t="shared" si="652"/>
        <v>3.7895992074474683E-6</v>
      </c>
      <c r="AS4311" s="161" t="str">
        <f t="shared" si="648"/>
        <v/>
      </c>
    </row>
    <row r="4312" spans="41:45" ht="20.100000000000001" customHeight="1" x14ac:dyDescent="0.25">
      <c r="AO4312" s="158">
        <f t="shared" si="649"/>
        <v>23.367221017368021</v>
      </c>
      <c r="AP4312" s="159">
        <f t="shared" si="650"/>
        <v>1.470828859735495E-3</v>
      </c>
      <c r="AQ4312" s="160">
        <f t="shared" si="651"/>
        <v>3.780086754020303E-6</v>
      </c>
      <c r="AR4312" s="161">
        <f t="shared" si="652"/>
        <v>3.780086754020303E-6</v>
      </c>
      <c r="AS4312" s="161" t="str">
        <f t="shared" si="648"/>
        <v/>
      </c>
    </row>
    <row r="4313" spans="41:45" ht="20.100000000000001" customHeight="1" x14ac:dyDescent="0.25">
      <c r="AO4313" s="158">
        <f t="shared" si="649"/>
        <v>23.373615987542451</v>
      </c>
      <c r="AP4313" s="159">
        <f t="shared" si="650"/>
        <v>1.4670487729814747E-3</v>
      </c>
      <c r="AQ4313" s="160">
        <f t="shared" si="651"/>
        <v>3.7705974724386564E-6</v>
      </c>
      <c r="AR4313" s="161">
        <f t="shared" si="652"/>
        <v>3.7705974724386564E-6</v>
      </c>
      <c r="AS4313" s="161" t="str">
        <f t="shared" si="648"/>
        <v/>
      </c>
    </row>
    <row r="4314" spans="41:45" ht="20.100000000000001" customHeight="1" x14ac:dyDescent="0.25">
      <c r="AO4314" s="158">
        <f t="shared" si="649"/>
        <v>23.38001095771688</v>
      </c>
      <c r="AP4314" s="159">
        <f t="shared" si="650"/>
        <v>1.4632781755090361E-3</v>
      </c>
      <c r="AQ4314" s="160">
        <f t="shared" si="651"/>
        <v>3.761131308461195E-6</v>
      </c>
      <c r="AR4314" s="161">
        <f t="shared" si="652"/>
        <v>3.761131308461195E-6</v>
      </c>
      <c r="AS4314" s="161" t="str">
        <f t="shared" si="648"/>
        <v/>
      </c>
    </row>
    <row r="4315" spans="41:45" ht="20.100000000000001" customHeight="1" x14ac:dyDescent="0.25">
      <c r="AO4315" s="158">
        <f t="shared" si="649"/>
        <v>23.38640592789131</v>
      </c>
      <c r="AP4315" s="159">
        <f t="shared" si="650"/>
        <v>1.4595170442005749E-3</v>
      </c>
      <c r="AQ4315" s="160">
        <f t="shared" si="651"/>
        <v>3.7516882079714851E-6</v>
      </c>
      <c r="AR4315" s="161">
        <f t="shared" si="652"/>
        <v>3.7516882079714851E-6</v>
      </c>
      <c r="AS4315" s="161" t="str">
        <f t="shared" si="648"/>
        <v/>
      </c>
    </row>
    <row r="4316" spans="41:45" ht="20.100000000000001" customHeight="1" x14ac:dyDescent="0.25">
      <c r="AO4316" s="158">
        <f t="shared" si="649"/>
        <v>23.39280089806574</v>
      </c>
      <c r="AP4316" s="159">
        <f t="shared" si="650"/>
        <v>1.4557653559926034E-3</v>
      </c>
      <c r="AQ4316" s="160">
        <f t="shared" si="651"/>
        <v>3.742268116979728E-6</v>
      </c>
      <c r="AR4316" s="161">
        <f t="shared" si="652"/>
        <v>3.742268116979728E-6</v>
      </c>
      <c r="AS4316" s="161" t="str">
        <f t="shared" si="648"/>
        <v/>
      </c>
    </row>
    <row r="4317" spans="41:45" ht="20.100000000000001" customHeight="1" x14ac:dyDescent="0.25">
      <c r="AO4317" s="158">
        <f t="shared" si="649"/>
        <v>23.39919586824017</v>
      </c>
      <c r="AP4317" s="159">
        <f t="shared" si="650"/>
        <v>1.4520230878756236E-3</v>
      </c>
      <c r="AQ4317" s="160">
        <f t="shared" si="651"/>
        <v>3.7328709816041115E-6</v>
      </c>
      <c r="AR4317" s="161">
        <f t="shared" si="652"/>
        <v>3.7328709816041115E-6</v>
      </c>
      <c r="AS4317" s="161" t="str">
        <f t="shared" si="648"/>
        <v/>
      </c>
    </row>
    <row r="4318" spans="41:45" ht="20.100000000000001" customHeight="1" x14ac:dyDescent="0.25">
      <c r="AO4318" s="158">
        <f t="shared" si="649"/>
        <v>23.4055908384146</v>
      </c>
      <c r="AP4318" s="159">
        <f t="shared" si="650"/>
        <v>1.4482902168940195E-3</v>
      </c>
      <c r="AQ4318" s="160">
        <f t="shared" si="651"/>
        <v>3.723496748089675E-6</v>
      </c>
      <c r="AR4318" s="161">
        <f t="shared" si="652"/>
        <v>3.723496748089675E-6</v>
      </c>
      <c r="AS4318" s="161" t="str">
        <f t="shared" si="648"/>
        <v/>
      </c>
    </row>
    <row r="4319" spans="41:45" ht="20.100000000000001" customHeight="1" x14ac:dyDescent="0.25">
      <c r="AO4319" s="158">
        <f t="shared" si="649"/>
        <v>23.41198580858903</v>
      </c>
      <c r="AP4319" s="159">
        <f t="shared" si="650"/>
        <v>1.4445667201459299E-3</v>
      </c>
      <c r="AQ4319" s="160">
        <f t="shared" si="651"/>
        <v>3.7141453627963835E-6</v>
      </c>
      <c r="AR4319" s="161">
        <f t="shared" si="652"/>
        <v>3.7141453627963835E-6</v>
      </c>
      <c r="AS4319" s="161" t="str">
        <f t="shared" si="648"/>
        <v/>
      </c>
    </row>
    <row r="4320" spans="41:45" ht="20.100000000000001" customHeight="1" x14ac:dyDescent="0.25">
      <c r="AO4320" s="158">
        <f t="shared" si="649"/>
        <v>23.41838077876346</v>
      </c>
      <c r="AP4320" s="159">
        <f t="shared" si="650"/>
        <v>1.4408525747831335E-3</v>
      </c>
      <c r="AQ4320" s="160">
        <f t="shared" si="651"/>
        <v>3.704816772202163E-6</v>
      </c>
      <c r="AR4320" s="161">
        <f t="shared" si="652"/>
        <v>3.704816772202163E-6</v>
      </c>
      <c r="AS4320" s="161" t="str">
        <f t="shared" si="648"/>
        <v/>
      </c>
    </row>
    <row r="4321" spans="41:45" ht="20.100000000000001" customHeight="1" x14ac:dyDescent="0.25">
      <c r="AO4321" s="158">
        <f t="shared" si="649"/>
        <v>23.42477574893789</v>
      </c>
      <c r="AP4321" s="159">
        <f t="shared" si="650"/>
        <v>1.4371477580109313E-3</v>
      </c>
      <c r="AQ4321" s="160">
        <f t="shared" si="651"/>
        <v>3.6955109229122249E-6</v>
      </c>
      <c r="AR4321" s="161">
        <f t="shared" si="652"/>
        <v>3.6955109229122249E-6</v>
      </c>
      <c r="AS4321" s="161" t="str">
        <f t="shared" si="648"/>
        <v/>
      </c>
    </row>
    <row r="4322" spans="41:45" ht="20.100000000000001" customHeight="1" x14ac:dyDescent="0.25">
      <c r="AO4322" s="158">
        <f t="shared" si="649"/>
        <v>23.43117071911232</v>
      </c>
      <c r="AP4322" s="159">
        <f t="shared" si="650"/>
        <v>1.4334522470880191E-3</v>
      </c>
      <c r="AQ4322" s="160">
        <f t="shared" si="651"/>
        <v>3.6862277616395503E-6</v>
      </c>
      <c r="AR4322" s="161">
        <f t="shared" si="652"/>
        <v>3.6862277616395503E-6</v>
      </c>
      <c r="AS4322" s="161" t="str">
        <f t="shared" si="648"/>
        <v/>
      </c>
    </row>
    <row r="4323" spans="41:45" ht="20.100000000000001" customHeight="1" x14ac:dyDescent="0.25">
      <c r="AO4323" s="158">
        <f t="shared" si="649"/>
        <v>23.43756568928675</v>
      </c>
      <c r="AP4323" s="159">
        <f t="shared" si="650"/>
        <v>1.4297660193263795E-3</v>
      </c>
      <c r="AQ4323" s="160">
        <f t="shared" si="651"/>
        <v>3.676967235223972E-6</v>
      </c>
      <c r="AR4323" s="161">
        <f t="shared" si="652"/>
        <v>3.676967235223972E-6</v>
      </c>
      <c r="AS4323" s="161" t="str">
        <f t="shared" si="648"/>
        <v/>
      </c>
    </row>
    <row r="4324" spans="41:45" ht="20.100000000000001" customHeight="1" x14ac:dyDescent="0.25">
      <c r="AO4324" s="158">
        <f t="shared" si="649"/>
        <v>23.44396065946118</v>
      </c>
      <c r="AP4324" s="159">
        <f t="shared" si="650"/>
        <v>1.4260890520911556E-3</v>
      </c>
      <c r="AQ4324" s="160">
        <f t="shared" si="651"/>
        <v>3.667729290609623E-6</v>
      </c>
      <c r="AR4324" s="161">
        <f t="shared" si="652"/>
        <v>3.667729290609623E-6</v>
      </c>
      <c r="AS4324" s="161" t="str">
        <f t="shared" si="648"/>
        <v/>
      </c>
    </row>
    <row r="4325" spans="41:45" ht="20.100000000000001" customHeight="1" x14ac:dyDescent="0.25">
      <c r="AO4325" s="158">
        <f t="shared" si="649"/>
        <v>23.450355629635609</v>
      </c>
      <c r="AP4325" s="159">
        <f t="shared" si="650"/>
        <v>1.4224213228005459E-3</v>
      </c>
      <c r="AQ4325" s="160">
        <f t="shared" si="651"/>
        <v>3.6585138748757278E-6</v>
      </c>
      <c r="AR4325" s="161">
        <f t="shared" si="652"/>
        <v>3.6585138748757278E-6</v>
      </c>
      <c r="AS4325" s="161" t="str">
        <f t="shared" si="648"/>
        <v/>
      </c>
    </row>
    <row r="4326" spans="41:45" ht="20.100000000000001" customHeight="1" x14ac:dyDescent="0.25">
      <c r="AO4326" s="158">
        <f t="shared" si="649"/>
        <v>23.456750599810039</v>
      </c>
      <c r="AP4326" s="159">
        <f t="shared" si="650"/>
        <v>1.4187628089256702E-3</v>
      </c>
      <c r="AQ4326" s="160">
        <f t="shared" si="651"/>
        <v>3.6493209352038598E-6</v>
      </c>
      <c r="AR4326" s="161">
        <f t="shared" si="652"/>
        <v>3.6493209352038598E-6</v>
      </c>
      <c r="AS4326" s="161" t="str">
        <f t="shared" si="648"/>
        <v/>
      </c>
    </row>
    <row r="4327" spans="41:45" ht="20.100000000000001" customHeight="1" x14ac:dyDescent="0.25">
      <c r="AO4327" s="158">
        <f t="shared" si="649"/>
        <v>23.463145569984469</v>
      </c>
      <c r="AP4327" s="159">
        <f t="shared" si="650"/>
        <v>1.4151134879904664E-3</v>
      </c>
      <c r="AQ4327" s="160">
        <f t="shared" si="651"/>
        <v>3.640150418909166E-6</v>
      </c>
      <c r="AR4327" s="161">
        <f t="shared" si="652"/>
        <v>3.640150418909166E-6</v>
      </c>
      <c r="AS4327" s="161" t="str">
        <f t="shared" si="648"/>
        <v/>
      </c>
    </row>
    <row r="4328" spans="41:45" ht="20.100000000000001" customHeight="1" x14ac:dyDescent="0.25">
      <c r="AO4328" s="158">
        <f t="shared" si="649"/>
        <v>23.469540540158899</v>
      </c>
      <c r="AP4328" s="159">
        <f t="shared" si="650"/>
        <v>1.4114733375715572E-3</v>
      </c>
      <c r="AQ4328" s="160">
        <f t="shared" si="651"/>
        <v>3.6310022733998179E-6</v>
      </c>
      <c r="AR4328" s="161">
        <f t="shared" si="652"/>
        <v>3.6310022733998179E-6</v>
      </c>
      <c r="AS4328" s="161" t="str">
        <f t="shared" si="648"/>
        <v/>
      </c>
    </row>
    <row r="4329" spans="41:45" ht="20.100000000000001" customHeight="1" x14ac:dyDescent="0.25">
      <c r="AO4329" s="158">
        <f t="shared" si="649"/>
        <v>23.475935510333329</v>
      </c>
      <c r="AP4329" s="159">
        <f t="shared" si="650"/>
        <v>1.4078423352981574E-3</v>
      </c>
      <c r="AQ4329" s="160">
        <f t="shared" si="651"/>
        <v>3.6218764462247165E-6</v>
      </c>
      <c r="AR4329" s="161">
        <f t="shared" si="652"/>
        <v>3.6218764462247165E-6</v>
      </c>
      <c r="AS4329" s="161" t="str">
        <f t="shared" si="648"/>
        <v/>
      </c>
    </row>
    <row r="4330" spans="41:45" ht="20.100000000000001" customHeight="1" x14ac:dyDescent="0.25">
      <c r="AO4330" s="158">
        <f t="shared" si="649"/>
        <v>23.482330480507759</v>
      </c>
      <c r="AP4330" s="159">
        <f t="shared" si="650"/>
        <v>1.4042204588519327E-3</v>
      </c>
      <c r="AQ4330" s="160">
        <f t="shared" si="651"/>
        <v>3.6127728850353282E-6</v>
      </c>
      <c r="AR4330" s="161">
        <f t="shared" si="652"/>
        <v>3.6127728850353282E-6</v>
      </c>
      <c r="AS4330" s="161" t="str">
        <f t="shared" si="648"/>
        <v/>
      </c>
    </row>
    <row r="4331" spans="41:45" ht="20.100000000000001" customHeight="1" x14ac:dyDescent="0.25">
      <c r="AO4331" s="158">
        <f t="shared" si="649"/>
        <v>23.488725450682189</v>
      </c>
      <c r="AP4331" s="159">
        <f t="shared" si="650"/>
        <v>1.4006076859668973E-3</v>
      </c>
      <c r="AQ4331" s="160">
        <f t="shared" si="651"/>
        <v>3.603691537599563E-6</v>
      </c>
      <c r="AR4331" s="161">
        <f t="shared" si="652"/>
        <v>3.603691537599563E-6</v>
      </c>
      <c r="AS4331" s="161" t="str">
        <f t="shared" si="648"/>
        <v/>
      </c>
    </row>
    <row r="4332" spans="41:45" ht="20.100000000000001" customHeight="1" x14ac:dyDescent="0.25">
      <c r="AO4332" s="158">
        <f t="shared" si="649"/>
        <v>23.495120420856619</v>
      </c>
      <c r="AP4332" s="159">
        <f t="shared" si="650"/>
        <v>1.3970039944292978E-3</v>
      </c>
      <c r="AQ4332" s="160">
        <f t="shared" si="651"/>
        <v>3.5946323518117485E-6</v>
      </c>
      <c r="AR4332" s="161">
        <f t="shared" si="652"/>
        <v>3.5946323518117485E-6</v>
      </c>
      <c r="AS4332" s="161" t="str">
        <f t="shared" si="648"/>
        <v/>
      </c>
    </row>
    <row r="4333" spans="41:45" ht="20.100000000000001" customHeight="1" x14ac:dyDescent="0.25">
      <c r="AO4333" s="158">
        <f t="shared" si="649"/>
        <v>23.501515391031049</v>
      </c>
      <c r="AP4333" s="159">
        <f t="shared" si="650"/>
        <v>1.393409362077486E-3</v>
      </c>
      <c r="AQ4333" s="160">
        <f t="shared" si="651"/>
        <v>3.5855952756653087E-6</v>
      </c>
      <c r="AR4333" s="161">
        <f t="shared" si="652"/>
        <v>3.5855952756653087E-6</v>
      </c>
      <c r="AS4333" s="161" t="str">
        <f t="shared" si="648"/>
        <v/>
      </c>
    </row>
    <row r="4334" spans="41:45" ht="20.100000000000001" customHeight="1" x14ac:dyDescent="0.25">
      <c r="AO4334" s="158">
        <f t="shared" si="649"/>
        <v>23.507910361205479</v>
      </c>
      <c r="AP4334" s="159">
        <f t="shared" si="650"/>
        <v>1.3898237668018207E-3</v>
      </c>
      <c r="AQ4334" s="160">
        <f t="shared" si="651"/>
        <v>3.5765802572835549E-6</v>
      </c>
      <c r="AR4334" s="161">
        <f t="shared" si="652"/>
        <v>3.5765802572835549E-6</v>
      </c>
      <c r="AS4334" s="161" t="str">
        <f t="shared" si="648"/>
        <v/>
      </c>
    </row>
    <row r="4335" spans="41:45" ht="20.100000000000001" customHeight="1" x14ac:dyDescent="0.25">
      <c r="AO4335" s="158">
        <f t="shared" si="649"/>
        <v>23.514305331379909</v>
      </c>
      <c r="AP4335" s="159">
        <f t="shared" si="650"/>
        <v>1.3862471865445372E-3</v>
      </c>
      <c r="AQ4335" s="160">
        <f t="shared" si="651"/>
        <v>3.5675872449034227E-6</v>
      </c>
      <c r="AR4335" s="161">
        <f t="shared" si="652"/>
        <v>3.5675872449034227E-6</v>
      </c>
      <c r="AS4335" s="161" t="str">
        <f t="shared" si="648"/>
        <v/>
      </c>
    </row>
    <row r="4336" spans="41:45" ht="20.100000000000001" customHeight="1" x14ac:dyDescent="0.25">
      <c r="AO4336" s="158">
        <f t="shared" si="649"/>
        <v>23.520700301554339</v>
      </c>
      <c r="AP4336" s="159">
        <f t="shared" si="650"/>
        <v>1.3826795992996337E-3</v>
      </c>
      <c r="AQ4336" s="160">
        <f t="shared" si="651"/>
        <v>3.5586161868633292E-6</v>
      </c>
      <c r="AR4336" s="161">
        <f t="shared" si="652"/>
        <v>3.5586161868633292E-6</v>
      </c>
      <c r="AS4336" s="161" t="str">
        <f t="shared" si="648"/>
        <v/>
      </c>
    </row>
    <row r="4337" spans="41:45" ht="20.100000000000001" customHeight="1" x14ac:dyDescent="0.25">
      <c r="AO4337" s="158">
        <f t="shared" si="649"/>
        <v>23.527095271728768</v>
      </c>
      <c r="AP4337" s="159">
        <f t="shared" si="650"/>
        <v>1.3791209831127704E-3</v>
      </c>
      <c r="AQ4337" s="160">
        <f t="shared" si="651"/>
        <v>3.5496670316346145E-6</v>
      </c>
      <c r="AR4337" s="161">
        <f t="shared" si="652"/>
        <v>3.5496670316346145E-6</v>
      </c>
      <c r="AS4337" s="161" t="str">
        <f t="shared" si="648"/>
        <v/>
      </c>
    </row>
    <row r="4338" spans="41:45" ht="20.100000000000001" customHeight="1" x14ac:dyDescent="0.25">
      <c r="AO4338" s="158">
        <f t="shared" si="649"/>
        <v>23.533490241903198</v>
      </c>
      <c r="AP4338" s="159">
        <f t="shared" si="650"/>
        <v>1.3755713160811358E-3</v>
      </c>
      <c r="AQ4338" s="160">
        <f t="shared" si="651"/>
        <v>3.5407397277890159E-6</v>
      </c>
      <c r="AR4338" s="161">
        <f t="shared" si="652"/>
        <v>3.5407397277890159E-6</v>
      </c>
      <c r="AS4338" s="161" t="str">
        <f t="shared" si="648"/>
        <v/>
      </c>
    </row>
    <row r="4339" spans="41:45" ht="20.100000000000001" customHeight="1" x14ac:dyDescent="0.25">
      <c r="AO4339" s="158">
        <f t="shared" si="649"/>
        <v>23.539885212077628</v>
      </c>
      <c r="AP4339" s="159">
        <f t="shared" si="650"/>
        <v>1.3720305763533468E-3</v>
      </c>
      <c r="AQ4339" s="160">
        <f t="shared" si="651"/>
        <v>3.5318342240249056E-6</v>
      </c>
      <c r="AR4339" s="161">
        <f t="shared" si="652"/>
        <v>3.5318342240249056E-6</v>
      </c>
      <c r="AS4339" s="161" t="str">
        <f t="shared" si="648"/>
        <v/>
      </c>
    </row>
    <row r="4340" spans="41:45" ht="20.100000000000001" customHeight="1" x14ac:dyDescent="0.25">
      <c r="AO4340" s="158">
        <f t="shared" si="649"/>
        <v>23.546280182252058</v>
      </c>
      <c r="AP4340" s="159">
        <f t="shared" si="650"/>
        <v>1.3684987421293219E-3</v>
      </c>
      <c r="AQ4340" s="160">
        <f t="shared" si="651"/>
        <v>3.5229504691369328E-6</v>
      </c>
      <c r="AR4340" s="161">
        <f t="shared" si="652"/>
        <v>3.5229504691369328E-6</v>
      </c>
      <c r="AS4340" s="161" t="str">
        <f t="shared" si="648"/>
        <v/>
      </c>
    </row>
    <row r="4341" spans="41:45" ht="20.100000000000001" customHeight="1" x14ac:dyDescent="0.25">
      <c r="AO4341" s="158">
        <f t="shared" si="649"/>
        <v>23.552675152426488</v>
      </c>
      <c r="AP4341" s="159">
        <f t="shared" si="650"/>
        <v>1.3649757916601849E-3</v>
      </c>
      <c r="AQ4341" s="160">
        <f t="shared" si="651"/>
        <v>3.5140884120541879E-6</v>
      </c>
      <c r="AR4341" s="161">
        <f t="shared" si="652"/>
        <v>3.5140884120541879E-6</v>
      </c>
      <c r="AS4341" s="161" t="str">
        <f t="shared" si="648"/>
        <v/>
      </c>
    </row>
    <row r="4342" spans="41:45" ht="20.100000000000001" customHeight="1" x14ac:dyDescent="0.25">
      <c r="AO4342" s="158">
        <f t="shared" si="649"/>
        <v>23.559070122600918</v>
      </c>
      <c r="AP4342" s="159">
        <f t="shared" si="650"/>
        <v>1.3614617032481307E-3</v>
      </c>
      <c r="AQ4342" s="160">
        <f t="shared" si="651"/>
        <v>3.5052480018065921E-6</v>
      </c>
      <c r="AR4342" s="161">
        <f t="shared" si="652"/>
        <v>3.5052480018065921E-6</v>
      </c>
      <c r="AS4342" s="161" t="str">
        <f t="shared" si="648"/>
        <v/>
      </c>
    </row>
    <row r="4343" spans="41:45" ht="20.100000000000001" customHeight="1" x14ac:dyDescent="0.25">
      <c r="AO4343" s="158">
        <f t="shared" si="649"/>
        <v>23.565465092775348</v>
      </c>
      <c r="AP4343" s="159">
        <f t="shared" si="650"/>
        <v>1.3579564552463242E-3</v>
      </c>
      <c r="AQ4343" s="160">
        <f t="shared" si="651"/>
        <v>3.4964291875439792E-6</v>
      </c>
      <c r="AR4343" s="161">
        <f t="shared" si="652"/>
        <v>3.4964291875439792E-6</v>
      </c>
      <c r="AS4343" s="161" t="str">
        <f t="shared" si="648"/>
        <v/>
      </c>
    </row>
    <row r="4344" spans="41:45" ht="20.100000000000001" customHeight="1" x14ac:dyDescent="0.25">
      <c r="AO4344" s="158">
        <f t="shared" si="649"/>
        <v>23.571860062949778</v>
      </c>
      <c r="AP4344" s="159">
        <f t="shared" si="650"/>
        <v>1.3544600260587802E-3</v>
      </c>
      <c r="AQ4344" s="160">
        <f t="shared" si="651"/>
        <v>3.4876319185146287E-6</v>
      </c>
      <c r="AR4344" s="161">
        <f t="shared" si="652"/>
        <v>3.4876319185146287E-6</v>
      </c>
      <c r="AS4344" s="161" t="str">
        <f t="shared" si="648"/>
        <v/>
      </c>
    </row>
    <row r="4345" spans="41:45" ht="20.100000000000001" customHeight="1" x14ac:dyDescent="0.25">
      <c r="AO4345" s="158">
        <f t="shared" si="649"/>
        <v>23.578255033124208</v>
      </c>
      <c r="AP4345" s="159">
        <f t="shared" si="650"/>
        <v>1.3509723941402655E-3</v>
      </c>
      <c r="AQ4345" s="160">
        <f t="shared" si="651"/>
        <v>3.478856144102779E-6</v>
      </c>
      <c r="AR4345" s="161">
        <f t="shared" si="652"/>
        <v>3.478856144102779E-6</v>
      </c>
      <c r="AS4345" s="161" t="str">
        <f t="shared" si="648"/>
        <v/>
      </c>
    </row>
    <row r="4346" spans="41:45" ht="20.100000000000001" customHeight="1" x14ac:dyDescent="0.25">
      <c r="AO4346" s="158">
        <f t="shared" si="649"/>
        <v>23.584650003298638</v>
      </c>
      <c r="AP4346" s="159">
        <f t="shared" si="650"/>
        <v>1.3474935379961628E-3</v>
      </c>
      <c r="AQ4346" s="160">
        <f t="shared" si="651"/>
        <v>3.4701018137850426E-6</v>
      </c>
      <c r="AR4346" s="161">
        <f t="shared" si="652"/>
        <v>3.4701018137850426E-6</v>
      </c>
      <c r="AS4346" s="161" t="str">
        <f t="shared" si="648"/>
        <v/>
      </c>
    </row>
    <row r="4347" spans="41:45" ht="20.100000000000001" customHeight="1" x14ac:dyDescent="0.25">
      <c r="AO4347" s="158">
        <f t="shared" si="649"/>
        <v>23.591044973473068</v>
      </c>
      <c r="AP4347" s="159">
        <f t="shared" si="650"/>
        <v>1.3440234361823777E-3</v>
      </c>
      <c r="AQ4347" s="160">
        <f t="shared" si="651"/>
        <v>3.4613688771674856E-6</v>
      </c>
      <c r="AR4347" s="161">
        <f t="shared" si="652"/>
        <v>3.4613688771674856E-6</v>
      </c>
      <c r="AS4347" s="161" t="str">
        <f t="shared" si="648"/>
        <v/>
      </c>
    </row>
    <row r="4348" spans="41:45" ht="20.100000000000001" customHeight="1" x14ac:dyDescent="0.25">
      <c r="AO4348" s="158">
        <f t="shared" si="649"/>
        <v>23.597439943647498</v>
      </c>
      <c r="AP4348" s="159">
        <f t="shared" si="650"/>
        <v>1.3405620673052102E-3</v>
      </c>
      <c r="AQ4348" s="160">
        <f t="shared" si="651"/>
        <v>3.4526572839515841E-6</v>
      </c>
      <c r="AR4348" s="161">
        <f t="shared" si="652"/>
        <v>3.4526572839515841E-6</v>
      </c>
      <c r="AS4348" s="161" t="str">
        <f t="shared" si="648"/>
        <v/>
      </c>
    </row>
    <row r="4349" spans="41:45" ht="20.100000000000001" customHeight="1" x14ac:dyDescent="0.25">
      <c r="AO4349" s="158">
        <f t="shared" si="649"/>
        <v>23.603834913821927</v>
      </c>
      <c r="AP4349" s="159">
        <f t="shared" si="650"/>
        <v>1.3371094100212587E-3</v>
      </c>
      <c r="AQ4349" s="160">
        <f t="shared" si="651"/>
        <v>3.4439669839619793E-6</v>
      </c>
      <c r="AR4349" s="161">
        <f t="shared" si="652"/>
        <v>3.4439669839619793E-6</v>
      </c>
      <c r="AS4349" s="161" t="str">
        <f t="shared" si="648"/>
        <v/>
      </c>
    </row>
    <row r="4350" spans="41:45" ht="20.100000000000001" customHeight="1" x14ac:dyDescent="0.25">
      <c r="AO4350" s="158">
        <f t="shared" si="649"/>
        <v>23.610229883996357</v>
      </c>
      <c r="AP4350" s="159">
        <f t="shared" si="650"/>
        <v>1.3336654430372967E-3</v>
      </c>
      <c r="AQ4350" s="160">
        <f t="shared" si="651"/>
        <v>3.4352979271289139E-6</v>
      </c>
      <c r="AR4350" s="161">
        <f t="shared" si="652"/>
        <v>3.4352979271289139E-6</v>
      </c>
      <c r="AS4350" s="161" t="str">
        <f t="shared" si="648"/>
        <v/>
      </c>
    </row>
    <row r="4351" spans="41:45" ht="20.100000000000001" customHeight="1" x14ac:dyDescent="0.25">
      <c r="AO4351" s="158">
        <f t="shared" si="649"/>
        <v>23.616624854170787</v>
      </c>
      <c r="AP4351" s="159">
        <f t="shared" si="650"/>
        <v>1.3302301451101678E-3</v>
      </c>
      <c r="AQ4351" s="160">
        <f t="shared" si="651"/>
        <v>3.4266500635023265E-6</v>
      </c>
      <c r="AR4351" s="161">
        <f t="shared" si="652"/>
        <v>3.4266500635023265E-6</v>
      </c>
      <c r="AS4351" s="161" t="str">
        <f t="shared" si="648"/>
        <v/>
      </c>
    </row>
    <row r="4352" spans="41:45" ht="20.100000000000001" customHeight="1" x14ac:dyDescent="0.25">
      <c r="AO4352" s="158">
        <f t="shared" si="649"/>
        <v>23.623019824345217</v>
      </c>
      <c r="AP4352" s="159">
        <f t="shared" si="650"/>
        <v>1.3268034950466654E-3</v>
      </c>
      <c r="AQ4352" s="160">
        <f t="shared" si="651"/>
        <v>3.4180233432347211E-6</v>
      </c>
      <c r="AR4352" s="161">
        <f t="shared" si="652"/>
        <v>3.4180233432347211E-6</v>
      </c>
      <c r="AS4352" s="161" t="str">
        <f t="shared" si="648"/>
        <v/>
      </c>
    </row>
    <row r="4353" spans="41:45" ht="20.100000000000001" customHeight="1" x14ac:dyDescent="0.25">
      <c r="AO4353" s="158">
        <f t="shared" si="649"/>
        <v>23.629414794519647</v>
      </c>
      <c r="AP4353" s="159">
        <f t="shared" si="650"/>
        <v>1.3233854717034307E-3</v>
      </c>
      <c r="AQ4353" s="160">
        <f t="shared" si="651"/>
        <v>3.409417716592443E-6</v>
      </c>
      <c r="AR4353" s="161">
        <f t="shared" si="652"/>
        <v>3.409417716592443E-6</v>
      </c>
      <c r="AS4353" s="161" t="str">
        <f t="shared" si="648"/>
        <v/>
      </c>
    </row>
    <row r="4354" spans="41:45" ht="20.100000000000001" customHeight="1" x14ac:dyDescent="0.25">
      <c r="AO4354" s="158">
        <f t="shared" si="649"/>
        <v>23.635809764694077</v>
      </c>
      <c r="AP4354" s="159">
        <f t="shared" si="650"/>
        <v>1.3199760539868383E-3</v>
      </c>
      <c r="AQ4354" s="160">
        <f t="shared" si="651"/>
        <v>3.4008331339535104E-6</v>
      </c>
      <c r="AR4354" s="161">
        <f t="shared" si="652"/>
        <v>3.4008331339535104E-6</v>
      </c>
      <c r="AS4354" s="161" t="str">
        <f t="shared" si="648"/>
        <v/>
      </c>
    </row>
    <row r="4355" spans="41:45" ht="20.100000000000001" customHeight="1" x14ac:dyDescent="0.25">
      <c r="AO4355" s="158">
        <f t="shared" si="649"/>
        <v>23.642204734868507</v>
      </c>
      <c r="AP4355" s="159">
        <f t="shared" si="650"/>
        <v>1.3165752208528848E-3</v>
      </c>
      <c r="AQ4355" s="160">
        <f t="shared" si="651"/>
        <v>3.3922695458054458E-6</v>
      </c>
      <c r="AR4355" s="161">
        <f t="shared" si="652"/>
        <v>3.3922695458054458E-6</v>
      </c>
      <c r="AS4355" s="161" t="str">
        <f t="shared" si="648"/>
        <v/>
      </c>
    </row>
    <row r="4356" spans="41:45" ht="20.100000000000001" customHeight="1" x14ac:dyDescent="0.25">
      <c r="AO4356" s="158">
        <f t="shared" si="649"/>
        <v>23.648599705042937</v>
      </c>
      <c r="AP4356" s="159">
        <f t="shared" si="650"/>
        <v>1.3131829513070793E-3</v>
      </c>
      <c r="AQ4356" s="160">
        <f t="shared" si="651"/>
        <v>3.3837269027491793E-6</v>
      </c>
      <c r="AR4356" s="161">
        <f t="shared" si="652"/>
        <v>3.3837269027491793E-6</v>
      </c>
      <c r="AS4356" s="161" t="str">
        <f t="shared" si="648"/>
        <v/>
      </c>
    </row>
    <row r="4357" spans="41:45" ht="20.100000000000001" customHeight="1" x14ac:dyDescent="0.25">
      <c r="AO4357" s="158">
        <f t="shared" si="649"/>
        <v>23.654994675217367</v>
      </c>
      <c r="AP4357" s="159">
        <f t="shared" si="650"/>
        <v>1.3097992244043301E-3</v>
      </c>
      <c r="AQ4357" s="160">
        <f t="shared" si="651"/>
        <v>3.3752051554940612E-6</v>
      </c>
      <c r="AR4357" s="161">
        <f t="shared" si="652"/>
        <v>3.3752051554940612E-6</v>
      </c>
      <c r="AS4357" s="161" t="str">
        <f t="shared" si="648"/>
        <v/>
      </c>
    </row>
    <row r="4358" spans="41:45" ht="20.100000000000001" customHeight="1" x14ac:dyDescent="0.25">
      <c r="AO4358" s="158">
        <f t="shared" si="649"/>
        <v>23.661389645391797</v>
      </c>
      <c r="AP4358" s="159">
        <f t="shared" si="650"/>
        <v>1.3064240192488361E-3</v>
      </c>
      <c r="AQ4358" s="160">
        <f t="shared" si="651"/>
        <v>3.36670425485526E-6</v>
      </c>
      <c r="AR4358" s="161">
        <f t="shared" si="652"/>
        <v>3.36670425485526E-6</v>
      </c>
      <c r="AS4358" s="161" t="str">
        <f t="shared" si="648"/>
        <v/>
      </c>
    </row>
    <row r="4359" spans="41:45" ht="20.100000000000001" customHeight="1" x14ac:dyDescent="0.25">
      <c r="AO4359" s="158">
        <f t="shared" si="649"/>
        <v>23.667784615566227</v>
      </c>
      <c r="AP4359" s="159">
        <f t="shared" si="650"/>
        <v>1.3030573149939808E-3</v>
      </c>
      <c r="AQ4359" s="160">
        <f t="shared" si="651"/>
        <v>3.3582241517620022E-6</v>
      </c>
      <c r="AR4359" s="161">
        <f t="shared" si="652"/>
        <v>3.3582241517620022E-6</v>
      </c>
      <c r="AS4359" s="161" t="str">
        <f t="shared" si="648"/>
        <v/>
      </c>
    </row>
    <row r="4360" spans="41:45" ht="20.100000000000001" customHeight="1" x14ac:dyDescent="0.25">
      <c r="AO4360" s="158">
        <f t="shared" si="649"/>
        <v>23.674179585740657</v>
      </c>
      <c r="AP4360" s="159">
        <f t="shared" si="650"/>
        <v>1.2996990908422188E-3</v>
      </c>
      <c r="AQ4360" s="160">
        <f t="shared" si="651"/>
        <v>3.3497647972515008E-6</v>
      </c>
      <c r="AR4360" s="161">
        <f t="shared" si="652"/>
        <v>3.3497647972515008E-6</v>
      </c>
      <c r="AS4360" s="161" t="str">
        <f t="shared" si="648"/>
        <v/>
      </c>
    </row>
    <row r="4361" spans="41:45" ht="20.100000000000001" customHeight="1" x14ac:dyDescent="0.25">
      <c r="AO4361" s="158">
        <f t="shared" si="649"/>
        <v>23.680574555915086</v>
      </c>
      <c r="AP4361" s="159">
        <f t="shared" si="650"/>
        <v>1.2963493260449673E-3</v>
      </c>
      <c r="AQ4361" s="160">
        <f t="shared" si="651"/>
        <v>3.3413261424726417E-6</v>
      </c>
      <c r="AR4361" s="161">
        <f t="shared" si="652"/>
        <v>3.3413261424726417E-6</v>
      </c>
      <c r="AS4361" s="161" t="str">
        <f t="shared" si="648"/>
        <v/>
      </c>
    </row>
    <row r="4362" spans="41:45" ht="20.100000000000001" customHeight="1" x14ac:dyDescent="0.25">
      <c r="AO4362" s="158">
        <f t="shared" si="649"/>
        <v>23.686969526089516</v>
      </c>
      <c r="AP4362" s="159">
        <f t="shared" si="650"/>
        <v>1.2930079999024947E-3</v>
      </c>
      <c r="AQ4362" s="160">
        <f t="shared" si="651"/>
        <v>3.3329081386805626E-6</v>
      </c>
      <c r="AR4362" s="161">
        <f t="shared" si="652"/>
        <v>3.3329081386805626E-6</v>
      </c>
      <c r="AS4362" s="161" t="str">
        <f t="shared" si="648"/>
        <v/>
      </c>
    </row>
    <row r="4363" spans="41:45" ht="20.100000000000001" customHeight="1" x14ac:dyDescent="0.25">
      <c r="AO4363" s="158">
        <f t="shared" si="649"/>
        <v>23.693364496263946</v>
      </c>
      <c r="AP4363" s="159">
        <f t="shared" si="650"/>
        <v>1.2896750917638141E-3</v>
      </c>
      <c r="AQ4363" s="160">
        <f t="shared" si="651"/>
        <v>3.3245107372401224E-6</v>
      </c>
      <c r="AR4363" s="161">
        <f t="shared" si="652"/>
        <v>3.3245107372401224E-6</v>
      </c>
      <c r="AS4363" s="161" t="str">
        <f t="shared" si="648"/>
        <v/>
      </c>
    </row>
    <row r="4364" spans="41:45" ht="20.100000000000001" customHeight="1" x14ac:dyDescent="0.25">
      <c r="AO4364" s="158">
        <f t="shared" si="649"/>
        <v>23.699759466438376</v>
      </c>
      <c r="AP4364" s="159">
        <f t="shared" si="650"/>
        <v>1.286350581026574E-3</v>
      </c>
      <c r="AQ4364" s="160">
        <f t="shared" si="651"/>
        <v>3.316133889620914E-6</v>
      </c>
      <c r="AR4364" s="161">
        <f t="shared" si="652"/>
        <v>3.316133889620914E-6</v>
      </c>
      <c r="AS4364" s="161" t="str">
        <f t="shared" si="648"/>
        <v/>
      </c>
    </row>
    <row r="4365" spans="41:45" ht="20.100000000000001" customHeight="1" x14ac:dyDescent="0.25">
      <c r="AO4365" s="158">
        <f t="shared" si="649"/>
        <v>23.706154436612806</v>
      </c>
      <c r="AP4365" s="159">
        <f t="shared" si="650"/>
        <v>1.2830344471369531E-3</v>
      </c>
      <c r="AQ4365" s="160">
        <f t="shared" si="651"/>
        <v>3.3077775474135273E-6</v>
      </c>
      <c r="AR4365" s="161">
        <f t="shared" si="652"/>
        <v>3.3077775474135273E-6</v>
      </c>
      <c r="AS4365" s="161" t="str">
        <f t="shared" si="648"/>
        <v/>
      </c>
    </row>
    <row r="4366" spans="41:45" ht="20.100000000000001" customHeight="1" x14ac:dyDescent="0.25">
      <c r="AO4366" s="158">
        <f t="shared" si="649"/>
        <v>23.712549406787236</v>
      </c>
      <c r="AP4366" s="159">
        <f t="shared" si="650"/>
        <v>1.2797266695895395E-3</v>
      </c>
      <c r="AQ4366" s="160">
        <f t="shared" si="651"/>
        <v>3.2994416622959388E-6</v>
      </c>
      <c r="AR4366" s="161">
        <f t="shared" si="652"/>
        <v>3.2994416622959388E-6</v>
      </c>
      <c r="AS4366" s="161" t="str">
        <f t="shared" si="648"/>
        <v/>
      </c>
    </row>
    <row r="4367" spans="41:45" ht="20.100000000000001" customHeight="1" x14ac:dyDescent="0.25">
      <c r="AO4367" s="158">
        <f t="shared" si="649"/>
        <v>23.718944376961666</v>
      </c>
      <c r="AP4367" s="159">
        <f t="shared" si="650"/>
        <v>1.2764272279272436E-3</v>
      </c>
      <c r="AQ4367" s="160">
        <f t="shared" si="651"/>
        <v>3.2911261860744945E-6</v>
      </c>
      <c r="AR4367" s="161">
        <f t="shared" si="652"/>
        <v>3.2911261860744945E-6</v>
      </c>
      <c r="AS4367" s="161" t="str">
        <f t="shared" si="648"/>
        <v/>
      </c>
    </row>
    <row r="4368" spans="41:45" ht="20.100000000000001" customHeight="1" x14ac:dyDescent="0.25">
      <c r="AO4368" s="158">
        <f t="shared" si="649"/>
        <v>23.725339347136096</v>
      </c>
      <c r="AP4368" s="159">
        <f t="shared" si="650"/>
        <v>1.2731361017411691E-3</v>
      </c>
      <c r="AQ4368" s="160">
        <f t="shared" si="651"/>
        <v>3.2828310706496493E-6</v>
      </c>
      <c r="AR4368" s="161">
        <f t="shared" si="652"/>
        <v>3.2828310706496493E-6</v>
      </c>
      <c r="AS4368" s="161" t="str">
        <f t="shared" si="648"/>
        <v/>
      </c>
    </row>
    <row r="4369" spans="41:45" ht="20.100000000000001" customHeight="1" x14ac:dyDescent="0.25">
      <c r="AO4369" s="158">
        <f t="shared" si="649"/>
        <v>23.731734317310526</v>
      </c>
      <c r="AP4369" s="159">
        <f t="shared" si="650"/>
        <v>1.2698532706705195E-3</v>
      </c>
      <c r="AQ4369" s="160">
        <f t="shared" si="651"/>
        <v>3.274556268035916E-6</v>
      </c>
      <c r="AR4369" s="161">
        <f t="shared" si="652"/>
        <v>3.274556268035916E-6</v>
      </c>
      <c r="AS4369" s="161" t="str">
        <f t="shared" si="648"/>
        <v/>
      </c>
    </row>
    <row r="4370" spans="41:45" ht="20.100000000000001" customHeight="1" x14ac:dyDescent="0.25">
      <c r="AO4370" s="158">
        <f t="shared" si="649"/>
        <v>23.738129287484956</v>
      </c>
      <c r="AP4370" s="159">
        <f t="shared" si="650"/>
        <v>1.2665787144024835E-3</v>
      </c>
      <c r="AQ4370" s="160">
        <f t="shared" si="651"/>
        <v>3.2663017303564447E-6</v>
      </c>
      <c r="AR4370" s="161">
        <f t="shared" si="652"/>
        <v>3.2663017303564447E-6</v>
      </c>
      <c r="AS4370" s="161" t="str">
        <f t="shared" ref="AS4370:AS4433" si="653">IF($AP4370&lt;(1-$AN$670),$AQ4370,"")</f>
        <v/>
      </c>
    </row>
    <row r="4371" spans="41:45" ht="20.100000000000001" customHeight="1" x14ac:dyDescent="0.25">
      <c r="AO4371" s="158">
        <f t="shared" ref="AO4371:AO4434" si="654">AO4370+$AR$655</f>
        <v>23.744524257659386</v>
      </c>
      <c r="AP4371" s="159">
        <f t="shared" ref="AP4371:AP4434" si="655">_xlfn.CHISQ.DIST.RT(AO4371,7)</f>
        <v>1.2633124126721271E-3</v>
      </c>
      <c r="AQ4371" s="160">
        <f t="shared" ref="AQ4371:AQ4434" si="656">AP4371-AP4372</f>
        <v>3.258067409828494E-6</v>
      </c>
      <c r="AR4371" s="161">
        <f t="shared" ref="AR4371:AR4434" si="657">IF(AP4371&lt;(1-$AN$662),AQ4371,"")</f>
        <v>3.258067409828494E-6</v>
      </c>
      <c r="AS4371" s="161" t="str">
        <f t="shared" si="653"/>
        <v/>
      </c>
    </row>
    <row r="4372" spans="41:45" ht="20.100000000000001" customHeight="1" x14ac:dyDescent="0.25">
      <c r="AO4372" s="158">
        <f t="shared" si="654"/>
        <v>23.750919227833815</v>
      </c>
      <c r="AP4372" s="159">
        <f t="shared" si="655"/>
        <v>1.2600543452622986E-3</v>
      </c>
      <c r="AQ4372" s="160">
        <f t="shared" si="656"/>
        <v>3.2498532587972584E-6</v>
      </c>
      <c r="AR4372" s="161">
        <f t="shared" si="657"/>
        <v>3.2498532587972584E-6</v>
      </c>
      <c r="AS4372" s="161" t="str">
        <f t="shared" si="653"/>
        <v/>
      </c>
    </row>
    <row r="4373" spans="41:45" ht="20.100000000000001" customHeight="1" x14ac:dyDescent="0.25">
      <c r="AO4373" s="158">
        <f t="shared" si="654"/>
        <v>23.757314198008245</v>
      </c>
      <c r="AP4373" s="159">
        <f t="shared" si="655"/>
        <v>1.2568044920035013E-3</v>
      </c>
      <c r="AQ4373" s="160">
        <f t="shared" si="656"/>
        <v>3.2416592296911993E-6</v>
      </c>
      <c r="AR4373" s="161">
        <f t="shared" si="657"/>
        <v>3.2416592296911993E-6</v>
      </c>
      <c r="AS4373" s="161" t="str">
        <f t="shared" si="653"/>
        <v/>
      </c>
    </row>
    <row r="4374" spans="41:45" ht="20.100000000000001" customHeight="1" x14ac:dyDescent="0.25">
      <c r="AO4374" s="158">
        <f t="shared" si="654"/>
        <v>23.763709168182675</v>
      </c>
      <c r="AP4374" s="159">
        <f t="shared" si="655"/>
        <v>1.2535628327738101E-3</v>
      </c>
      <c r="AQ4374" s="160">
        <f t="shared" si="656"/>
        <v>3.2334852750671474E-6</v>
      </c>
      <c r="AR4374" s="161">
        <f t="shared" si="657"/>
        <v>3.2334852750671474E-6</v>
      </c>
      <c r="AS4374" s="161" t="str">
        <f t="shared" si="653"/>
        <v/>
      </c>
    </row>
    <row r="4375" spans="41:45" ht="20.100000000000001" customHeight="1" x14ac:dyDescent="0.25">
      <c r="AO4375" s="158">
        <f t="shared" si="654"/>
        <v>23.770104138357105</v>
      </c>
      <c r="AP4375" s="159">
        <f t="shared" si="655"/>
        <v>1.250329347498743E-3</v>
      </c>
      <c r="AQ4375" s="160">
        <f t="shared" si="656"/>
        <v>3.2253313475747412E-6</v>
      </c>
      <c r="AR4375" s="161">
        <f t="shared" si="657"/>
        <v>3.2253313475747412E-6</v>
      </c>
      <c r="AS4375" s="161" t="str">
        <f t="shared" si="653"/>
        <v/>
      </c>
    </row>
    <row r="4376" spans="41:45" ht="20.100000000000001" customHeight="1" x14ac:dyDescent="0.25">
      <c r="AO4376" s="158">
        <f t="shared" si="654"/>
        <v>23.776499108531535</v>
      </c>
      <c r="AP4376" s="159">
        <f t="shared" si="655"/>
        <v>1.2471040161511683E-3</v>
      </c>
      <c r="AQ4376" s="160">
        <f t="shared" si="656"/>
        <v>3.2171973999644502E-6</v>
      </c>
      <c r="AR4376" s="161">
        <f t="shared" si="657"/>
        <v>3.2171973999644502E-6</v>
      </c>
      <c r="AS4376" s="161" t="str">
        <f t="shared" si="653"/>
        <v/>
      </c>
    </row>
    <row r="4377" spans="41:45" ht="20.100000000000001" customHeight="1" x14ac:dyDescent="0.25">
      <c r="AO4377" s="158">
        <f t="shared" si="654"/>
        <v>23.782894078705965</v>
      </c>
      <c r="AP4377" s="159">
        <f t="shared" si="655"/>
        <v>1.2438868187512038E-3</v>
      </c>
      <c r="AQ4377" s="160">
        <f t="shared" si="656"/>
        <v>3.2090833851146795E-6</v>
      </c>
      <c r="AR4377" s="161">
        <f t="shared" si="657"/>
        <v>3.2090833851146795E-6</v>
      </c>
      <c r="AS4377" s="161" t="str">
        <f t="shared" si="653"/>
        <v/>
      </c>
    </row>
    <row r="4378" spans="41:45" ht="20.100000000000001" customHeight="1" x14ac:dyDescent="0.25">
      <c r="AO4378" s="158">
        <f t="shared" si="654"/>
        <v>23.789289048880395</v>
      </c>
      <c r="AP4378" s="159">
        <f t="shared" si="655"/>
        <v>1.2406777353660891E-3</v>
      </c>
      <c r="AQ4378" s="160">
        <f t="shared" si="656"/>
        <v>3.2009892559825472E-6</v>
      </c>
      <c r="AR4378" s="161">
        <f t="shared" si="657"/>
        <v>3.2009892559825472E-6</v>
      </c>
      <c r="AS4378" s="161" t="str">
        <f t="shared" si="653"/>
        <v/>
      </c>
    </row>
    <row r="4379" spans="41:45" ht="20.100000000000001" customHeight="1" x14ac:dyDescent="0.25">
      <c r="AO4379" s="158">
        <f t="shared" si="654"/>
        <v>23.795684019054825</v>
      </c>
      <c r="AP4379" s="159">
        <f t="shared" si="655"/>
        <v>1.2374767461101066E-3</v>
      </c>
      <c r="AQ4379" s="160">
        <f t="shared" si="656"/>
        <v>3.1929149656481203E-6</v>
      </c>
      <c r="AR4379" s="161">
        <f t="shared" si="657"/>
        <v>3.1929149656481203E-6</v>
      </c>
      <c r="AS4379" s="161" t="str">
        <f t="shared" si="653"/>
        <v/>
      </c>
    </row>
    <row r="4380" spans="41:45" ht="20.100000000000001" customHeight="1" x14ac:dyDescent="0.25">
      <c r="AO4380" s="158">
        <f t="shared" si="654"/>
        <v>23.802078989229255</v>
      </c>
      <c r="AP4380" s="159">
        <f t="shared" si="655"/>
        <v>1.2342838311444585E-3</v>
      </c>
      <c r="AQ4380" s="160">
        <f t="shared" si="656"/>
        <v>3.1848604672942479E-6</v>
      </c>
      <c r="AR4380" s="161">
        <f t="shared" si="657"/>
        <v>3.1848604672942479E-6</v>
      </c>
      <c r="AS4380" s="161" t="str">
        <f t="shared" si="653"/>
        <v/>
      </c>
    </row>
    <row r="4381" spans="41:45" ht="20.100000000000001" customHeight="1" x14ac:dyDescent="0.25">
      <c r="AO4381" s="158">
        <f t="shared" si="654"/>
        <v>23.808473959403685</v>
      </c>
      <c r="AP4381" s="159">
        <f t="shared" si="655"/>
        <v>1.2310989706771642E-3</v>
      </c>
      <c r="AQ4381" s="160">
        <f t="shared" si="656"/>
        <v>3.1768257141983215E-6</v>
      </c>
      <c r="AR4381" s="161">
        <f t="shared" si="657"/>
        <v>3.1768257141983215E-6</v>
      </c>
      <c r="AS4381" s="161" t="str">
        <f t="shared" si="653"/>
        <v/>
      </c>
    </row>
    <row r="4382" spans="41:45" ht="20.100000000000001" customHeight="1" x14ac:dyDescent="0.25">
      <c r="AO4382" s="158">
        <f t="shared" si="654"/>
        <v>23.814868929578115</v>
      </c>
      <c r="AP4382" s="159">
        <f t="shared" si="655"/>
        <v>1.2279221449629659E-3</v>
      </c>
      <c r="AQ4382" s="160">
        <f t="shared" si="656"/>
        <v>3.1688106597550433E-6</v>
      </c>
      <c r="AR4382" s="161">
        <f t="shared" si="657"/>
        <v>3.1688106597550433E-6</v>
      </c>
      <c r="AS4382" s="161" t="str">
        <f t="shared" si="653"/>
        <v/>
      </c>
    </row>
    <row r="4383" spans="41:45" ht="20.100000000000001" customHeight="1" x14ac:dyDescent="0.25">
      <c r="AO4383" s="158">
        <f t="shared" si="654"/>
        <v>23.821263899752545</v>
      </c>
      <c r="AP4383" s="159">
        <f t="shared" si="655"/>
        <v>1.2247533343032108E-3</v>
      </c>
      <c r="AQ4383" s="160">
        <f t="shared" si="656"/>
        <v>3.1608152574564771E-6</v>
      </c>
      <c r="AR4383" s="161">
        <f t="shared" si="657"/>
        <v>3.1608152574564771E-6</v>
      </c>
      <c r="AS4383" s="161" t="str">
        <f t="shared" si="653"/>
        <v/>
      </c>
    </row>
    <row r="4384" spans="41:45" ht="20.100000000000001" customHeight="1" x14ac:dyDescent="0.25">
      <c r="AO4384" s="158">
        <f t="shared" si="654"/>
        <v>23.827658869926974</v>
      </c>
      <c r="AP4384" s="159">
        <f t="shared" si="655"/>
        <v>1.2215925190457544E-3</v>
      </c>
      <c r="AQ4384" s="160">
        <f t="shared" si="656"/>
        <v>3.1528394609022393E-6</v>
      </c>
      <c r="AR4384" s="161">
        <f t="shared" si="657"/>
        <v>3.1528394609022393E-6</v>
      </c>
      <c r="AS4384" s="161" t="str">
        <f t="shared" si="653"/>
        <v/>
      </c>
    </row>
    <row r="4385" spans="41:45" ht="20.100000000000001" customHeight="1" x14ac:dyDescent="0.25">
      <c r="AO4385" s="158">
        <f t="shared" si="654"/>
        <v>23.834053840101404</v>
      </c>
      <c r="AP4385" s="159">
        <f t="shared" si="655"/>
        <v>1.2184396795848521E-3</v>
      </c>
      <c r="AQ4385" s="160">
        <f t="shared" si="656"/>
        <v>3.1448832237912592E-6</v>
      </c>
      <c r="AR4385" s="161">
        <f t="shared" si="657"/>
        <v>3.1448832237912592E-6</v>
      </c>
      <c r="AS4385" s="161" t="str">
        <f t="shared" si="653"/>
        <v/>
      </c>
    </row>
    <row r="4386" spans="41:45" ht="20.100000000000001" customHeight="1" x14ac:dyDescent="0.25">
      <c r="AO4386" s="158">
        <f t="shared" si="654"/>
        <v>23.840448810275834</v>
      </c>
      <c r="AP4386" s="159">
        <f t="shared" si="655"/>
        <v>1.2152947963610609E-3</v>
      </c>
      <c r="AQ4386" s="160">
        <f t="shared" si="656"/>
        <v>3.1369464999282844E-6</v>
      </c>
      <c r="AR4386" s="161">
        <f t="shared" si="657"/>
        <v>3.1369464999282844E-6</v>
      </c>
      <c r="AS4386" s="161" t="str">
        <f t="shared" si="653"/>
        <v/>
      </c>
    </row>
    <row r="4387" spans="41:45" ht="20.100000000000001" customHeight="1" x14ac:dyDescent="0.25">
      <c r="AO4387" s="158">
        <f t="shared" si="654"/>
        <v>23.846843780450264</v>
      </c>
      <c r="AP4387" s="159">
        <f t="shared" si="655"/>
        <v>1.2121578498611326E-3</v>
      </c>
      <c r="AQ4387" s="160">
        <f t="shared" si="656"/>
        <v>3.1290292432277836E-6</v>
      </c>
      <c r="AR4387" s="161">
        <f t="shared" si="657"/>
        <v>3.1290292432277836E-6</v>
      </c>
      <c r="AS4387" s="161" t="str">
        <f t="shared" si="653"/>
        <v/>
      </c>
    </row>
    <row r="4388" spans="41:45" ht="20.100000000000001" customHeight="1" x14ac:dyDescent="0.25">
      <c r="AO4388" s="158">
        <f t="shared" si="654"/>
        <v>23.853238750624694</v>
      </c>
      <c r="AP4388" s="159">
        <f t="shared" si="655"/>
        <v>1.2090288206179048E-3</v>
      </c>
      <c r="AQ4388" s="160">
        <f t="shared" si="656"/>
        <v>3.1211314076948649E-6</v>
      </c>
      <c r="AR4388" s="161">
        <f t="shared" si="657"/>
        <v>3.1211314076948649E-6</v>
      </c>
      <c r="AS4388" s="161" t="str">
        <f t="shared" si="653"/>
        <v/>
      </c>
    </row>
    <row r="4389" spans="41:45" ht="20.100000000000001" customHeight="1" x14ac:dyDescent="0.25">
      <c r="AO4389" s="158">
        <f t="shared" si="654"/>
        <v>23.859633720799124</v>
      </c>
      <c r="AP4389" s="159">
        <f t="shared" si="655"/>
        <v>1.2059076892102099E-3</v>
      </c>
      <c r="AQ4389" s="160">
        <f t="shared" si="656"/>
        <v>3.113252947452164E-6</v>
      </c>
      <c r="AR4389" s="161">
        <f t="shared" si="657"/>
        <v>3.113252947452164E-6</v>
      </c>
      <c r="AS4389" s="161" t="str">
        <f t="shared" si="653"/>
        <v/>
      </c>
    </row>
    <row r="4390" spans="41:45" ht="20.100000000000001" customHeight="1" x14ac:dyDescent="0.25">
      <c r="AO4390" s="158">
        <f t="shared" si="654"/>
        <v>23.866028690973554</v>
      </c>
      <c r="AP4390" s="159">
        <f t="shared" si="655"/>
        <v>1.2027944362627578E-3</v>
      </c>
      <c r="AQ4390" s="160">
        <f t="shared" si="656"/>
        <v>3.1053938167123051E-6</v>
      </c>
      <c r="AR4390" s="161">
        <f t="shared" si="657"/>
        <v>3.1053938167123051E-6</v>
      </c>
      <c r="AS4390" s="161" t="str">
        <f t="shared" si="653"/>
        <v/>
      </c>
    </row>
    <row r="4391" spans="41:45" ht="20.100000000000001" customHeight="1" x14ac:dyDescent="0.25">
      <c r="AO4391" s="158">
        <f t="shared" si="654"/>
        <v>23.872423661147984</v>
      </c>
      <c r="AP4391" s="159">
        <f t="shared" si="655"/>
        <v>1.1996890424460455E-3</v>
      </c>
      <c r="AQ4391" s="160">
        <f t="shared" si="656"/>
        <v>3.0975539697961161E-6</v>
      </c>
      <c r="AR4391" s="161">
        <f t="shared" si="657"/>
        <v>3.0975539697961161E-6</v>
      </c>
      <c r="AS4391" s="161" t="str">
        <f t="shared" si="653"/>
        <v/>
      </c>
    </row>
    <row r="4392" spans="41:45" ht="20.100000000000001" customHeight="1" x14ac:dyDescent="0.25">
      <c r="AO4392" s="158">
        <f t="shared" si="654"/>
        <v>23.878818631322414</v>
      </c>
      <c r="AP4392" s="159">
        <f t="shared" si="655"/>
        <v>1.1965914884762494E-3</v>
      </c>
      <c r="AQ4392" s="160">
        <f t="shared" si="656"/>
        <v>3.0897333611328449E-6</v>
      </c>
      <c r="AR4392" s="161">
        <f t="shared" si="657"/>
        <v>3.0897333611328449E-6</v>
      </c>
      <c r="AS4392" s="161" t="str">
        <f t="shared" si="653"/>
        <v/>
      </c>
    </row>
    <row r="4393" spans="41:45" ht="20.100000000000001" customHeight="1" x14ac:dyDescent="0.25">
      <c r="AO4393" s="158">
        <f t="shared" si="654"/>
        <v>23.885213601496844</v>
      </c>
      <c r="AP4393" s="159">
        <f t="shared" si="655"/>
        <v>1.1935017551151165E-3</v>
      </c>
      <c r="AQ4393" s="160">
        <f t="shared" si="656"/>
        <v>3.0819319452425956E-6</v>
      </c>
      <c r="AR4393" s="161">
        <f t="shared" si="657"/>
        <v>3.0819319452425956E-6</v>
      </c>
      <c r="AS4393" s="161" t="str">
        <f t="shared" si="653"/>
        <v/>
      </c>
    </row>
    <row r="4394" spans="41:45" ht="20.100000000000001" customHeight="1" x14ac:dyDescent="0.25">
      <c r="AO4394" s="158">
        <f t="shared" si="654"/>
        <v>23.891608571671274</v>
      </c>
      <c r="AP4394" s="159">
        <f t="shared" si="655"/>
        <v>1.1904198231698739E-3</v>
      </c>
      <c r="AQ4394" s="160">
        <f t="shared" si="656"/>
        <v>3.074149676754543E-6</v>
      </c>
      <c r="AR4394" s="161">
        <f t="shared" si="657"/>
        <v>3.074149676754543E-6</v>
      </c>
      <c r="AS4394" s="161" t="str">
        <f t="shared" si="653"/>
        <v/>
      </c>
    </row>
    <row r="4395" spans="41:45" ht="20.100000000000001" customHeight="1" x14ac:dyDescent="0.25">
      <c r="AO4395" s="158">
        <f t="shared" si="654"/>
        <v>23.898003541845704</v>
      </c>
      <c r="AP4395" s="159">
        <f t="shared" si="655"/>
        <v>1.1873456734931194E-3</v>
      </c>
      <c r="AQ4395" s="160">
        <f t="shared" si="656"/>
        <v>3.0663865103980423E-6</v>
      </c>
      <c r="AR4395" s="161">
        <f t="shared" si="657"/>
        <v>3.0663865103980423E-6</v>
      </c>
      <c r="AS4395" s="161" t="str">
        <f t="shared" si="653"/>
        <v/>
      </c>
    </row>
    <row r="4396" spans="41:45" ht="20.100000000000001" customHeight="1" x14ac:dyDescent="0.25">
      <c r="AO4396" s="158">
        <f t="shared" si="654"/>
        <v>23.904398512020133</v>
      </c>
      <c r="AP4396" s="159">
        <f t="shared" si="655"/>
        <v>1.1842792869827213E-3</v>
      </c>
      <c r="AQ4396" s="160">
        <f t="shared" si="656"/>
        <v>3.0586424010063153E-6</v>
      </c>
      <c r="AR4396" s="161">
        <f t="shared" si="657"/>
        <v>3.0586424010063153E-6</v>
      </c>
      <c r="AS4396" s="161" t="str">
        <f t="shared" si="653"/>
        <v/>
      </c>
    </row>
    <row r="4397" spans="41:45" ht="20.100000000000001" customHeight="1" x14ac:dyDescent="0.25">
      <c r="AO4397" s="158">
        <f t="shared" si="654"/>
        <v>23.910793482194563</v>
      </c>
      <c r="AP4397" s="159">
        <f t="shared" si="655"/>
        <v>1.181220644581715E-3</v>
      </c>
      <c r="AQ4397" s="160">
        <f t="shared" si="656"/>
        <v>3.0509173035064754E-6</v>
      </c>
      <c r="AR4397" s="161">
        <f t="shared" si="657"/>
        <v>3.0509173035064754E-6</v>
      </c>
      <c r="AS4397" s="161" t="str">
        <f t="shared" si="653"/>
        <v/>
      </c>
    </row>
    <row r="4398" spans="41:45" ht="20.100000000000001" customHeight="1" x14ac:dyDescent="0.25">
      <c r="AO4398" s="158">
        <f t="shared" si="654"/>
        <v>23.917188452368993</v>
      </c>
      <c r="AP4398" s="159">
        <f t="shared" si="655"/>
        <v>1.1781697272782085E-3</v>
      </c>
      <c r="AQ4398" s="160">
        <f t="shared" si="656"/>
        <v>3.0432111729383933E-6</v>
      </c>
      <c r="AR4398" s="161">
        <f t="shared" si="657"/>
        <v>3.0432111729383933E-6</v>
      </c>
      <c r="AS4398" s="161" t="str">
        <f t="shared" si="653"/>
        <v/>
      </c>
    </row>
    <row r="4399" spans="41:45" ht="20.100000000000001" customHeight="1" x14ac:dyDescent="0.25">
      <c r="AO4399" s="158">
        <f t="shared" si="654"/>
        <v>23.923583422543423</v>
      </c>
      <c r="AP4399" s="159">
        <f t="shared" si="655"/>
        <v>1.1751265161052701E-3</v>
      </c>
      <c r="AQ4399" s="160">
        <f t="shared" si="656"/>
        <v>3.0355239644319285E-6</v>
      </c>
      <c r="AR4399" s="161">
        <f t="shared" si="657"/>
        <v>3.0355239644319285E-6</v>
      </c>
      <c r="AS4399" s="161" t="str">
        <f t="shared" si="653"/>
        <v/>
      </c>
    </row>
    <row r="4400" spans="41:45" ht="20.100000000000001" customHeight="1" x14ac:dyDescent="0.25">
      <c r="AO4400" s="158">
        <f t="shared" si="654"/>
        <v>23.929978392717853</v>
      </c>
      <c r="AP4400" s="159">
        <f t="shared" si="655"/>
        <v>1.1720909921408382E-3</v>
      </c>
      <c r="AQ4400" s="160">
        <f t="shared" si="656"/>
        <v>3.0278556332249268E-6</v>
      </c>
      <c r="AR4400" s="161">
        <f t="shared" si="657"/>
        <v>3.0278556332249268E-6</v>
      </c>
      <c r="AS4400" s="161" t="str">
        <f t="shared" si="653"/>
        <v/>
      </c>
    </row>
    <row r="4401" spans="41:45" ht="20.100000000000001" customHeight="1" x14ac:dyDescent="0.25">
      <c r="AO4401" s="158">
        <f t="shared" si="654"/>
        <v>23.936373362892283</v>
      </c>
      <c r="AP4401" s="159">
        <f t="shared" si="655"/>
        <v>1.1690631365076133E-3</v>
      </c>
      <c r="AQ4401" s="160">
        <f t="shared" si="656"/>
        <v>3.0202061346525956E-6</v>
      </c>
      <c r="AR4401" s="161">
        <f t="shared" si="657"/>
        <v>3.0202061346525956E-6</v>
      </c>
      <c r="AS4401" s="161" t="str">
        <f t="shared" si="653"/>
        <v/>
      </c>
    </row>
    <row r="4402" spans="41:45" ht="20.100000000000001" customHeight="1" x14ac:dyDescent="0.25">
      <c r="AO4402" s="158">
        <f t="shared" si="654"/>
        <v>23.942768333066713</v>
      </c>
      <c r="AP4402" s="159">
        <f t="shared" si="655"/>
        <v>1.1660429303729607E-3</v>
      </c>
      <c r="AQ4402" s="160">
        <f t="shared" si="656"/>
        <v>3.0125754241516235E-6</v>
      </c>
      <c r="AR4402" s="161">
        <f t="shared" si="657"/>
        <v>3.0125754241516235E-6</v>
      </c>
      <c r="AS4402" s="161" t="str">
        <f t="shared" si="653"/>
        <v/>
      </c>
    </row>
    <row r="4403" spans="41:45" ht="20.100000000000001" customHeight="1" x14ac:dyDescent="0.25">
      <c r="AO4403" s="158">
        <f t="shared" si="654"/>
        <v>23.949163303241143</v>
      </c>
      <c r="AP4403" s="159">
        <f t="shared" si="655"/>
        <v>1.1630303549488091E-3</v>
      </c>
      <c r="AQ4403" s="160">
        <f t="shared" si="656"/>
        <v>3.0049634572556268E-6</v>
      </c>
      <c r="AR4403" s="161">
        <f t="shared" si="657"/>
        <v>3.0049634572556268E-6</v>
      </c>
      <c r="AS4403" s="161" t="str">
        <f t="shared" si="653"/>
        <v/>
      </c>
    </row>
    <row r="4404" spans="41:45" ht="20.100000000000001" customHeight="1" x14ac:dyDescent="0.25">
      <c r="AO4404" s="158">
        <f t="shared" si="654"/>
        <v>23.955558273415573</v>
      </c>
      <c r="AP4404" s="159">
        <f t="shared" si="655"/>
        <v>1.1600253914915534E-3</v>
      </c>
      <c r="AQ4404" s="160">
        <f t="shared" si="656"/>
        <v>2.9973701896072926E-6</v>
      </c>
      <c r="AR4404" s="161">
        <f t="shared" si="657"/>
        <v>2.9973701896072926E-6</v>
      </c>
      <c r="AS4404" s="161" t="str">
        <f t="shared" si="653"/>
        <v/>
      </c>
    </row>
    <row r="4405" spans="41:45" ht="20.100000000000001" customHeight="1" x14ac:dyDescent="0.25">
      <c r="AO4405" s="158">
        <f t="shared" si="654"/>
        <v>23.961953243590003</v>
      </c>
      <c r="AP4405" s="159">
        <f t="shared" si="655"/>
        <v>1.1570280213019462E-3</v>
      </c>
      <c r="AQ4405" s="160">
        <f t="shared" si="656"/>
        <v>2.9897955769340925E-6</v>
      </c>
      <c r="AR4405" s="161">
        <f t="shared" si="657"/>
        <v>2.9897955769340925E-6</v>
      </c>
      <c r="AS4405" s="161" t="str">
        <f t="shared" si="653"/>
        <v/>
      </c>
    </row>
    <row r="4406" spans="41:45" ht="20.100000000000001" customHeight="1" x14ac:dyDescent="0.25">
      <c r="AO4406" s="158">
        <f t="shared" si="654"/>
        <v>23.968348213764433</v>
      </c>
      <c r="AP4406" s="159">
        <f t="shared" si="655"/>
        <v>1.1540382257250121E-3</v>
      </c>
      <c r="AQ4406" s="160">
        <f t="shared" si="656"/>
        <v>2.9822395750795077E-6</v>
      </c>
      <c r="AR4406" s="161">
        <f t="shared" si="657"/>
        <v>2.9822395750795077E-6</v>
      </c>
      <c r="AS4406" s="161" t="str">
        <f t="shared" si="653"/>
        <v/>
      </c>
    </row>
    <row r="4407" spans="41:45" ht="20.100000000000001" customHeight="1" x14ac:dyDescent="0.25">
      <c r="AO4407" s="158">
        <f t="shared" si="654"/>
        <v>23.974743183938863</v>
      </c>
      <c r="AP4407" s="159">
        <f t="shared" si="655"/>
        <v>1.1510559861499326E-3</v>
      </c>
      <c r="AQ4407" s="160">
        <f t="shared" si="656"/>
        <v>2.974702139972021E-6</v>
      </c>
      <c r="AR4407" s="161">
        <f t="shared" si="657"/>
        <v>2.974702139972021E-6</v>
      </c>
      <c r="AS4407" s="161" t="str">
        <f t="shared" si="653"/>
        <v/>
      </c>
    </row>
    <row r="4408" spans="41:45" ht="20.100000000000001" customHeight="1" x14ac:dyDescent="0.25">
      <c r="AO4408" s="158">
        <f t="shared" si="654"/>
        <v>23.981138154113292</v>
      </c>
      <c r="AP4408" s="159">
        <f t="shared" si="655"/>
        <v>1.1480812840099605E-3</v>
      </c>
      <c r="AQ4408" s="160">
        <f t="shared" si="656"/>
        <v>2.9671832276494028E-6</v>
      </c>
      <c r="AR4408" s="161">
        <f t="shared" si="657"/>
        <v>2.9671832276494028E-6</v>
      </c>
      <c r="AS4408" s="161" t="str">
        <f t="shared" si="653"/>
        <v/>
      </c>
    </row>
    <row r="4409" spans="41:45" ht="20.100000000000001" customHeight="1" x14ac:dyDescent="0.25">
      <c r="AO4409" s="158">
        <f t="shared" si="654"/>
        <v>23.987533124287722</v>
      </c>
      <c r="AP4409" s="159">
        <f t="shared" si="655"/>
        <v>1.1451141007823111E-3</v>
      </c>
      <c r="AQ4409" s="160">
        <f t="shared" si="656"/>
        <v>2.9596827942439657E-6</v>
      </c>
      <c r="AR4409" s="161">
        <f t="shared" si="657"/>
        <v>2.9596827942439657E-6</v>
      </c>
      <c r="AS4409" s="161" t="str">
        <f t="shared" si="653"/>
        <v/>
      </c>
    </row>
    <row r="4410" spans="41:45" ht="20.100000000000001" customHeight="1" x14ac:dyDescent="0.25">
      <c r="AO4410" s="158">
        <f t="shared" si="654"/>
        <v>23.993928094462152</v>
      </c>
      <c r="AP4410" s="159">
        <f t="shared" si="655"/>
        <v>1.1421544179880672E-3</v>
      </c>
      <c r="AQ4410" s="160">
        <f t="shared" si="656"/>
        <v>2.9522007959877691E-6</v>
      </c>
      <c r="AR4410" s="161">
        <f t="shared" si="657"/>
        <v>2.9522007959877691E-6</v>
      </c>
      <c r="AS4410" s="161" t="str">
        <f t="shared" si="653"/>
        <v/>
      </c>
    </row>
    <row r="4411" spans="41:45" ht="20.100000000000001" customHeight="1" x14ac:dyDescent="0.25">
      <c r="AO4411" s="158">
        <f t="shared" si="654"/>
        <v>24.000323064636582</v>
      </c>
      <c r="AP4411" s="159">
        <f t="shared" si="655"/>
        <v>1.1392022171920794E-3</v>
      </c>
      <c r="AQ4411" s="160">
        <f t="shared" si="656"/>
        <v>2.9447371892058968E-6</v>
      </c>
      <c r="AR4411" s="161">
        <f t="shared" si="657"/>
        <v>2.9447371892058968E-6</v>
      </c>
      <c r="AS4411" s="161" t="str">
        <f t="shared" si="653"/>
        <v/>
      </c>
    </row>
    <row r="4412" spans="41:45" ht="20.100000000000001" customHeight="1" x14ac:dyDescent="0.25">
      <c r="AO4412" s="158">
        <f t="shared" si="654"/>
        <v>24.006718034811012</v>
      </c>
      <c r="AP4412" s="159">
        <f t="shared" si="655"/>
        <v>1.1362574800028735E-3</v>
      </c>
      <c r="AQ4412" s="160">
        <f t="shared" si="656"/>
        <v>2.9372919303335878E-6</v>
      </c>
      <c r="AR4412" s="161">
        <f t="shared" si="657"/>
        <v>2.9372919303335878E-6</v>
      </c>
      <c r="AS4412" s="161" t="str">
        <f t="shared" si="653"/>
        <v/>
      </c>
    </row>
    <row r="4413" spans="41:45" ht="20.100000000000001" customHeight="1" x14ac:dyDescent="0.25">
      <c r="AO4413" s="158">
        <f t="shared" si="654"/>
        <v>24.013113004985442</v>
      </c>
      <c r="AP4413" s="159">
        <f t="shared" si="655"/>
        <v>1.1333201880725399E-3</v>
      </c>
      <c r="AQ4413" s="160">
        <f t="shared" si="656"/>
        <v>2.929864975894118E-6</v>
      </c>
      <c r="AR4413" s="161">
        <f t="shared" si="657"/>
        <v>2.929864975894118E-6</v>
      </c>
      <c r="AS4413" s="161" t="str">
        <f t="shared" si="653"/>
        <v/>
      </c>
    </row>
    <row r="4414" spans="41:45" ht="20.100000000000001" customHeight="1" x14ac:dyDescent="0.25">
      <c r="AO4414" s="158">
        <f t="shared" si="654"/>
        <v>24.019507975159872</v>
      </c>
      <c r="AP4414" s="159">
        <f t="shared" si="655"/>
        <v>1.1303903230966458E-3</v>
      </c>
      <c r="AQ4414" s="160">
        <f t="shared" si="656"/>
        <v>2.9224562825087754E-6</v>
      </c>
      <c r="AR4414" s="161">
        <f t="shared" si="657"/>
        <v>2.9224562825087754E-6</v>
      </c>
      <c r="AS4414" s="161" t="str">
        <f t="shared" si="653"/>
        <v/>
      </c>
    </row>
    <row r="4415" spans="41:45" ht="20.100000000000001" customHeight="1" x14ac:dyDescent="0.25">
      <c r="AO4415" s="158">
        <f t="shared" si="654"/>
        <v>24.025902945334302</v>
      </c>
      <c r="AP4415" s="159">
        <f t="shared" si="655"/>
        <v>1.127467866814137E-3</v>
      </c>
      <c r="AQ4415" s="160">
        <f t="shared" si="656"/>
        <v>2.9150658069048829E-6</v>
      </c>
      <c r="AR4415" s="161">
        <f t="shared" si="657"/>
        <v>2.9150658069048829E-6</v>
      </c>
      <c r="AS4415" s="161" t="str">
        <f t="shared" si="653"/>
        <v/>
      </c>
    </row>
    <row r="4416" spans="41:45" ht="20.100000000000001" customHeight="1" x14ac:dyDescent="0.25">
      <c r="AO4416" s="158">
        <f t="shared" si="654"/>
        <v>24.032297915508732</v>
      </c>
      <c r="AP4416" s="159">
        <f t="shared" si="655"/>
        <v>1.1245528010072321E-3</v>
      </c>
      <c r="AQ4416" s="160">
        <f t="shared" si="656"/>
        <v>2.9076935058958489E-6</v>
      </c>
      <c r="AR4416" s="161">
        <f t="shared" si="657"/>
        <v>2.9076935058958489E-6</v>
      </c>
      <c r="AS4416" s="161" t="str">
        <f t="shared" si="653"/>
        <v/>
      </c>
    </row>
    <row r="4417" spans="41:45" ht="20.100000000000001" customHeight="1" x14ac:dyDescent="0.25">
      <c r="AO4417" s="158">
        <f t="shared" si="654"/>
        <v>24.038692885683162</v>
      </c>
      <c r="AP4417" s="159">
        <f t="shared" si="655"/>
        <v>1.1216451075013363E-3</v>
      </c>
      <c r="AQ4417" s="160">
        <f t="shared" si="656"/>
        <v>2.9003393364054539E-6</v>
      </c>
      <c r="AR4417" s="161">
        <f t="shared" si="657"/>
        <v>2.9003393364054539E-6</v>
      </c>
      <c r="AS4417" s="161" t="str">
        <f t="shared" si="653"/>
        <v/>
      </c>
    </row>
    <row r="4418" spans="41:45" ht="20.100000000000001" customHeight="1" x14ac:dyDescent="0.25">
      <c r="AO4418" s="158">
        <f t="shared" si="654"/>
        <v>24.045087855857592</v>
      </c>
      <c r="AP4418" s="159">
        <f t="shared" si="655"/>
        <v>1.1187447681649308E-3</v>
      </c>
      <c r="AQ4418" s="160">
        <f t="shared" si="656"/>
        <v>2.893003255440528E-6</v>
      </c>
      <c r="AR4418" s="161">
        <f t="shared" si="657"/>
        <v>2.893003255440528E-6</v>
      </c>
      <c r="AS4418" s="161" t="str">
        <f t="shared" si="653"/>
        <v/>
      </c>
    </row>
    <row r="4419" spans="41:45" ht="20.100000000000001" customHeight="1" x14ac:dyDescent="0.25">
      <c r="AO4419" s="158">
        <f t="shared" si="654"/>
        <v>24.051482826032021</v>
      </c>
      <c r="AP4419" s="159">
        <f t="shared" si="655"/>
        <v>1.1158517649094903E-3</v>
      </c>
      <c r="AQ4419" s="160">
        <f t="shared" si="656"/>
        <v>2.8856852201163217E-6</v>
      </c>
      <c r="AR4419" s="161">
        <f t="shared" si="657"/>
        <v>2.8856852201163217E-6</v>
      </c>
      <c r="AS4419" s="161" t="str">
        <f t="shared" si="653"/>
        <v/>
      </c>
    </row>
    <row r="4420" spans="41:45" ht="20.100000000000001" customHeight="1" x14ac:dyDescent="0.25">
      <c r="AO4420" s="158">
        <f t="shared" si="654"/>
        <v>24.057877796206451</v>
      </c>
      <c r="AP4420" s="159">
        <f t="shared" si="655"/>
        <v>1.112966079689374E-3</v>
      </c>
      <c r="AQ4420" s="160">
        <f t="shared" si="656"/>
        <v>2.8783851876365563E-6</v>
      </c>
      <c r="AR4420" s="161">
        <f t="shared" si="657"/>
        <v>2.8783851876365563E-6</v>
      </c>
      <c r="AS4420" s="161" t="str">
        <f t="shared" si="653"/>
        <v/>
      </c>
    </row>
    <row r="4421" spans="41:45" ht="20.100000000000001" customHeight="1" x14ac:dyDescent="0.25">
      <c r="AO4421" s="158">
        <f t="shared" si="654"/>
        <v>24.064272766380881</v>
      </c>
      <c r="AP4421" s="159">
        <f t="shared" si="655"/>
        <v>1.1100876945017374E-3</v>
      </c>
      <c r="AQ4421" s="160">
        <f t="shared" si="656"/>
        <v>2.8711031153062175E-6</v>
      </c>
      <c r="AR4421" s="161">
        <f t="shared" si="657"/>
        <v>2.8711031153062175E-6</v>
      </c>
      <c r="AS4421" s="161" t="str">
        <f t="shared" si="653"/>
        <v/>
      </c>
    </row>
    <row r="4422" spans="41:45" ht="20.100000000000001" customHeight="1" x14ac:dyDescent="0.25">
      <c r="AO4422" s="158">
        <f t="shared" si="654"/>
        <v>24.070667736555311</v>
      </c>
      <c r="AP4422" s="159">
        <f t="shared" si="655"/>
        <v>1.1072165913864312E-3</v>
      </c>
      <c r="AQ4422" s="160">
        <f t="shared" si="656"/>
        <v>2.8638389605252675E-6</v>
      </c>
      <c r="AR4422" s="161">
        <f t="shared" si="657"/>
        <v>2.8638389605252675E-6</v>
      </c>
      <c r="AS4422" s="161" t="str">
        <f t="shared" si="653"/>
        <v/>
      </c>
    </row>
    <row r="4423" spans="41:45" ht="20.100000000000001" customHeight="1" x14ac:dyDescent="0.25">
      <c r="AO4423" s="158">
        <f t="shared" si="654"/>
        <v>24.077062706729741</v>
      </c>
      <c r="AP4423" s="159">
        <f t="shared" si="655"/>
        <v>1.1043527524259059E-3</v>
      </c>
      <c r="AQ4423" s="160">
        <f t="shared" si="656"/>
        <v>2.8565926807890777E-6</v>
      </c>
      <c r="AR4423" s="161">
        <f t="shared" si="657"/>
        <v>2.8565926807890777E-6</v>
      </c>
      <c r="AS4423" s="161" t="str">
        <f t="shared" si="653"/>
        <v/>
      </c>
    </row>
    <row r="4424" spans="41:45" ht="20.100000000000001" customHeight="1" x14ac:dyDescent="0.25">
      <c r="AO4424" s="158">
        <f t="shared" si="654"/>
        <v>24.083457676904171</v>
      </c>
      <c r="AP4424" s="159">
        <f t="shared" si="655"/>
        <v>1.1014961597451169E-3</v>
      </c>
      <c r="AQ4424" s="160">
        <f t="shared" si="656"/>
        <v>2.8493642336899477E-6</v>
      </c>
      <c r="AR4424" s="161">
        <f t="shared" si="657"/>
        <v>2.8493642336899477E-6</v>
      </c>
      <c r="AS4424" s="161" t="str">
        <f t="shared" si="653"/>
        <v/>
      </c>
    </row>
    <row r="4425" spans="41:45" ht="20.100000000000001" customHeight="1" x14ac:dyDescent="0.25">
      <c r="AO4425" s="158">
        <f t="shared" si="654"/>
        <v>24.089852647078601</v>
      </c>
      <c r="AP4425" s="159">
        <f t="shared" si="655"/>
        <v>1.0986467955114269E-3</v>
      </c>
      <c r="AQ4425" s="160">
        <f t="shared" si="656"/>
        <v>2.8421535769153697E-6</v>
      </c>
      <c r="AR4425" s="161">
        <f t="shared" si="657"/>
        <v>2.8421535769153697E-6</v>
      </c>
      <c r="AS4425" s="161" t="str">
        <f t="shared" si="653"/>
        <v/>
      </c>
    </row>
    <row r="4426" spans="41:45" ht="20.100000000000001" customHeight="1" x14ac:dyDescent="0.25">
      <c r="AO4426" s="158">
        <f t="shared" si="654"/>
        <v>24.096247617253031</v>
      </c>
      <c r="AP4426" s="159">
        <f t="shared" si="655"/>
        <v>1.0958046419345115E-3</v>
      </c>
      <c r="AQ4426" s="160">
        <f t="shared" si="656"/>
        <v>2.834960668248029E-6</v>
      </c>
      <c r="AR4426" s="161">
        <f t="shared" si="657"/>
        <v>2.834960668248029E-6</v>
      </c>
      <c r="AS4426" s="161" t="str">
        <f t="shared" si="653"/>
        <v/>
      </c>
    </row>
    <row r="4427" spans="41:45" ht="20.100000000000001" customHeight="1" x14ac:dyDescent="0.25">
      <c r="AO4427" s="158">
        <f t="shared" si="654"/>
        <v>24.102642587427461</v>
      </c>
      <c r="AP4427" s="159">
        <f t="shared" si="655"/>
        <v>1.0929696812662635E-3</v>
      </c>
      <c r="AQ4427" s="160">
        <f t="shared" si="656"/>
        <v>2.827785465565804E-6</v>
      </c>
      <c r="AR4427" s="161">
        <f t="shared" si="657"/>
        <v>2.827785465565804E-6</v>
      </c>
      <c r="AS4427" s="161" t="str">
        <f t="shared" si="653"/>
        <v/>
      </c>
    </row>
    <row r="4428" spans="41:45" ht="20.100000000000001" customHeight="1" x14ac:dyDescent="0.25">
      <c r="AO4428" s="158">
        <f t="shared" si="654"/>
        <v>24.109037557601891</v>
      </c>
      <c r="AP4428" s="159">
        <f t="shared" si="655"/>
        <v>1.0901418958006977E-3</v>
      </c>
      <c r="AQ4428" s="160">
        <f t="shared" si="656"/>
        <v>2.8206279268389468E-6</v>
      </c>
      <c r="AR4428" s="161">
        <f t="shared" si="657"/>
        <v>2.8206279268389468E-6</v>
      </c>
      <c r="AS4428" s="161" t="str">
        <f t="shared" si="653"/>
        <v/>
      </c>
    </row>
    <row r="4429" spans="41:45" ht="20.100000000000001" customHeight="1" x14ac:dyDescent="0.25">
      <c r="AO4429" s="158">
        <f t="shared" si="654"/>
        <v>24.115432527776321</v>
      </c>
      <c r="AP4429" s="159">
        <f t="shared" si="655"/>
        <v>1.0873212678738588E-3</v>
      </c>
      <c r="AQ4429" s="160">
        <f t="shared" si="656"/>
        <v>2.8134880101422267E-6</v>
      </c>
      <c r="AR4429" s="161">
        <f t="shared" si="657"/>
        <v>2.8134880101422267E-6</v>
      </c>
      <c r="AS4429" s="161" t="str">
        <f t="shared" si="653"/>
        <v/>
      </c>
    </row>
    <row r="4430" spans="41:45" ht="20.100000000000001" customHeight="1" x14ac:dyDescent="0.25">
      <c r="AO4430" s="158">
        <f t="shared" si="654"/>
        <v>24.121827497950751</v>
      </c>
      <c r="AP4430" s="159">
        <f t="shared" si="655"/>
        <v>1.0845077798637165E-3</v>
      </c>
      <c r="AQ4430" s="160">
        <f t="shared" si="656"/>
        <v>2.8063656736308611E-6</v>
      </c>
      <c r="AR4430" s="161">
        <f t="shared" si="657"/>
        <v>2.8063656736308611E-6</v>
      </c>
      <c r="AS4430" s="161" t="str">
        <f t="shared" si="653"/>
        <v/>
      </c>
    </row>
    <row r="4431" spans="41:45" ht="20.100000000000001" customHeight="1" x14ac:dyDescent="0.25">
      <c r="AO4431" s="158">
        <f t="shared" si="654"/>
        <v>24.12822246812518</v>
      </c>
      <c r="AP4431" s="159">
        <f t="shared" si="655"/>
        <v>1.0817014141900857E-3</v>
      </c>
      <c r="AQ4431" s="160">
        <f t="shared" si="656"/>
        <v>2.7992608755656682E-6</v>
      </c>
      <c r="AR4431" s="161">
        <f t="shared" si="657"/>
        <v>2.7992608755656682E-6</v>
      </c>
      <c r="AS4431" s="161" t="str">
        <f t="shared" si="653"/>
        <v/>
      </c>
    </row>
    <row r="4432" spans="41:45" ht="20.100000000000001" customHeight="1" x14ac:dyDescent="0.25">
      <c r="AO4432" s="158">
        <f t="shared" si="654"/>
        <v>24.13461743829961</v>
      </c>
      <c r="AP4432" s="159">
        <f t="shared" si="655"/>
        <v>1.07890215331452E-3</v>
      </c>
      <c r="AQ4432" s="160">
        <f t="shared" si="656"/>
        <v>2.792173574297889E-6</v>
      </c>
      <c r="AR4432" s="161">
        <f t="shared" si="657"/>
        <v>2.792173574297889E-6</v>
      </c>
      <c r="AS4432" s="161" t="str">
        <f t="shared" si="653"/>
        <v/>
      </c>
    </row>
    <row r="4433" spans="41:45" ht="20.100000000000001" customHeight="1" x14ac:dyDescent="0.25">
      <c r="AO4433" s="158">
        <f t="shared" si="654"/>
        <v>24.14101240847404</v>
      </c>
      <c r="AP4433" s="159">
        <f t="shared" si="655"/>
        <v>1.0761099797402221E-3</v>
      </c>
      <c r="AQ4433" s="160">
        <f t="shared" si="656"/>
        <v>2.7851037282726563E-6</v>
      </c>
      <c r="AR4433" s="161">
        <f t="shared" si="657"/>
        <v>2.7851037282726563E-6</v>
      </c>
      <c r="AS4433" s="161" t="str">
        <f t="shared" si="653"/>
        <v/>
      </c>
    </row>
    <row r="4434" spans="41:45" ht="20.100000000000001" customHeight="1" x14ac:dyDescent="0.25">
      <c r="AO4434" s="158">
        <f t="shared" si="654"/>
        <v>24.14740737864847</v>
      </c>
      <c r="AP4434" s="159">
        <f t="shared" si="655"/>
        <v>1.0733248760119495E-3</v>
      </c>
      <c r="AQ4434" s="160">
        <f t="shared" si="656"/>
        <v>2.778051296028778E-6</v>
      </c>
      <c r="AR4434" s="161">
        <f t="shared" si="657"/>
        <v>2.778051296028778E-6</v>
      </c>
      <c r="AS4434" s="161" t="str">
        <f t="shared" ref="AS4434:AS4497" si="658">IF($AP4434&lt;(1-$AN$670),$AQ4434,"")</f>
        <v/>
      </c>
    </row>
    <row r="4435" spans="41:45" ht="20.100000000000001" customHeight="1" x14ac:dyDescent="0.25">
      <c r="AO4435" s="158">
        <f t="shared" ref="AO4435:AO4498" si="659">AO4434+$AR$655</f>
        <v>24.1538023488229</v>
      </c>
      <c r="AP4435" s="159">
        <f t="shared" ref="AP4435:AP4498" si="660">_xlfn.CHISQ.DIST.RT(AO4435,7)</f>
        <v>1.0705468247159207E-3</v>
      </c>
      <c r="AQ4435" s="160">
        <f t="shared" ref="AQ4435:AQ4498" si="661">AP4435-AP4436</f>
        <v>2.7710162361985202E-6</v>
      </c>
      <c r="AR4435" s="161">
        <f t="shared" ref="AR4435:AR4498" si="662">IF(AP4435&lt;(1-$AN$662),AQ4435,"")</f>
        <v>2.7710162361985202E-6</v>
      </c>
      <c r="AS4435" s="161" t="str">
        <f t="shared" si="658"/>
        <v/>
      </c>
    </row>
    <row r="4436" spans="41:45" ht="20.100000000000001" customHeight="1" x14ac:dyDescent="0.25">
      <c r="AO4436" s="158">
        <f t="shared" si="659"/>
        <v>24.16019731899733</v>
      </c>
      <c r="AP4436" s="159">
        <f t="shared" si="660"/>
        <v>1.0677758084797222E-3</v>
      </c>
      <c r="AQ4436" s="160">
        <f t="shared" si="661"/>
        <v>2.763998507509342E-6</v>
      </c>
      <c r="AR4436" s="161">
        <f t="shared" si="662"/>
        <v>2.763998507509342E-6</v>
      </c>
      <c r="AS4436" s="161" t="str">
        <f t="shared" si="658"/>
        <v/>
      </c>
    </row>
    <row r="4437" spans="41:45" ht="20.100000000000001" customHeight="1" x14ac:dyDescent="0.25">
      <c r="AO4437" s="158">
        <f t="shared" si="659"/>
        <v>24.16659228917176</v>
      </c>
      <c r="AP4437" s="159">
        <f t="shared" si="660"/>
        <v>1.0650118099722128E-3</v>
      </c>
      <c r="AQ4437" s="160">
        <f t="shared" si="661"/>
        <v>2.7569980687793417E-6</v>
      </c>
      <c r="AR4437" s="161">
        <f t="shared" si="662"/>
        <v>2.7569980687793417E-6</v>
      </c>
      <c r="AS4437" s="161" t="str">
        <f t="shared" si="658"/>
        <v/>
      </c>
    </row>
    <row r="4438" spans="41:45" ht="20.100000000000001" customHeight="1" x14ac:dyDescent="0.25">
      <c r="AO4438" s="158">
        <f t="shared" si="659"/>
        <v>24.17298725934619</v>
      </c>
      <c r="AP4438" s="159">
        <f t="shared" si="660"/>
        <v>1.0622548119034335E-3</v>
      </c>
      <c r="AQ4438" s="160">
        <f t="shared" si="661"/>
        <v>2.7500148789222443E-6</v>
      </c>
      <c r="AR4438" s="161">
        <f t="shared" si="662"/>
        <v>2.7500148789222443E-6</v>
      </c>
      <c r="AS4438" s="161" t="str">
        <f t="shared" si="658"/>
        <v/>
      </c>
    </row>
    <row r="4439" spans="41:45" ht="20.100000000000001" customHeight="1" x14ac:dyDescent="0.25">
      <c r="AO4439" s="158">
        <f t="shared" si="659"/>
        <v>24.17938222952062</v>
      </c>
      <c r="AP4439" s="159">
        <f t="shared" si="660"/>
        <v>1.0595047970245112E-3</v>
      </c>
      <c r="AQ4439" s="160">
        <f t="shared" si="661"/>
        <v>2.7430488969450162E-6</v>
      </c>
      <c r="AR4439" s="161">
        <f t="shared" si="662"/>
        <v>2.7430488969450162E-6</v>
      </c>
      <c r="AS4439" s="161" t="str">
        <f t="shared" si="658"/>
        <v/>
      </c>
    </row>
    <row r="4440" spans="41:45" ht="20.100000000000001" customHeight="1" x14ac:dyDescent="0.25">
      <c r="AO4440" s="158">
        <f t="shared" si="659"/>
        <v>24.18577719969505</v>
      </c>
      <c r="AP4440" s="159">
        <f t="shared" si="660"/>
        <v>1.0567617481275662E-3</v>
      </c>
      <c r="AQ4440" s="160">
        <f t="shared" si="661"/>
        <v>2.736100081943962E-6</v>
      </c>
      <c r="AR4440" s="161">
        <f t="shared" si="662"/>
        <v>2.736100081943962E-6</v>
      </c>
      <c r="AS4440" s="161" t="str">
        <f t="shared" si="658"/>
        <v/>
      </c>
    </row>
    <row r="4441" spans="41:45" ht="20.100000000000001" customHeight="1" x14ac:dyDescent="0.25">
      <c r="AO4441" s="158">
        <f t="shared" si="659"/>
        <v>24.19217216986948</v>
      </c>
      <c r="AP4441" s="159">
        <f t="shared" si="660"/>
        <v>1.0540256480456223E-3</v>
      </c>
      <c r="AQ4441" s="160">
        <f t="shared" si="661"/>
        <v>2.7291683931086278E-6</v>
      </c>
      <c r="AR4441" s="161">
        <f t="shared" si="662"/>
        <v>2.7291683931086278E-6</v>
      </c>
      <c r="AS4441" s="161" t="str">
        <f t="shared" si="658"/>
        <v/>
      </c>
    </row>
    <row r="4442" spans="41:45" ht="20.100000000000001" customHeight="1" x14ac:dyDescent="0.25">
      <c r="AO4442" s="158">
        <f t="shared" si="659"/>
        <v>24.19856714004391</v>
      </c>
      <c r="AP4442" s="159">
        <f t="shared" si="660"/>
        <v>1.0512964796525136E-3</v>
      </c>
      <c r="AQ4442" s="160">
        <f t="shared" si="661"/>
        <v>2.7222537897259209E-6</v>
      </c>
      <c r="AR4442" s="161">
        <f t="shared" si="662"/>
        <v>2.7222537897259209E-6</v>
      </c>
      <c r="AS4442" s="161" t="str">
        <f t="shared" si="658"/>
        <v/>
      </c>
    </row>
    <row r="4443" spans="41:45" ht="20.100000000000001" customHeight="1" x14ac:dyDescent="0.25">
      <c r="AO4443" s="158">
        <f t="shared" si="659"/>
        <v>24.204962110218339</v>
      </c>
      <c r="AP4443" s="159">
        <f t="shared" si="660"/>
        <v>1.0485742258627877E-3</v>
      </c>
      <c r="AQ4443" s="160">
        <f t="shared" si="661"/>
        <v>2.7153562311664492E-6</v>
      </c>
      <c r="AR4443" s="161">
        <f t="shared" si="662"/>
        <v>2.7153562311664492E-6</v>
      </c>
      <c r="AS4443" s="161" t="str">
        <f t="shared" si="658"/>
        <v/>
      </c>
    </row>
    <row r="4444" spans="41:45" ht="20.100000000000001" customHeight="1" x14ac:dyDescent="0.25">
      <c r="AO4444" s="158">
        <f t="shared" si="659"/>
        <v>24.211357080392769</v>
      </c>
      <c r="AP4444" s="159">
        <f t="shared" si="660"/>
        <v>1.0458588696316213E-3</v>
      </c>
      <c r="AQ4444" s="160">
        <f t="shared" si="661"/>
        <v>2.7084756768999164E-6</v>
      </c>
      <c r="AR4444" s="161">
        <f t="shared" si="662"/>
        <v>2.7084756768999164E-6</v>
      </c>
      <c r="AS4444" s="161" t="str">
        <f t="shared" si="658"/>
        <v/>
      </c>
    </row>
    <row r="4445" spans="41:45" ht="20.100000000000001" customHeight="1" x14ac:dyDescent="0.25">
      <c r="AO4445" s="158">
        <f t="shared" si="659"/>
        <v>24.217752050567199</v>
      </c>
      <c r="AP4445" s="159">
        <f t="shared" si="660"/>
        <v>1.0431503939547213E-3</v>
      </c>
      <c r="AQ4445" s="160">
        <f t="shared" si="661"/>
        <v>2.7016120864866659E-6</v>
      </c>
      <c r="AR4445" s="161">
        <f t="shared" si="662"/>
        <v>2.7016120864866659E-6</v>
      </c>
      <c r="AS4445" s="161" t="str">
        <f t="shared" si="658"/>
        <v/>
      </c>
    </row>
    <row r="4446" spans="41:45" ht="20.100000000000001" customHeight="1" x14ac:dyDescent="0.25">
      <c r="AO4446" s="158">
        <f t="shared" si="659"/>
        <v>24.224147020741629</v>
      </c>
      <c r="AP4446" s="159">
        <f t="shared" si="660"/>
        <v>1.0404487818682347E-3</v>
      </c>
      <c r="AQ4446" s="160">
        <f t="shared" si="661"/>
        <v>2.6947654195729094E-6</v>
      </c>
      <c r="AR4446" s="161">
        <f t="shared" si="662"/>
        <v>2.6947654195729094E-6</v>
      </c>
      <c r="AS4446" s="161" t="str">
        <f t="shared" si="658"/>
        <v/>
      </c>
    </row>
    <row r="4447" spans="41:45" ht="20.100000000000001" customHeight="1" x14ac:dyDescent="0.25">
      <c r="AO4447" s="158">
        <f t="shared" si="659"/>
        <v>24.230541990916059</v>
      </c>
      <c r="AP4447" s="159">
        <f t="shared" si="660"/>
        <v>1.0377540164486618E-3</v>
      </c>
      <c r="AQ4447" s="160">
        <f t="shared" si="661"/>
        <v>2.6879356359035215E-6</v>
      </c>
      <c r="AR4447" s="161">
        <f t="shared" si="662"/>
        <v>2.6879356359035215E-6</v>
      </c>
      <c r="AS4447" s="161" t="str">
        <f t="shared" si="658"/>
        <v/>
      </c>
    </row>
    <row r="4448" spans="41:45" ht="20.100000000000001" customHeight="1" x14ac:dyDescent="0.25">
      <c r="AO4448" s="158">
        <f t="shared" si="659"/>
        <v>24.236936961090489</v>
      </c>
      <c r="AP4448" s="159">
        <f t="shared" si="660"/>
        <v>1.0350660808127582E-3</v>
      </c>
      <c r="AQ4448" s="160">
        <f t="shared" si="661"/>
        <v>2.6811226953072937E-6</v>
      </c>
      <c r="AR4448" s="161">
        <f t="shared" si="662"/>
        <v>2.6811226953072937E-6</v>
      </c>
      <c r="AS4448" s="161" t="str">
        <f t="shared" si="658"/>
        <v/>
      </c>
    </row>
    <row r="4449" spans="41:45" ht="20.100000000000001" customHeight="1" x14ac:dyDescent="0.25">
      <c r="AO4449" s="158">
        <f t="shared" si="659"/>
        <v>24.243331931264919</v>
      </c>
      <c r="AP4449" s="159">
        <f t="shared" si="660"/>
        <v>1.032384958117451E-3</v>
      </c>
      <c r="AQ4449" s="160">
        <f t="shared" si="661"/>
        <v>2.6743265577112464E-6</v>
      </c>
      <c r="AR4449" s="161">
        <f t="shared" si="662"/>
        <v>2.6743265577112464E-6</v>
      </c>
      <c r="AS4449" s="161" t="str">
        <f t="shared" si="658"/>
        <v/>
      </c>
    </row>
    <row r="4450" spans="41:45" ht="20.100000000000001" customHeight="1" x14ac:dyDescent="0.25">
      <c r="AO4450" s="158">
        <f t="shared" si="659"/>
        <v>24.249726901439349</v>
      </c>
      <c r="AP4450" s="159">
        <f t="shared" si="660"/>
        <v>1.0297106315597397E-3</v>
      </c>
      <c r="AQ4450" s="160">
        <f t="shared" si="661"/>
        <v>2.6675471831328224E-6</v>
      </c>
      <c r="AR4450" s="161">
        <f t="shared" si="662"/>
        <v>2.6675471831328224E-6</v>
      </c>
      <c r="AS4450" s="161" t="str">
        <f t="shared" si="658"/>
        <v/>
      </c>
    </row>
    <row r="4451" spans="41:45" ht="20.100000000000001" customHeight="1" x14ac:dyDescent="0.25">
      <c r="AO4451" s="158">
        <f t="shared" si="659"/>
        <v>24.256121871613779</v>
      </c>
      <c r="AP4451" s="159">
        <f t="shared" si="660"/>
        <v>1.0270430843766069E-3</v>
      </c>
      <c r="AQ4451" s="160">
        <f t="shared" si="661"/>
        <v>2.6607845316677439E-6</v>
      </c>
      <c r="AR4451" s="161">
        <f t="shared" si="662"/>
        <v>2.6607845316677439E-6</v>
      </c>
      <c r="AS4451" s="161" t="str">
        <f t="shared" si="658"/>
        <v/>
      </c>
    </row>
    <row r="4452" spans="41:45" ht="20.100000000000001" customHeight="1" x14ac:dyDescent="0.25">
      <c r="AO4452" s="158">
        <f t="shared" si="659"/>
        <v>24.262516841788209</v>
      </c>
      <c r="AP4452" s="159">
        <f t="shared" si="660"/>
        <v>1.0243822998449391E-3</v>
      </c>
      <c r="AQ4452" s="160">
        <f t="shared" si="661"/>
        <v>2.6540385635214544E-6</v>
      </c>
      <c r="AR4452" s="161">
        <f t="shared" si="662"/>
        <v>2.6540385635214544E-6</v>
      </c>
      <c r="AS4452" s="161" t="str">
        <f t="shared" si="658"/>
        <v/>
      </c>
    </row>
    <row r="4453" spans="41:45" ht="20.100000000000001" customHeight="1" x14ac:dyDescent="0.25">
      <c r="AO4453" s="158">
        <f t="shared" si="659"/>
        <v>24.268911811962639</v>
      </c>
      <c r="AP4453" s="159">
        <f t="shared" si="660"/>
        <v>1.0217282612814177E-3</v>
      </c>
      <c r="AQ4453" s="160">
        <f t="shared" si="661"/>
        <v>2.6473092389742072E-6</v>
      </c>
      <c r="AR4453" s="161">
        <f t="shared" si="662"/>
        <v>2.6473092389742072E-6</v>
      </c>
      <c r="AS4453" s="161" t="str">
        <f t="shared" si="658"/>
        <v/>
      </c>
    </row>
    <row r="4454" spans="41:45" ht="20.100000000000001" customHeight="1" x14ac:dyDescent="0.25">
      <c r="AO4454" s="158">
        <f t="shared" si="659"/>
        <v>24.275306782137068</v>
      </c>
      <c r="AP4454" s="159">
        <f t="shared" si="660"/>
        <v>1.0190809520424435E-3</v>
      </c>
      <c r="AQ4454" s="160">
        <f t="shared" si="661"/>
        <v>2.6405965183994972E-6</v>
      </c>
      <c r="AR4454" s="161">
        <f t="shared" si="662"/>
        <v>2.6405965183994972E-6</v>
      </c>
      <c r="AS4454" s="161" t="str">
        <f t="shared" si="658"/>
        <v/>
      </c>
    </row>
    <row r="4455" spans="41:45" ht="20.100000000000001" customHeight="1" x14ac:dyDescent="0.25">
      <c r="AO4455" s="158">
        <f t="shared" si="659"/>
        <v>24.281701752311498</v>
      </c>
      <c r="AP4455" s="159">
        <f t="shared" si="660"/>
        <v>1.016440355524044E-3</v>
      </c>
      <c r="AQ4455" s="160">
        <f t="shared" si="661"/>
        <v>2.633900362268831E-6</v>
      </c>
      <c r="AR4455" s="161">
        <f t="shared" si="662"/>
        <v>2.633900362268831E-6</v>
      </c>
      <c r="AS4455" s="161" t="str">
        <f t="shared" si="658"/>
        <v/>
      </c>
    </row>
    <row r="4456" spans="41:45" ht="20.100000000000001" customHeight="1" x14ac:dyDescent="0.25">
      <c r="AO4456" s="158">
        <f t="shared" si="659"/>
        <v>24.288096722485928</v>
      </c>
      <c r="AP4456" s="159">
        <f t="shared" si="660"/>
        <v>1.0138064551617751E-3</v>
      </c>
      <c r="AQ4456" s="160">
        <f t="shared" si="661"/>
        <v>2.6272207311322116E-6</v>
      </c>
      <c r="AR4456" s="161">
        <f t="shared" si="662"/>
        <v>2.6272207311322116E-6</v>
      </c>
      <c r="AS4456" s="161" t="str">
        <f t="shared" si="658"/>
        <v/>
      </c>
    </row>
    <row r="4457" spans="41:45" ht="20.100000000000001" customHeight="1" x14ac:dyDescent="0.25">
      <c r="AO4457" s="158">
        <f t="shared" si="659"/>
        <v>24.294491692660358</v>
      </c>
      <c r="AP4457" s="159">
        <f t="shared" si="660"/>
        <v>1.0111792344306429E-3</v>
      </c>
      <c r="AQ4457" s="160">
        <f t="shared" si="661"/>
        <v>2.6205575856337506E-6</v>
      </c>
      <c r="AR4457" s="161">
        <f t="shared" si="662"/>
        <v>2.6205575856337506E-6</v>
      </c>
      <c r="AS4457" s="161" t="str">
        <f t="shared" si="658"/>
        <v/>
      </c>
    </row>
    <row r="4458" spans="41:45" ht="20.100000000000001" customHeight="1" x14ac:dyDescent="0.25">
      <c r="AO4458" s="158">
        <f t="shared" si="659"/>
        <v>24.300886662834788</v>
      </c>
      <c r="AP4458" s="159">
        <f t="shared" si="660"/>
        <v>1.0085586768450092E-3</v>
      </c>
      <c r="AQ4458" s="160">
        <f t="shared" si="661"/>
        <v>2.6139108865140537E-6</v>
      </c>
      <c r="AR4458" s="161">
        <f t="shared" si="662"/>
        <v>2.6139108865140537E-6</v>
      </c>
      <c r="AS4458" s="161" t="str">
        <f t="shared" si="658"/>
        <v/>
      </c>
    </row>
    <row r="4459" spans="41:45" ht="20.100000000000001" customHeight="1" x14ac:dyDescent="0.25">
      <c r="AO4459" s="158">
        <f t="shared" si="659"/>
        <v>24.307281633009218</v>
      </c>
      <c r="AP4459" s="159">
        <f t="shared" si="660"/>
        <v>1.0059447659584951E-3</v>
      </c>
      <c r="AQ4459" s="160">
        <f t="shared" si="661"/>
        <v>2.6072805945868017E-6</v>
      </c>
      <c r="AR4459" s="161">
        <f t="shared" si="662"/>
        <v>2.6072805945868017E-6</v>
      </c>
      <c r="AS4459" s="161" t="str">
        <f t="shared" si="658"/>
        <v/>
      </c>
    </row>
    <row r="4460" spans="41:45" ht="20.100000000000001" customHeight="1" x14ac:dyDescent="0.25">
      <c r="AO4460" s="158">
        <f t="shared" si="659"/>
        <v>24.313676603183648</v>
      </c>
      <c r="AP4460" s="159">
        <f t="shared" si="660"/>
        <v>1.0033374853639083E-3</v>
      </c>
      <c r="AQ4460" s="160">
        <f t="shared" si="661"/>
        <v>2.6006666707688916E-6</v>
      </c>
      <c r="AR4460" s="161">
        <f t="shared" si="662"/>
        <v>2.6006666707688916E-6</v>
      </c>
      <c r="AS4460" s="161" t="str">
        <f t="shared" si="658"/>
        <v/>
      </c>
    </row>
    <row r="4461" spans="41:45" ht="20.100000000000001" customHeight="1" x14ac:dyDescent="0.25">
      <c r="AO4461" s="158">
        <f t="shared" si="659"/>
        <v>24.320071573358078</v>
      </c>
      <c r="AP4461" s="159">
        <f t="shared" si="660"/>
        <v>1.0007368186931394E-3</v>
      </c>
      <c r="AQ4461" s="160">
        <f t="shared" si="661"/>
        <v>2.5940690760594028E-6</v>
      </c>
      <c r="AR4461" s="161">
        <f t="shared" si="662"/>
        <v>2.5940690760594028E-6</v>
      </c>
      <c r="AS4461" s="161" t="str">
        <f t="shared" si="658"/>
        <v/>
      </c>
    </row>
    <row r="4462" spans="41:45" ht="20.100000000000001" customHeight="1" x14ac:dyDescent="0.25">
      <c r="AO4462" s="158">
        <f t="shared" si="659"/>
        <v>24.326466543532508</v>
      </c>
      <c r="AP4462" s="159">
        <f t="shared" si="660"/>
        <v>9.9814274961708004E-4</v>
      </c>
      <c r="AQ4462" s="160">
        <f t="shared" si="661"/>
        <v>2.5874877715461025E-6</v>
      </c>
      <c r="AR4462" s="161">
        <f t="shared" si="662"/>
        <v>2.5874877715461025E-6</v>
      </c>
      <c r="AS4462" s="161" t="str">
        <f t="shared" si="658"/>
        <v/>
      </c>
    </row>
    <row r="4463" spans="41:45" ht="20.100000000000001" customHeight="1" x14ac:dyDescent="0.25">
      <c r="AO4463" s="158">
        <f t="shared" si="659"/>
        <v>24.332861513706938</v>
      </c>
      <c r="AP4463" s="159">
        <f t="shared" si="660"/>
        <v>9.9555526184553393E-4</v>
      </c>
      <c r="AQ4463" s="160">
        <f t="shared" si="661"/>
        <v>2.580922718407614E-6</v>
      </c>
      <c r="AR4463" s="161">
        <f t="shared" si="662"/>
        <v>2.580922718407614E-6</v>
      </c>
      <c r="AS4463" s="161" t="str">
        <f t="shared" si="658"/>
        <v/>
      </c>
    </row>
    <row r="4464" spans="41:45" ht="20.100000000000001" customHeight="1" x14ac:dyDescent="0.25">
      <c r="AO4464" s="158">
        <f t="shared" si="659"/>
        <v>24.339256483881368</v>
      </c>
      <c r="AP4464" s="159">
        <f t="shared" si="660"/>
        <v>9.9297433912712632E-4</v>
      </c>
      <c r="AQ4464" s="160">
        <f t="shared" si="661"/>
        <v>2.5743738779062612E-6</v>
      </c>
      <c r="AR4464" s="161">
        <f t="shared" si="662"/>
        <v>2.5743738779062612E-6</v>
      </c>
      <c r="AS4464" s="161" t="str">
        <f t="shared" si="658"/>
        <v/>
      </c>
    </row>
    <row r="4465" spans="41:45" ht="20.100000000000001" customHeight="1" x14ac:dyDescent="0.25">
      <c r="AO4465" s="158">
        <f t="shared" si="659"/>
        <v>24.345651454055798</v>
      </c>
      <c r="AP4465" s="159">
        <f t="shared" si="660"/>
        <v>9.9039996524922006E-4</v>
      </c>
      <c r="AQ4465" s="160">
        <f t="shared" si="661"/>
        <v>2.5678412114008616E-6</v>
      </c>
      <c r="AR4465" s="161">
        <f t="shared" si="662"/>
        <v>2.5678412114008616E-6</v>
      </c>
      <c r="AS4465" s="161" t="str">
        <f t="shared" si="658"/>
        <v/>
      </c>
    </row>
    <row r="4466" spans="41:45" ht="20.100000000000001" customHeight="1" x14ac:dyDescent="0.25">
      <c r="AO4466" s="158">
        <f t="shared" si="659"/>
        <v>24.352046424230227</v>
      </c>
      <c r="AP4466" s="159">
        <f t="shared" si="660"/>
        <v>9.878321240378192E-4</v>
      </c>
      <c r="AQ4466" s="160">
        <f t="shared" si="661"/>
        <v>2.5613246803250431E-6</v>
      </c>
      <c r="AR4466" s="161">
        <f t="shared" si="662"/>
        <v>2.5613246803250431E-6</v>
      </c>
      <c r="AS4466" s="161" t="str">
        <f t="shared" si="658"/>
        <v/>
      </c>
    </row>
    <row r="4467" spans="41:45" ht="20.100000000000001" customHeight="1" x14ac:dyDescent="0.25">
      <c r="AO4467" s="158">
        <f t="shared" si="659"/>
        <v>24.358441394404657</v>
      </c>
      <c r="AP4467" s="159">
        <f t="shared" si="660"/>
        <v>9.8527079935749416E-4</v>
      </c>
      <c r="AQ4467" s="160">
        <f t="shared" si="661"/>
        <v>2.554824246213264E-6</v>
      </c>
      <c r="AR4467" s="161">
        <f t="shared" si="662"/>
        <v>2.554824246213264E-6</v>
      </c>
      <c r="AS4467" s="161" t="str">
        <f t="shared" si="658"/>
        <v/>
      </c>
    </row>
    <row r="4468" spans="41:45" ht="20.100000000000001" customHeight="1" x14ac:dyDescent="0.25">
      <c r="AO4468" s="158">
        <f t="shared" si="659"/>
        <v>24.364836364579087</v>
      </c>
      <c r="AP4468" s="159">
        <f t="shared" si="660"/>
        <v>9.8271597511128089E-4</v>
      </c>
      <c r="AQ4468" s="160">
        <f t="shared" si="661"/>
        <v>2.5483398706767444E-6</v>
      </c>
      <c r="AR4468" s="161">
        <f t="shared" si="662"/>
        <v>2.5483398706767444E-6</v>
      </c>
      <c r="AS4468" s="161" t="str">
        <f t="shared" si="658"/>
        <v/>
      </c>
    </row>
    <row r="4469" spans="41:45" ht="20.100000000000001" customHeight="1" x14ac:dyDescent="0.25">
      <c r="AO4469" s="158">
        <f t="shared" si="659"/>
        <v>24.371231334753517</v>
      </c>
      <c r="AP4469" s="159">
        <f t="shared" si="660"/>
        <v>9.8016763524060415E-4</v>
      </c>
      <c r="AQ4469" s="160">
        <f t="shared" si="661"/>
        <v>2.541871515419512E-6</v>
      </c>
      <c r="AR4469" s="161">
        <f t="shared" si="662"/>
        <v>2.541871515419512E-6</v>
      </c>
      <c r="AS4469" s="161" t="str">
        <f t="shared" si="658"/>
        <v/>
      </c>
    </row>
    <row r="4470" spans="41:45" ht="20.100000000000001" customHeight="1" x14ac:dyDescent="0.25">
      <c r="AO4470" s="158">
        <f t="shared" si="659"/>
        <v>24.377626304927947</v>
      </c>
      <c r="AP4470" s="159">
        <f t="shared" si="660"/>
        <v>9.7762576372518463E-4</v>
      </c>
      <c r="AQ4470" s="160">
        <f t="shared" si="661"/>
        <v>2.5354191422356917E-6</v>
      </c>
      <c r="AR4470" s="161">
        <f t="shared" si="662"/>
        <v>2.5354191422356917E-6</v>
      </c>
      <c r="AS4470" s="161" t="str">
        <f t="shared" si="658"/>
        <v/>
      </c>
    </row>
    <row r="4471" spans="41:45" ht="20.100000000000001" customHeight="1" x14ac:dyDescent="0.25">
      <c r="AO4471" s="158">
        <f t="shared" si="659"/>
        <v>24.384021275102377</v>
      </c>
      <c r="AP4471" s="159">
        <f t="shared" si="660"/>
        <v>9.7509034458294894E-4</v>
      </c>
      <c r="AQ4471" s="160">
        <f t="shared" si="661"/>
        <v>2.5289827129941099E-6</v>
      </c>
      <c r="AR4471" s="161">
        <f t="shared" si="662"/>
        <v>2.5289827129941099E-6</v>
      </c>
      <c r="AS4471" s="161" t="str">
        <f t="shared" si="658"/>
        <v/>
      </c>
    </row>
    <row r="4472" spans="41:45" ht="20.100000000000001" customHeight="1" x14ac:dyDescent="0.25">
      <c r="AO4472" s="158">
        <f t="shared" si="659"/>
        <v>24.390416245276807</v>
      </c>
      <c r="AP4472" s="159">
        <f t="shared" si="660"/>
        <v>9.7256136186995483E-4</v>
      </c>
      <c r="AQ4472" s="160">
        <f t="shared" si="661"/>
        <v>2.5225621896667006E-6</v>
      </c>
      <c r="AR4472" s="161">
        <f t="shared" si="662"/>
        <v>2.5225621896667006E-6</v>
      </c>
      <c r="AS4472" s="161" t="str">
        <f t="shared" si="658"/>
        <v/>
      </c>
    </row>
    <row r="4473" spans="41:45" ht="20.100000000000001" customHeight="1" x14ac:dyDescent="0.25">
      <c r="AO4473" s="158">
        <f t="shared" si="659"/>
        <v>24.396811215451237</v>
      </c>
      <c r="AP4473" s="159">
        <f t="shared" si="660"/>
        <v>9.7003879968028813E-4</v>
      </c>
      <c r="AQ4473" s="160">
        <f t="shared" si="661"/>
        <v>2.5161575342978228E-6</v>
      </c>
      <c r="AR4473" s="161">
        <f t="shared" si="662"/>
        <v>2.5161575342978228E-6</v>
      </c>
      <c r="AS4473" s="161" t="str">
        <f t="shared" si="658"/>
        <v/>
      </c>
    </row>
    <row r="4474" spans="41:45" ht="20.100000000000001" customHeight="1" x14ac:dyDescent="0.25">
      <c r="AO4474" s="158">
        <f t="shared" si="659"/>
        <v>24.403206185625667</v>
      </c>
      <c r="AP4474" s="159">
        <f t="shared" si="660"/>
        <v>9.6752264214599031E-4</v>
      </c>
      <c r="AQ4474" s="160">
        <f t="shared" si="661"/>
        <v>2.5097687090255101E-6</v>
      </c>
      <c r="AR4474" s="161">
        <f t="shared" si="662"/>
        <v>2.5097687090255101E-6</v>
      </c>
      <c r="AS4474" s="161" t="str">
        <f t="shared" si="658"/>
        <v/>
      </c>
    </row>
    <row r="4475" spans="41:45" ht="20.100000000000001" customHeight="1" x14ac:dyDescent="0.25">
      <c r="AO4475" s="158">
        <f t="shared" si="659"/>
        <v>24.409601155800097</v>
      </c>
      <c r="AP4475" s="159">
        <f t="shared" si="660"/>
        <v>9.650128734369648E-4</v>
      </c>
      <c r="AQ4475" s="160">
        <f t="shared" si="661"/>
        <v>2.5033956760698705E-6</v>
      </c>
      <c r="AR4475" s="161">
        <f t="shared" si="662"/>
        <v>2.5033956760698705E-6</v>
      </c>
      <c r="AS4475" s="161" t="str">
        <f t="shared" si="658"/>
        <v/>
      </c>
    </row>
    <row r="4476" spans="41:45" ht="20.100000000000001" customHeight="1" x14ac:dyDescent="0.25">
      <c r="AO4476" s="158">
        <f t="shared" si="659"/>
        <v>24.415996125974527</v>
      </c>
      <c r="AP4476" s="159">
        <f t="shared" si="660"/>
        <v>9.6250947776089493E-4</v>
      </c>
      <c r="AQ4476" s="160">
        <f t="shared" si="661"/>
        <v>2.497038397741326E-6</v>
      </c>
      <c r="AR4476" s="161">
        <f t="shared" si="662"/>
        <v>2.497038397741326E-6</v>
      </c>
      <c r="AS4476" s="161" t="str">
        <f t="shared" si="658"/>
        <v/>
      </c>
    </row>
    <row r="4477" spans="41:45" ht="20.100000000000001" customHeight="1" x14ac:dyDescent="0.25">
      <c r="AO4477" s="158">
        <f t="shared" si="659"/>
        <v>24.422391096148957</v>
      </c>
      <c r="AP4477" s="159">
        <f t="shared" si="660"/>
        <v>9.600124393631536E-4</v>
      </c>
      <c r="AQ4477" s="160">
        <f t="shared" si="661"/>
        <v>2.4906968364363843E-6</v>
      </c>
      <c r="AR4477" s="161">
        <f t="shared" si="662"/>
        <v>2.4906968364363843E-6</v>
      </c>
      <c r="AS4477" s="161" t="str">
        <f t="shared" si="658"/>
        <v/>
      </c>
    </row>
    <row r="4478" spans="41:45" ht="20.100000000000001" customHeight="1" x14ac:dyDescent="0.25">
      <c r="AO4478" s="158">
        <f t="shared" si="659"/>
        <v>24.428786066323386</v>
      </c>
      <c r="AP4478" s="159">
        <f t="shared" si="660"/>
        <v>9.5752174252671722E-4</v>
      </c>
      <c r="AQ4478" s="160">
        <f t="shared" si="661"/>
        <v>2.4843709546264713E-6</v>
      </c>
      <c r="AR4478" s="161">
        <f t="shared" si="662"/>
        <v>2.4843709546264713E-6</v>
      </c>
      <c r="AS4478" s="161" t="str">
        <f t="shared" si="658"/>
        <v/>
      </c>
    </row>
    <row r="4479" spans="41:45" ht="20.100000000000001" customHeight="1" x14ac:dyDescent="0.25">
      <c r="AO4479" s="158">
        <f t="shared" si="659"/>
        <v>24.435181036497816</v>
      </c>
      <c r="AP4479" s="159">
        <f t="shared" si="660"/>
        <v>9.5503737157209075E-4</v>
      </c>
      <c r="AQ4479" s="160">
        <f t="shared" si="661"/>
        <v>2.4780607148838438E-6</v>
      </c>
      <c r="AR4479" s="161">
        <f t="shared" si="662"/>
        <v>2.4780607148838438E-6</v>
      </c>
      <c r="AS4479" s="161" t="str">
        <f t="shared" si="658"/>
        <v/>
      </c>
    </row>
    <row r="4480" spans="41:45" ht="20.100000000000001" customHeight="1" x14ac:dyDescent="0.25">
      <c r="AO4480" s="158">
        <f t="shared" si="659"/>
        <v>24.441576006672246</v>
      </c>
      <c r="AP4480" s="159">
        <f t="shared" si="660"/>
        <v>9.525593108572069E-4</v>
      </c>
      <c r="AQ4480" s="160">
        <f t="shared" si="661"/>
        <v>2.4717660798558938E-6</v>
      </c>
      <c r="AR4480" s="161">
        <f t="shared" si="662"/>
        <v>2.4717660798558938E-6</v>
      </c>
      <c r="AS4480" s="161" t="str">
        <f t="shared" si="658"/>
        <v/>
      </c>
    </row>
    <row r="4481" spans="41:45" ht="20.100000000000001" customHeight="1" x14ac:dyDescent="0.25">
      <c r="AO4481" s="158">
        <f t="shared" si="659"/>
        <v>24.447970976846676</v>
      </c>
      <c r="AP4481" s="159">
        <f t="shared" si="660"/>
        <v>9.5008754477735101E-4</v>
      </c>
      <c r="AQ4481" s="160">
        <f t="shared" si="661"/>
        <v>2.4654870122752318E-6</v>
      </c>
      <c r="AR4481" s="161">
        <f t="shared" si="662"/>
        <v>2.4654870122752318E-6</v>
      </c>
      <c r="AS4481" s="161" t="str">
        <f t="shared" si="658"/>
        <v/>
      </c>
    </row>
    <row r="4482" spans="41:45" ht="20.100000000000001" customHeight="1" x14ac:dyDescent="0.25">
      <c r="AO4482" s="158">
        <f t="shared" si="659"/>
        <v>24.454365947021106</v>
      </c>
      <c r="AP4482" s="159">
        <f t="shared" si="660"/>
        <v>9.4762205776507578E-4</v>
      </c>
      <c r="AQ4482" s="160">
        <f t="shared" si="661"/>
        <v>2.4592234749661913E-6</v>
      </c>
      <c r="AR4482" s="161">
        <f t="shared" si="662"/>
        <v>2.4592234749661913E-6</v>
      </c>
      <c r="AS4482" s="161" t="str">
        <f t="shared" si="658"/>
        <v/>
      </c>
    </row>
    <row r="4483" spans="41:45" ht="20.100000000000001" customHeight="1" x14ac:dyDescent="0.25">
      <c r="AO4483" s="158">
        <f t="shared" si="659"/>
        <v>24.460760917195536</v>
      </c>
      <c r="AP4483" s="159">
        <f t="shared" si="660"/>
        <v>9.4516283429010959E-4</v>
      </c>
      <c r="AQ4483" s="160">
        <f t="shared" si="661"/>
        <v>2.4529754308287837E-6</v>
      </c>
      <c r="AR4483" s="161">
        <f t="shared" si="662"/>
        <v>2.4529754308287837E-6</v>
      </c>
      <c r="AS4483" s="161" t="str">
        <f t="shared" si="658"/>
        <v/>
      </c>
    </row>
    <row r="4484" spans="41:45" ht="20.100000000000001" customHeight="1" x14ac:dyDescent="0.25">
      <c r="AO4484" s="158">
        <f t="shared" si="659"/>
        <v>24.467155887369966</v>
      </c>
      <c r="AP4484" s="159">
        <f t="shared" si="660"/>
        <v>9.427098588592808E-4</v>
      </c>
      <c r="AQ4484" s="160">
        <f t="shared" si="661"/>
        <v>2.4467428428557193E-6</v>
      </c>
      <c r="AR4484" s="161">
        <f t="shared" si="662"/>
        <v>2.4467428428557193E-6</v>
      </c>
      <c r="AS4484" s="161" t="str">
        <f t="shared" si="658"/>
        <v/>
      </c>
    </row>
    <row r="4485" spans="41:45" ht="20.100000000000001" customHeight="1" x14ac:dyDescent="0.25">
      <c r="AO4485" s="158">
        <f t="shared" si="659"/>
        <v>24.473550857544396</v>
      </c>
      <c r="AP4485" s="159">
        <f t="shared" si="660"/>
        <v>9.4026311601642508E-4</v>
      </c>
      <c r="AQ4485" s="160">
        <f t="shared" si="661"/>
        <v>2.4405256741161447E-6</v>
      </c>
      <c r="AR4485" s="161">
        <f t="shared" si="662"/>
        <v>2.4405256741161447E-6</v>
      </c>
      <c r="AS4485" s="161" t="str">
        <f t="shared" si="658"/>
        <v/>
      </c>
    </row>
    <row r="4486" spans="41:45" ht="20.100000000000001" customHeight="1" x14ac:dyDescent="0.25">
      <c r="AO4486" s="158">
        <f t="shared" si="659"/>
        <v>24.479945827718826</v>
      </c>
      <c r="AP4486" s="159">
        <f t="shared" si="660"/>
        <v>9.3782259034230894E-4</v>
      </c>
      <c r="AQ4486" s="160">
        <f t="shared" si="661"/>
        <v>2.4343238877712553E-6</v>
      </c>
      <c r="AR4486" s="161">
        <f t="shared" si="662"/>
        <v>2.4343238877712553E-6</v>
      </c>
      <c r="AS4486" s="161" t="str">
        <f t="shared" si="658"/>
        <v/>
      </c>
    </row>
    <row r="4487" spans="41:45" ht="20.100000000000001" customHeight="1" x14ac:dyDescent="0.25">
      <c r="AO4487" s="158">
        <f t="shared" si="659"/>
        <v>24.486340797893256</v>
      </c>
      <c r="AP4487" s="159">
        <f t="shared" si="660"/>
        <v>9.3538826645453768E-4</v>
      </c>
      <c r="AQ4487" s="160">
        <f t="shared" si="661"/>
        <v>2.4281374470584661E-6</v>
      </c>
      <c r="AR4487" s="161">
        <f t="shared" si="662"/>
        <v>2.4281374470584661E-6</v>
      </c>
      <c r="AS4487" s="161" t="str">
        <f t="shared" si="658"/>
        <v/>
      </c>
    </row>
    <row r="4488" spans="41:45" ht="20.100000000000001" customHeight="1" x14ac:dyDescent="0.25">
      <c r="AO4488" s="158">
        <f t="shared" si="659"/>
        <v>24.492735768067686</v>
      </c>
      <c r="AP4488" s="159">
        <f t="shared" si="660"/>
        <v>9.3296012900747922E-4</v>
      </c>
      <c r="AQ4488" s="160">
        <f t="shared" si="661"/>
        <v>2.4219663153071322E-6</v>
      </c>
      <c r="AR4488" s="161">
        <f t="shared" si="662"/>
        <v>2.4219663153071322E-6</v>
      </c>
      <c r="AS4488" s="161" t="str">
        <f t="shared" si="658"/>
        <v/>
      </c>
    </row>
    <row r="4489" spans="41:45" ht="20.100000000000001" customHeight="1" x14ac:dyDescent="0.25">
      <c r="AO4489" s="158">
        <f t="shared" si="659"/>
        <v>24.499130738242116</v>
      </c>
      <c r="AP4489" s="159">
        <f t="shared" si="660"/>
        <v>9.3053816269217209E-4</v>
      </c>
      <c r="AQ4489" s="160">
        <f t="shared" si="661"/>
        <v>2.4158104559203345E-6</v>
      </c>
      <c r="AR4489" s="161">
        <f t="shared" si="662"/>
        <v>2.4158104559203345E-6</v>
      </c>
      <c r="AS4489" s="161" t="str">
        <f t="shared" si="658"/>
        <v/>
      </c>
    </row>
    <row r="4490" spans="41:45" ht="20.100000000000001" customHeight="1" x14ac:dyDescent="0.25">
      <c r="AO4490" s="158">
        <f t="shared" si="659"/>
        <v>24.505525708416545</v>
      </c>
      <c r="AP4490" s="159">
        <f t="shared" si="660"/>
        <v>9.2812235223625175E-4</v>
      </c>
      <c r="AQ4490" s="160">
        <f t="shared" si="661"/>
        <v>2.4096698323959132E-6</v>
      </c>
      <c r="AR4490" s="161">
        <f t="shared" si="662"/>
        <v>2.4096698323959132E-6</v>
      </c>
      <c r="AS4490" s="161" t="str">
        <f t="shared" si="658"/>
        <v/>
      </c>
    </row>
    <row r="4491" spans="41:45" ht="20.100000000000001" customHeight="1" x14ac:dyDescent="0.25">
      <c r="AO4491" s="158">
        <f t="shared" si="659"/>
        <v>24.511920678590975</v>
      </c>
      <c r="AP4491" s="159">
        <f t="shared" si="660"/>
        <v>9.2571268240385584E-4</v>
      </c>
      <c r="AQ4491" s="160">
        <f t="shared" si="661"/>
        <v>2.4035444083052174E-6</v>
      </c>
      <c r="AR4491" s="161">
        <f t="shared" si="662"/>
        <v>2.4035444083052174E-6</v>
      </c>
      <c r="AS4491" s="161" t="str">
        <f t="shared" si="658"/>
        <v/>
      </c>
    </row>
    <row r="4492" spans="41:45" ht="20.100000000000001" customHeight="1" x14ac:dyDescent="0.25">
      <c r="AO4492" s="158">
        <f t="shared" si="659"/>
        <v>24.518315648765405</v>
      </c>
      <c r="AP4492" s="159">
        <f t="shared" si="660"/>
        <v>9.2330913799555062E-4</v>
      </c>
      <c r="AQ4492" s="160">
        <f t="shared" si="661"/>
        <v>2.3974341473043809E-6</v>
      </c>
      <c r="AR4492" s="161">
        <f t="shared" si="662"/>
        <v>2.3974341473043809E-6</v>
      </c>
      <c r="AS4492" s="161" t="str">
        <f t="shared" si="658"/>
        <v/>
      </c>
    </row>
    <row r="4493" spans="41:45" ht="20.100000000000001" customHeight="1" x14ac:dyDescent="0.25">
      <c r="AO4493" s="158">
        <f t="shared" si="659"/>
        <v>24.524710618939835</v>
      </c>
      <c r="AP4493" s="159">
        <f t="shared" si="660"/>
        <v>9.2091170384824624E-4</v>
      </c>
      <c r="AQ4493" s="160">
        <f t="shared" si="661"/>
        <v>2.3913390131421281E-6</v>
      </c>
      <c r="AR4493" s="161">
        <f t="shared" si="662"/>
        <v>2.3913390131421281E-6</v>
      </c>
      <c r="AS4493" s="161" t="str">
        <f t="shared" si="658"/>
        <v/>
      </c>
    </row>
    <row r="4494" spans="41:45" ht="20.100000000000001" customHeight="1" x14ac:dyDescent="0.25">
      <c r="AO4494" s="158">
        <f t="shared" si="659"/>
        <v>24.531105589114265</v>
      </c>
      <c r="AP4494" s="159">
        <f t="shared" si="660"/>
        <v>9.1852036483510411E-4</v>
      </c>
      <c r="AQ4494" s="160">
        <f t="shared" si="661"/>
        <v>2.385258969632236E-6</v>
      </c>
      <c r="AR4494" s="161">
        <f t="shared" si="662"/>
        <v>2.385258969632236E-6</v>
      </c>
      <c r="AS4494" s="161" t="str">
        <f t="shared" si="658"/>
        <v/>
      </c>
    </row>
    <row r="4495" spans="41:45" ht="20.100000000000001" customHeight="1" x14ac:dyDescent="0.25">
      <c r="AO4495" s="158">
        <f t="shared" si="659"/>
        <v>24.537500559288695</v>
      </c>
      <c r="AP4495" s="159">
        <f t="shared" si="660"/>
        <v>9.1613510586547188E-4</v>
      </c>
      <c r="AQ4495" s="160">
        <f t="shared" si="661"/>
        <v>2.3791939806884444E-6</v>
      </c>
      <c r="AR4495" s="161">
        <f t="shared" si="662"/>
        <v>2.3791939806884444E-6</v>
      </c>
      <c r="AS4495" s="161" t="str">
        <f t="shared" si="658"/>
        <v/>
      </c>
    </row>
    <row r="4496" spans="41:45" ht="20.100000000000001" customHeight="1" x14ac:dyDescent="0.25">
      <c r="AO4496" s="158">
        <f t="shared" si="659"/>
        <v>24.543895529463125</v>
      </c>
      <c r="AP4496" s="159">
        <f t="shared" si="660"/>
        <v>9.1375591188478343E-4</v>
      </c>
      <c r="AQ4496" s="160">
        <f t="shared" si="661"/>
        <v>2.3731440102961595E-6</v>
      </c>
      <c r="AR4496" s="161">
        <f t="shared" si="662"/>
        <v>2.3731440102961595E-6</v>
      </c>
      <c r="AS4496" s="161" t="str">
        <f t="shared" si="658"/>
        <v/>
      </c>
    </row>
    <row r="4497" spans="41:45" ht="20.100000000000001" customHeight="1" x14ac:dyDescent="0.25">
      <c r="AO4497" s="158">
        <f t="shared" si="659"/>
        <v>24.550290499637555</v>
      </c>
      <c r="AP4497" s="159">
        <f t="shared" si="660"/>
        <v>9.1138276787448727E-4</v>
      </c>
      <c r="AQ4497" s="160">
        <f t="shared" si="661"/>
        <v>2.3671090225291496E-6</v>
      </c>
      <c r="AR4497" s="161">
        <f t="shared" si="662"/>
        <v>2.3671090225291496E-6</v>
      </c>
      <c r="AS4497" s="161" t="str">
        <f t="shared" si="658"/>
        <v/>
      </c>
    </row>
    <row r="4498" spans="41:45" ht="20.100000000000001" customHeight="1" x14ac:dyDescent="0.25">
      <c r="AO4498" s="158">
        <f t="shared" si="659"/>
        <v>24.556685469811985</v>
      </c>
      <c r="AP4498" s="159">
        <f t="shared" si="660"/>
        <v>9.0901565885195812E-4</v>
      </c>
      <c r="AQ4498" s="160">
        <f t="shared" si="661"/>
        <v>2.361088981531873E-6</v>
      </c>
      <c r="AR4498" s="161">
        <f t="shared" si="662"/>
        <v>2.361088981531873E-6</v>
      </c>
      <c r="AS4498" s="161" t="str">
        <f t="shared" ref="AS4498:AS4561" si="663">IF($AP4498&lt;(1-$AN$670),$AQ4498,"")</f>
        <v/>
      </c>
    </row>
    <row r="4499" spans="41:45" ht="20.100000000000001" customHeight="1" x14ac:dyDescent="0.25">
      <c r="AO4499" s="158">
        <f t="shared" ref="AO4499:AO4562" si="664">AO4498+$AR$655</f>
        <v>24.563080439986415</v>
      </c>
      <c r="AP4499" s="159">
        <f t="shared" ref="AP4499:AP4562" si="665">_xlfn.CHISQ.DIST.RT(AO4499,7)</f>
        <v>9.0665456987042625E-4</v>
      </c>
      <c r="AQ4499" s="160">
        <f t="shared" ref="AQ4499:AQ4562" si="666">AP4499-AP4500</f>
        <v>2.3550838515514622E-6</v>
      </c>
      <c r="AR4499" s="161">
        <f t="shared" ref="AR4499:AR4562" si="667">IF(AP4499&lt;(1-$AN$662),AQ4499,"")</f>
        <v>2.3550838515514622E-6</v>
      </c>
      <c r="AS4499" s="161" t="str">
        <f t="shared" si="663"/>
        <v/>
      </c>
    </row>
    <row r="4500" spans="41:45" ht="20.100000000000001" customHeight="1" x14ac:dyDescent="0.25">
      <c r="AO4500" s="158">
        <f t="shared" si="664"/>
        <v>24.569475410160845</v>
      </c>
      <c r="AP4500" s="159">
        <f t="shared" si="665"/>
        <v>9.0429948601887479E-4</v>
      </c>
      <c r="AQ4500" s="160">
        <f t="shared" si="666"/>
        <v>2.3490935968917531E-6</v>
      </c>
      <c r="AR4500" s="161">
        <f t="shared" si="667"/>
        <v>2.3490935968917531E-6</v>
      </c>
      <c r="AS4500" s="161" t="str">
        <f t="shared" si="663"/>
        <v/>
      </c>
    </row>
    <row r="4501" spans="41:45" ht="20.100000000000001" customHeight="1" x14ac:dyDescent="0.25">
      <c r="AO4501" s="158">
        <f t="shared" si="664"/>
        <v>24.575870380335274</v>
      </c>
      <c r="AP4501" s="159">
        <f t="shared" si="665"/>
        <v>9.0195039242198303E-4</v>
      </c>
      <c r="AQ4501" s="160">
        <f t="shared" si="666"/>
        <v>2.3431181819573042E-6</v>
      </c>
      <c r="AR4501" s="161">
        <f t="shared" si="667"/>
        <v>2.3431181819573042E-6</v>
      </c>
      <c r="AS4501" s="161" t="str">
        <f t="shared" si="663"/>
        <v/>
      </c>
    </row>
    <row r="4502" spans="41:45" ht="20.100000000000001" customHeight="1" x14ac:dyDescent="0.25">
      <c r="AO4502" s="158">
        <f t="shared" si="664"/>
        <v>24.582265350509704</v>
      </c>
      <c r="AP4502" s="159">
        <f t="shared" si="665"/>
        <v>8.9960727424002573E-4</v>
      </c>
      <c r="AQ4502" s="160">
        <f t="shared" si="666"/>
        <v>2.3371575712279177E-6</v>
      </c>
      <c r="AR4502" s="161">
        <f t="shared" si="667"/>
        <v>2.3371575712279177E-6</v>
      </c>
      <c r="AS4502" s="161" t="str">
        <f t="shared" si="663"/>
        <v/>
      </c>
    </row>
    <row r="4503" spans="41:45" ht="20.100000000000001" customHeight="1" x14ac:dyDescent="0.25">
      <c r="AO4503" s="158">
        <f t="shared" si="664"/>
        <v>24.588660320684134</v>
      </c>
      <c r="AP4503" s="159">
        <f t="shared" si="665"/>
        <v>8.9727011666879781E-4</v>
      </c>
      <c r="AQ4503" s="160">
        <f t="shared" si="666"/>
        <v>2.3312117292572298E-6</v>
      </c>
      <c r="AR4503" s="161">
        <f t="shared" si="667"/>
        <v>2.3312117292572298E-6</v>
      </c>
      <c r="AS4503" s="161" t="str">
        <f t="shared" si="663"/>
        <v/>
      </c>
    </row>
    <row r="4504" spans="41:45" ht="20.100000000000001" customHeight="1" x14ac:dyDescent="0.25">
      <c r="AO4504" s="158">
        <f t="shared" si="664"/>
        <v>24.595055290858564</v>
      </c>
      <c r="AP4504" s="159">
        <f t="shared" si="665"/>
        <v>8.9493890493954058E-4</v>
      </c>
      <c r="AQ4504" s="160">
        <f t="shared" si="666"/>
        <v>2.3252806206941782E-6</v>
      </c>
      <c r="AR4504" s="161">
        <f t="shared" si="667"/>
        <v>2.3252806206941782E-6</v>
      </c>
      <c r="AS4504" s="161" t="str">
        <f t="shared" si="663"/>
        <v/>
      </c>
    </row>
    <row r="4505" spans="41:45" ht="20.100000000000001" customHeight="1" x14ac:dyDescent="0.25">
      <c r="AO4505" s="158">
        <f t="shared" si="664"/>
        <v>24.601450261032994</v>
      </c>
      <c r="AP4505" s="159">
        <f t="shared" si="665"/>
        <v>8.926136243188464E-4</v>
      </c>
      <c r="AQ4505" s="160">
        <f t="shared" si="666"/>
        <v>2.3193642102522106E-6</v>
      </c>
      <c r="AR4505" s="161">
        <f t="shared" si="667"/>
        <v>2.3193642102522106E-6</v>
      </c>
      <c r="AS4505" s="161" t="str">
        <f t="shared" si="663"/>
        <v/>
      </c>
    </row>
    <row r="4506" spans="41:45" ht="20.100000000000001" customHeight="1" x14ac:dyDescent="0.25">
      <c r="AO4506" s="158">
        <f t="shared" si="664"/>
        <v>24.607845231207424</v>
      </c>
      <c r="AP4506" s="159">
        <f t="shared" si="665"/>
        <v>8.9029426010859419E-4</v>
      </c>
      <c r="AQ4506" s="160">
        <f t="shared" si="666"/>
        <v>2.313462462740618E-6</v>
      </c>
      <c r="AR4506" s="161">
        <f t="shared" si="667"/>
        <v>2.313462462740618E-6</v>
      </c>
      <c r="AS4506" s="161" t="str">
        <f t="shared" si="663"/>
        <v/>
      </c>
    </row>
    <row r="4507" spans="41:45" ht="20.100000000000001" customHeight="1" x14ac:dyDescent="0.25">
      <c r="AO4507" s="158">
        <f t="shared" si="664"/>
        <v>24.614240201381854</v>
      </c>
      <c r="AP4507" s="159">
        <f t="shared" si="665"/>
        <v>8.8798079764585358E-4</v>
      </c>
      <c r="AQ4507" s="160">
        <f t="shared" si="666"/>
        <v>2.3075753430395985E-6</v>
      </c>
      <c r="AR4507" s="161">
        <f t="shared" si="667"/>
        <v>2.3075753430395985E-6</v>
      </c>
      <c r="AS4507" s="161" t="str">
        <f t="shared" si="663"/>
        <v/>
      </c>
    </row>
    <row r="4508" spans="41:45" ht="20.100000000000001" customHeight="1" x14ac:dyDescent="0.25">
      <c r="AO4508" s="158">
        <f t="shared" si="664"/>
        <v>24.620635171556284</v>
      </c>
      <c r="AP4508" s="159">
        <f t="shared" si="665"/>
        <v>8.8567322230281398E-4</v>
      </c>
      <c r="AQ4508" s="160">
        <f t="shared" si="666"/>
        <v>2.3017028161100147E-6</v>
      </c>
      <c r="AR4508" s="161">
        <f t="shared" si="667"/>
        <v>2.3017028161100147E-6</v>
      </c>
      <c r="AS4508" s="161" t="str">
        <f t="shared" si="663"/>
        <v/>
      </c>
    </row>
    <row r="4509" spans="41:45" ht="20.100000000000001" customHeight="1" x14ac:dyDescent="0.25">
      <c r="AO4509" s="158">
        <f t="shared" si="664"/>
        <v>24.627030141730714</v>
      </c>
      <c r="AP4509" s="159">
        <f t="shared" si="665"/>
        <v>8.8337151948670396E-4</v>
      </c>
      <c r="AQ4509" s="160">
        <f t="shared" si="666"/>
        <v>2.2958448469975138E-6</v>
      </c>
      <c r="AR4509" s="161">
        <f t="shared" si="667"/>
        <v>2.2958448469975138E-6</v>
      </c>
      <c r="AS4509" s="161" t="str">
        <f t="shared" si="663"/>
        <v/>
      </c>
    </row>
    <row r="4510" spans="41:45" ht="20.100000000000001" customHeight="1" x14ac:dyDescent="0.25">
      <c r="AO4510" s="158">
        <f t="shared" si="664"/>
        <v>24.633425111905144</v>
      </c>
      <c r="AP4510" s="159">
        <f t="shared" si="665"/>
        <v>8.8107567463970645E-4</v>
      </c>
      <c r="AQ4510" s="160">
        <f t="shared" si="666"/>
        <v>2.2900014008252634E-6</v>
      </c>
      <c r="AR4510" s="161">
        <f t="shared" si="667"/>
        <v>2.2900014008252634E-6</v>
      </c>
      <c r="AS4510" s="161" t="str">
        <f t="shared" si="663"/>
        <v/>
      </c>
    </row>
    <row r="4511" spans="41:45" ht="20.100000000000001" customHeight="1" x14ac:dyDescent="0.25">
      <c r="AO4511" s="158">
        <f t="shared" si="664"/>
        <v>24.639820082079574</v>
      </c>
      <c r="AP4511" s="159">
        <f t="shared" si="665"/>
        <v>8.7878567323888118E-4</v>
      </c>
      <c r="AQ4511" s="160">
        <f t="shared" si="666"/>
        <v>2.2841724427946023E-6</v>
      </c>
      <c r="AR4511" s="161">
        <f t="shared" si="667"/>
        <v>2.2841724427946023E-6</v>
      </c>
      <c r="AS4511" s="161" t="str">
        <f t="shared" si="663"/>
        <v/>
      </c>
    </row>
    <row r="4512" spans="41:45" ht="20.100000000000001" customHeight="1" x14ac:dyDescent="0.25">
      <c r="AO4512" s="158">
        <f t="shared" si="664"/>
        <v>24.646215052254004</v>
      </c>
      <c r="AP4512" s="159">
        <f t="shared" si="665"/>
        <v>8.7650150079608658E-4</v>
      </c>
      <c r="AQ4512" s="160">
        <f t="shared" si="666"/>
        <v>2.2783579381885095E-6</v>
      </c>
      <c r="AR4512" s="161">
        <f t="shared" si="667"/>
        <v>2.2783579381885095E-6</v>
      </c>
      <c r="AS4512" s="161" t="str">
        <f t="shared" si="663"/>
        <v/>
      </c>
    </row>
    <row r="4513" spans="41:45" ht="20.100000000000001" customHeight="1" x14ac:dyDescent="0.25">
      <c r="AO4513" s="158">
        <f t="shared" si="664"/>
        <v>24.652610022428433</v>
      </c>
      <c r="AP4513" s="159">
        <f t="shared" si="665"/>
        <v>8.7422314285789807E-4</v>
      </c>
      <c r="AQ4513" s="160">
        <f t="shared" si="666"/>
        <v>2.2725578523678097E-6</v>
      </c>
      <c r="AR4513" s="161">
        <f t="shared" si="667"/>
        <v>2.2725578523678097E-6</v>
      </c>
      <c r="AS4513" s="161" t="str">
        <f t="shared" si="663"/>
        <v/>
      </c>
    </row>
    <row r="4514" spans="41:45" ht="20.100000000000001" customHeight="1" x14ac:dyDescent="0.25">
      <c r="AO4514" s="158">
        <f t="shared" si="664"/>
        <v>24.659004992602863</v>
      </c>
      <c r="AP4514" s="159">
        <f t="shared" si="665"/>
        <v>8.7195058500553026E-4</v>
      </c>
      <c r="AQ4514" s="160">
        <f t="shared" si="666"/>
        <v>2.266772150776703E-6</v>
      </c>
      <c r="AR4514" s="161">
        <f t="shared" si="667"/>
        <v>2.266772150776703E-6</v>
      </c>
      <c r="AS4514" s="161" t="str">
        <f t="shared" si="663"/>
        <v/>
      </c>
    </row>
    <row r="4515" spans="41:45" ht="20.100000000000001" customHeight="1" x14ac:dyDescent="0.25">
      <c r="AO4515" s="158">
        <f t="shared" si="664"/>
        <v>24.665399962777293</v>
      </c>
      <c r="AP4515" s="159">
        <f t="shared" si="665"/>
        <v>8.6968381285475356E-4</v>
      </c>
      <c r="AQ4515" s="160">
        <f t="shared" si="666"/>
        <v>2.2610007989299708E-6</v>
      </c>
      <c r="AR4515" s="161">
        <f t="shared" si="667"/>
        <v>2.2610007989299708E-6</v>
      </c>
      <c r="AS4515" s="161" t="str">
        <f t="shared" si="663"/>
        <v/>
      </c>
    </row>
    <row r="4516" spans="41:45" ht="20.100000000000001" customHeight="1" x14ac:dyDescent="0.25">
      <c r="AO4516" s="158">
        <f t="shared" si="664"/>
        <v>24.671794932951723</v>
      </c>
      <c r="AP4516" s="159">
        <f t="shared" si="665"/>
        <v>8.6742281205582359E-4</v>
      </c>
      <c r="AQ4516" s="160">
        <f t="shared" si="666"/>
        <v>2.2552437624312992E-6</v>
      </c>
      <c r="AR4516" s="161">
        <f t="shared" si="667"/>
        <v>2.2552437624312992E-6</v>
      </c>
      <c r="AS4516" s="161" t="str">
        <f t="shared" si="663"/>
        <v/>
      </c>
    </row>
    <row r="4517" spans="41:45" ht="20.100000000000001" customHeight="1" x14ac:dyDescent="0.25">
      <c r="AO4517" s="158">
        <f t="shared" si="664"/>
        <v>24.678189903126153</v>
      </c>
      <c r="AP4517" s="159">
        <f t="shared" si="665"/>
        <v>8.6516756829339229E-4</v>
      </c>
      <c r="AQ4517" s="160">
        <f t="shared" si="666"/>
        <v>2.2495010069538716E-6</v>
      </c>
      <c r="AR4517" s="161">
        <f t="shared" si="667"/>
        <v>2.2495010069538716E-6</v>
      </c>
      <c r="AS4517" s="161" t="str">
        <f t="shared" si="663"/>
        <v/>
      </c>
    </row>
    <row r="4518" spans="41:45" ht="20.100000000000001" customHeight="1" x14ac:dyDescent="0.25">
      <c r="AO4518" s="158">
        <f t="shared" si="664"/>
        <v>24.684584873300583</v>
      </c>
      <c r="AP4518" s="159">
        <f t="shared" si="665"/>
        <v>8.6291806728643842E-4</v>
      </c>
      <c r="AQ4518" s="160">
        <f t="shared" si="666"/>
        <v>2.2437724982595593E-6</v>
      </c>
      <c r="AR4518" s="161">
        <f t="shared" si="667"/>
        <v>2.2437724982595593E-6</v>
      </c>
      <c r="AS4518" s="161" t="str">
        <f t="shared" si="663"/>
        <v/>
      </c>
    </row>
    <row r="4519" spans="41:45" ht="20.100000000000001" customHeight="1" x14ac:dyDescent="0.25">
      <c r="AO4519" s="158">
        <f t="shared" si="664"/>
        <v>24.690979843475013</v>
      </c>
      <c r="AP4519" s="159">
        <f t="shared" si="665"/>
        <v>8.6067429478817886E-4</v>
      </c>
      <c r="AQ4519" s="160">
        <f t="shared" si="666"/>
        <v>2.238058202178538E-6</v>
      </c>
      <c r="AR4519" s="161">
        <f t="shared" si="667"/>
        <v>2.238058202178538E-6</v>
      </c>
      <c r="AS4519" s="161" t="str">
        <f t="shared" si="663"/>
        <v/>
      </c>
    </row>
    <row r="4520" spans="41:45" ht="20.100000000000001" customHeight="1" x14ac:dyDescent="0.25">
      <c r="AO4520" s="158">
        <f t="shared" si="664"/>
        <v>24.697374813649443</v>
      </c>
      <c r="AP4520" s="159">
        <f t="shared" si="665"/>
        <v>8.5843623658600032E-4</v>
      </c>
      <c r="AQ4520" s="160">
        <f t="shared" si="666"/>
        <v>2.2323580846237085E-6</v>
      </c>
      <c r="AR4520" s="161">
        <f t="shared" si="667"/>
        <v>2.2323580846237085E-6</v>
      </c>
      <c r="AS4520" s="161" t="str">
        <f t="shared" si="663"/>
        <v/>
      </c>
    </row>
    <row r="4521" spans="41:45" ht="20.100000000000001" customHeight="1" x14ac:dyDescent="0.25">
      <c r="AO4521" s="158">
        <f t="shared" si="664"/>
        <v>24.703769783823873</v>
      </c>
      <c r="AP4521" s="159">
        <f t="shared" si="665"/>
        <v>8.5620387850137661E-4</v>
      </c>
      <c r="AQ4521" s="160">
        <f t="shared" si="666"/>
        <v>2.2266721115877684E-6</v>
      </c>
      <c r="AR4521" s="161">
        <f t="shared" si="667"/>
        <v>2.2266721115877684E-6</v>
      </c>
      <c r="AS4521" s="161" t="str">
        <f t="shared" si="663"/>
        <v/>
      </c>
    </row>
    <row r="4522" spans="41:45" ht="20.100000000000001" customHeight="1" x14ac:dyDescent="0.25">
      <c r="AO4522" s="158">
        <f t="shared" si="664"/>
        <v>24.710164753998303</v>
      </c>
      <c r="AP4522" s="159">
        <f t="shared" si="665"/>
        <v>8.5397720638978884E-4</v>
      </c>
      <c r="AQ4522" s="160">
        <f t="shared" si="666"/>
        <v>2.2210002491398519E-6</v>
      </c>
      <c r="AR4522" s="161">
        <f t="shared" si="667"/>
        <v>2.2210002491398519E-6</v>
      </c>
      <c r="AS4522" s="161" t="str">
        <f t="shared" si="663"/>
        <v/>
      </c>
    </row>
    <row r="4523" spans="41:45" ht="20.100000000000001" customHeight="1" x14ac:dyDescent="0.25">
      <c r="AO4523" s="158">
        <f t="shared" si="664"/>
        <v>24.716559724172733</v>
      </c>
      <c r="AP4523" s="159">
        <f t="shared" si="665"/>
        <v>8.5175620614064899E-4</v>
      </c>
      <c r="AQ4523" s="160">
        <f t="shared" si="666"/>
        <v>2.2153424634243366E-6</v>
      </c>
      <c r="AR4523" s="161">
        <f t="shared" si="667"/>
        <v>2.2153424634243366E-6</v>
      </c>
      <c r="AS4523" s="161" t="str">
        <f t="shared" si="663"/>
        <v/>
      </c>
    </row>
    <row r="4524" spans="41:45" ht="20.100000000000001" customHeight="1" x14ac:dyDescent="0.25">
      <c r="AO4524" s="158">
        <f t="shared" si="664"/>
        <v>24.722954694347163</v>
      </c>
      <c r="AP4524" s="159">
        <f t="shared" si="665"/>
        <v>8.4954086367722466E-4</v>
      </c>
      <c r="AQ4524" s="160">
        <f t="shared" si="666"/>
        <v>2.2096987206662649E-6</v>
      </c>
      <c r="AR4524" s="161">
        <f t="shared" si="667"/>
        <v>2.2096987206662649E-6</v>
      </c>
      <c r="AS4524" s="161" t="str">
        <f t="shared" si="663"/>
        <v/>
      </c>
    </row>
    <row r="4525" spans="41:45" ht="20.100000000000001" customHeight="1" x14ac:dyDescent="0.25">
      <c r="AO4525" s="158">
        <f t="shared" si="664"/>
        <v>24.729349664521592</v>
      </c>
      <c r="AP4525" s="159">
        <f t="shared" si="665"/>
        <v>8.4733116495655839E-4</v>
      </c>
      <c r="AQ4525" s="160">
        <f t="shared" si="666"/>
        <v>2.2040689871662481E-6</v>
      </c>
      <c r="AR4525" s="161">
        <f t="shared" si="667"/>
        <v>2.2040689871662481E-6</v>
      </c>
      <c r="AS4525" s="161" t="str">
        <f t="shared" si="663"/>
        <v/>
      </c>
    </row>
    <row r="4526" spans="41:45" ht="20.100000000000001" customHeight="1" x14ac:dyDescent="0.25">
      <c r="AO4526" s="158">
        <f t="shared" si="664"/>
        <v>24.735744634696022</v>
      </c>
      <c r="AP4526" s="159">
        <f t="shared" si="665"/>
        <v>8.4512709596939214E-4</v>
      </c>
      <c r="AQ4526" s="160">
        <f t="shared" si="666"/>
        <v>2.1984532293065377E-6</v>
      </c>
      <c r="AR4526" s="161">
        <f t="shared" si="667"/>
        <v>2.1984532293065377E-6</v>
      </c>
      <c r="AS4526" s="161" t="str">
        <f t="shared" si="663"/>
        <v/>
      </c>
    </row>
    <row r="4527" spans="41:45" ht="20.100000000000001" customHeight="1" x14ac:dyDescent="0.25">
      <c r="AO4527" s="158">
        <f t="shared" si="664"/>
        <v>24.742139604870452</v>
      </c>
      <c r="AP4527" s="159">
        <f t="shared" si="665"/>
        <v>8.4292864274008561E-4</v>
      </c>
      <c r="AQ4527" s="160">
        <f t="shared" si="666"/>
        <v>2.1928514135369313E-6</v>
      </c>
      <c r="AR4527" s="161">
        <f t="shared" si="667"/>
        <v>2.1928514135369313E-6</v>
      </c>
      <c r="AS4527" s="161" t="str">
        <f t="shared" si="663"/>
        <v/>
      </c>
    </row>
    <row r="4528" spans="41:45" ht="20.100000000000001" customHeight="1" x14ac:dyDescent="0.25">
      <c r="AO4528" s="158">
        <f t="shared" si="664"/>
        <v>24.748534575044882</v>
      </c>
      <c r="AP4528" s="159">
        <f t="shared" si="665"/>
        <v>8.4073579132654867E-4</v>
      </c>
      <c r="AQ4528" s="160">
        <f t="shared" si="666"/>
        <v>2.1872635063939624E-6</v>
      </c>
      <c r="AR4528" s="161">
        <f t="shared" si="667"/>
        <v>2.1872635063939624E-6</v>
      </c>
      <c r="AS4528" s="161" t="str">
        <f t="shared" si="663"/>
        <v/>
      </c>
    </row>
    <row r="4529" spans="41:45" ht="20.100000000000001" customHeight="1" x14ac:dyDescent="0.25">
      <c r="AO4529" s="158">
        <f t="shared" si="664"/>
        <v>24.754929545219312</v>
      </c>
      <c r="AP4529" s="159">
        <f t="shared" si="665"/>
        <v>8.3854852782015471E-4</v>
      </c>
      <c r="AQ4529" s="160">
        <f t="shared" si="666"/>
        <v>2.1816894744883242E-6</v>
      </c>
      <c r="AR4529" s="161">
        <f t="shared" si="667"/>
        <v>2.1816894744883242E-6</v>
      </c>
      <c r="AS4529" s="161" t="str">
        <f t="shared" si="663"/>
        <v/>
      </c>
    </row>
    <row r="4530" spans="41:45" ht="20.100000000000001" customHeight="1" x14ac:dyDescent="0.25">
      <c r="AO4530" s="158">
        <f t="shared" si="664"/>
        <v>24.761324515393742</v>
      </c>
      <c r="AP4530" s="159">
        <f t="shared" si="665"/>
        <v>8.3636683834566639E-4</v>
      </c>
      <c r="AQ4530" s="160">
        <f t="shared" si="666"/>
        <v>2.1761292845012912E-6</v>
      </c>
      <c r="AR4530" s="161">
        <f t="shared" si="667"/>
        <v>2.1761292845012912E-6</v>
      </c>
      <c r="AS4530" s="161" t="str">
        <f t="shared" si="663"/>
        <v/>
      </c>
    </row>
    <row r="4531" spans="41:45" ht="20.100000000000001" customHeight="1" x14ac:dyDescent="0.25">
      <c r="AO4531" s="158">
        <f t="shared" si="664"/>
        <v>24.767719485568172</v>
      </c>
      <c r="AP4531" s="159">
        <f t="shared" si="665"/>
        <v>8.341907090611651E-4</v>
      </c>
      <c r="AQ4531" s="160">
        <f t="shared" si="666"/>
        <v>2.1705829031995732E-6</v>
      </c>
      <c r="AR4531" s="161">
        <f t="shared" si="667"/>
        <v>2.1705829031995732E-6</v>
      </c>
      <c r="AS4531" s="161" t="str">
        <f t="shared" si="663"/>
        <v/>
      </c>
    </row>
    <row r="4532" spans="41:45" ht="20.100000000000001" customHeight="1" x14ac:dyDescent="0.25">
      <c r="AO4532" s="158">
        <f t="shared" si="664"/>
        <v>24.774114455742602</v>
      </c>
      <c r="AP4532" s="159">
        <f t="shared" si="665"/>
        <v>8.3202012615796552E-4</v>
      </c>
      <c r="AQ4532" s="160">
        <f t="shared" si="666"/>
        <v>2.1650502974176426E-6</v>
      </c>
      <c r="AR4532" s="161">
        <f t="shared" si="667"/>
        <v>2.1650502974176426E-6</v>
      </c>
      <c r="AS4532" s="161" t="str">
        <f t="shared" si="663"/>
        <v/>
      </c>
    </row>
    <row r="4533" spans="41:45" ht="20.100000000000001" customHeight="1" x14ac:dyDescent="0.25">
      <c r="AO4533" s="158">
        <f t="shared" si="664"/>
        <v>24.780509425917032</v>
      </c>
      <c r="AP4533" s="159">
        <f t="shared" si="665"/>
        <v>8.2985507586054788E-4</v>
      </c>
      <c r="AQ4533" s="160">
        <f t="shared" si="666"/>
        <v>2.1595314340724795E-6</v>
      </c>
      <c r="AR4533" s="161">
        <f t="shared" si="667"/>
        <v>2.1595314340724795E-6</v>
      </c>
      <c r="AS4533" s="161" t="str">
        <f t="shared" si="663"/>
        <v/>
      </c>
    </row>
    <row r="4534" spans="41:45" ht="20.100000000000001" customHeight="1" x14ac:dyDescent="0.25">
      <c r="AO4534" s="158">
        <f t="shared" si="664"/>
        <v>24.786904396091462</v>
      </c>
      <c r="AP4534" s="159">
        <f t="shared" si="665"/>
        <v>8.276955444264754E-4</v>
      </c>
      <c r="AQ4534" s="160">
        <f t="shared" si="666"/>
        <v>2.1540262801569583E-6</v>
      </c>
      <c r="AR4534" s="161">
        <f t="shared" si="667"/>
        <v>2.1540262801569583E-6</v>
      </c>
      <c r="AS4534" s="161" t="str">
        <f t="shared" si="663"/>
        <v/>
      </c>
    </row>
    <row r="4535" spans="41:45" ht="20.100000000000001" customHeight="1" x14ac:dyDescent="0.25">
      <c r="AO4535" s="158">
        <f t="shared" si="664"/>
        <v>24.793299366265892</v>
      </c>
      <c r="AP4535" s="159">
        <f t="shared" si="665"/>
        <v>8.2554151814631844E-4</v>
      </c>
      <c r="AQ4535" s="160">
        <f t="shared" si="666"/>
        <v>2.1485348027305232E-6</v>
      </c>
      <c r="AR4535" s="161">
        <f t="shared" si="667"/>
        <v>2.1485348027305232E-6</v>
      </c>
      <c r="AS4535" s="161" t="str">
        <f t="shared" si="663"/>
        <v/>
      </c>
    </row>
    <row r="4536" spans="41:45" ht="20.100000000000001" customHeight="1" x14ac:dyDescent="0.25">
      <c r="AO4536" s="158">
        <f t="shared" si="664"/>
        <v>24.799694336440322</v>
      </c>
      <c r="AP4536" s="159">
        <f t="shared" si="665"/>
        <v>8.2339298334358792E-4</v>
      </c>
      <c r="AQ4536" s="160">
        <f t="shared" si="666"/>
        <v>2.1430569689427159E-6</v>
      </c>
      <c r="AR4536" s="161">
        <f t="shared" si="667"/>
        <v>2.1430569689427159E-6</v>
      </c>
      <c r="AS4536" s="161" t="str">
        <f t="shared" si="663"/>
        <v/>
      </c>
    </row>
    <row r="4537" spans="41:45" ht="20.100000000000001" customHeight="1" x14ac:dyDescent="0.25">
      <c r="AO4537" s="158">
        <f t="shared" si="664"/>
        <v>24.806089306614751</v>
      </c>
      <c r="AP4537" s="159">
        <f t="shared" si="665"/>
        <v>8.212499263746452E-4</v>
      </c>
      <c r="AQ4537" s="160">
        <f t="shared" si="666"/>
        <v>2.1375927460063953E-6</v>
      </c>
      <c r="AR4537" s="161">
        <f t="shared" si="667"/>
        <v>2.1375927460063953E-6</v>
      </c>
      <c r="AS4537" s="161" t="str">
        <f t="shared" si="663"/>
        <v/>
      </c>
    </row>
    <row r="4538" spans="41:45" ht="20.100000000000001" customHeight="1" x14ac:dyDescent="0.25">
      <c r="AO4538" s="158">
        <f t="shared" si="664"/>
        <v>24.812484276789181</v>
      </c>
      <c r="AP4538" s="159">
        <f t="shared" si="665"/>
        <v>8.1911233362863881E-4</v>
      </c>
      <c r="AQ4538" s="160">
        <f t="shared" si="666"/>
        <v>2.1321421012155187E-6</v>
      </c>
      <c r="AR4538" s="161">
        <f t="shared" si="667"/>
        <v>2.1321421012155187E-6</v>
      </c>
      <c r="AS4538" s="161" t="str">
        <f t="shared" si="663"/>
        <v/>
      </c>
    </row>
    <row r="4539" spans="41:45" ht="20.100000000000001" customHeight="1" x14ac:dyDescent="0.25">
      <c r="AO4539" s="158">
        <f t="shared" si="664"/>
        <v>24.818879246963611</v>
      </c>
      <c r="AP4539" s="159">
        <f t="shared" si="665"/>
        <v>8.1698019152742329E-4</v>
      </c>
      <c r="AQ4539" s="160">
        <f t="shared" si="666"/>
        <v>2.1267050019360342E-6</v>
      </c>
      <c r="AR4539" s="161">
        <f t="shared" si="667"/>
        <v>2.1267050019360342E-6</v>
      </c>
      <c r="AS4539" s="161" t="str">
        <f t="shared" si="663"/>
        <v/>
      </c>
    </row>
    <row r="4540" spans="41:45" ht="20.100000000000001" customHeight="1" x14ac:dyDescent="0.25">
      <c r="AO4540" s="158">
        <f t="shared" si="664"/>
        <v>24.825274217138041</v>
      </c>
      <c r="AP4540" s="159">
        <f t="shared" si="665"/>
        <v>8.1485348652548726E-4</v>
      </c>
      <c r="AQ4540" s="160">
        <f t="shared" si="666"/>
        <v>2.1212814156103266E-6</v>
      </c>
      <c r="AR4540" s="161">
        <f t="shared" si="667"/>
        <v>2.1212814156103266E-6</v>
      </c>
      <c r="AS4540" s="161" t="str">
        <f t="shared" si="663"/>
        <v/>
      </c>
    </row>
    <row r="4541" spans="41:45" ht="20.100000000000001" customHeight="1" x14ac:dyDescent="0.25">
      <c r="AO4541" s="158">
        <f t="shared" si="664"/>
        <v>24.831669187312471</v>
      </c>
      <c r="AP4541" s="159">
        <f t="shared" si="665"/>
        <v>8.1273220510987693E-4</v>
      </c>
      <c r="AQ4541" s="160">
        <f t="shared" si="666"/>
        <v>2.1158713097600354E-6</v>
      </c>
      <c r="AR4541" s="161">
        <f t="shared" si="667"/>
        <v>2.1158713097600354E-6</v>
      </c>
      <c r="AS4541" s="161" t="str">
        <f t="shared" si="663"/>
        <v/>
      </c>
    </row>
    <row r="4542" spans="41:45" ht="20.100000000000001" customHeight="1" x14ac:dyDescent="0.25">
      <c r="AO4542" s="158">
        <f t="shared" si="664"/>
        <v>24.838064157486901</v>
      </c>
      <c r="AP4542" s="159">
        <f t="shared" si="665"/>
        <v>8.1061633380011689E-4</v>
      </c>
      <c r="AQ4542" s="160">
        <f t="shared" si="666"/>
        <v>2.1104746519734789E-6</v>
      </c>
      <c r="AR4542" s="161">
        <f t="shared" si="667"/>
        <v>2.1104746519734789E-6</v>
      </c>
      <c r="AS4542" s="161" t="str">
        <f t="shared" si="663"/>
        <v/>
      </c>
    </row>
    <row r="4543" spans="41:45" ht="20.100000000000001" customHeight="1" x14ac:dyDescent="0.25">
      <c r="AO4543" s="158">
        <f t="shared" si="664"/>
        <v>24.844459127661331</v>
      </c>
      <c r="AP4543" s="159">
        <f t="shared" si="665"/>
        <v>8.0850585914814341E-4</v>
      </c>
      <c r="AQ4543" s="160">
        <f t="shared" si="666"/>
        <v>2.1050914099154114E-6</v>
      </c>
      <c r="AR4543" s="161">
        <f t="shared" si="667"/>
        <v>2.1050914099154114E-6</v>
      </c>
      <c r="AS4543" s="161" t="str">
        <f t="shared" si="663"/>
        <v/>
      </c>
    </row>
    <row r="4544" spans="41:45" ht="20.100000000000001" customHeight="1" x14ac:dyDescent="0.25">
      <c r="AO4544" s="158">
        <f t="shared" si="664"/>
        <v>24.850854097835761</v>
      </c>
      <c r="AP4544" s="159">
        <f t="shared" si="665"/>
        <v>8.06400767738228E-4</v>
      </c>
      <c r="AQ4544" s="160">
        <f t="shared" si="666"/>
        <v>2.0997215513323363E-6</v>
      </c>
      <c r="AR4544" s="161">
        <f t="shared" si="667"/>
        <v>2.0997215513323363E-6</v>
      </c>
      <c r="AS4544" s="161" t="str">
        <f t="shared" si="663"/>
        <v/>
      </c>
    </row>
    <row r="4545" spans="41:45" ht="20.100000000000001" customHeight="1" x14ac:dyDescent="0.25">
      <c r="AO4545" s="158">
        <f t="shared" si="664"/>
        <v>24.857249068010191</v>
      </c>
      <c r="AP4545" s="159">
        <f t="shared" si="665"/>
        <v>8.0430104618689567E-4</v>
      </c>
      <c r="AQ4545" s="160">
        <f t="shared" si="666"/>
        <v>2.0943650440334236E-6</v>
      </c>
      <c r="AR4545" s="161">
        <f t="shared" si="667"/>
        <v>2.0943650440334236E-6</v>
      </c>
      <c r="AS4545" s="161" t="str">
        <f t="shared" si="663"/>
        <v/>
      </c>
    </row>
    <row r="4546" spans="41:45" ht="20.100000000000001" customHeight="1" x14ac:dyDescent="0.25">
      <c r="AO4546" s="158">
        <f t="shared" si="664"/>
        <v>24.863644038184621</v>
      </c>
      <c r="AP4546" s="159">
        <f t="shared" si="665"/>
        <v>8.0220668114286224E-4</v>
      </c>
      <c r="AQ4546" s="160">
        <f t="shared" si="666"/>
        <v>2.0890218559095923E-6</v>
      </c>
      <c r="AR4546" s="161">
        <f t="shared" si="667"/>
        <v>2.0890218559095923E-6</v>
      </c>
      <c r="AS4546" s="161" t="str">
        <f t="shared" si="663"/>
        <v/>
      </c>
    </row>
    <row r="4547" spans="41:45" ht="20.100000000000001" customHeight="1" x14ac:dyDescent="0.25">
      <c r="AO4547" s="158">
        <f t="shared" si="664"/>
        <v>24.870039008359051</v>
      </c>
      <c r="AP4547" s="159">
        <f t="shared" si="665"/>
        <v>8.0011765928695265E-4</v>
      </c>
      <c r="AQ4547" s="160">
        <f t="shared" si="666"/>
        <v>2.0836919549255956E-6</v>
      </c>
      <c r="AR4547" s="161">
        <f t="shared" si="667"/>
        <v>2.0836919549255956E-6</v>
      </c>
      <c r="AS4547" s="161" t="str">
        <f t="shared" si="663"/>
        <v/>
      </c>
    </row>
    <row r="4548" spans="41:45" ht="20.100000000000001" customHeight="1" x14ac:dyDescent="0.25">
      <c r="AO4548" s="158">
        <f t="shared" si="664"/>
        <v>24.87643397853348</v>
      </c>
      <c r="AP4548" s="159">
        <f t="shared" si="665"/>
        <v>7.9803396733202706E-4</v>
      </c>
      <c r="AQ4548" s="160">
        <f t="shared" si="666"/>
        <v>2.0783753091136239E-6</v>
      </c>
      <c r="AR4548" s="161">
        <f t="shared" si="667"/>
        <v>2.0783753091136239E-6</v>
      </c>
      <c r="AS4548" s="161" t="str">
        <f t="shared" si="663"/>
        <v/>
      </c>
    </row>
    <row r="4549" spans="41:45" ht="20.100000000000001" customHeight="1" x14ac:dyDescent="0.25">
      <c r="AO4549" s="158">
        <f t="shared" si="664"/>
        <v>24.88282894870791</v>
      </c>
      <c r="AP4549" s="159">
        <f t="shared" si="665"/>
        <v>7.9595559202291343E-4</v>
      </c>
      <c r="AQ4549" s="160">
        <f t="shared" si="666"/>
        <v>2.0730718865862073E-6</v>
      </c>
      <c r="AR4549" s="161">
        <f t="shared" si="667"/>
        <v>2.0730718865862073E-6</v>
      </c>
      <c r="AS4549" s="161" t="str">
        <f t="shared" si="663"/>
        <v/>
      </c>
    </row>
    <row r="4550" spans="41:45" ht="20.100000000000001" customHeight="1" x14ac:dyDescent="0.25">
      <c r="AO4550" s="158">
        <f t="shared" si="664"/>
        <v>24.88922391888234</v>
      </c>
      <c r="AP4550" s="159">
        <f t="shared" si="665"/>
        <v>7.9388252013632722E-4</v>
      </c>
      <c r="AQ4550" s="160">
        <f t="shared" si="666"/>
        <v>2.0677816555261319E-6</v>
      </c>
      <c r="AR4550" s="161">
        <f t="shared" si="667"/>
        <v>2.0677816555261319E-6</v>
      </c>
      <c r="AS4550" s="161" t="str">
        <f t="shared" si="663"/>
        <v/>
      </c>
    </row>
    <row r="4551" spans="41:45" ht="20.100000000000001" customHeight="1" x14ac:dyDescent="0.25">
      <c r="AO4551" s="158">
        <f t="shared" si="664"/>
        <v>24.89561888905677</v>
      </c>
      <c r="AP4551" s="159">
        <f t="shared" si="665"/>
        <v>7.9181473848080109E-4</v>
      </c>
      <c r="AQ4551" s="160">
        <f t="shared" si="666"/>
        <v>2.0625045841892592E-6</v>
      </c>
      <c r="AR4551" s="161">
        <f t="shared" si="667"/>
        <v>2.0625045841892592E-6</v>
      </c>
      <c r="AS4551" s="161" t="str">
        <f t="shared" si="663"/>
        <v/>
      </c>
    </row>
    <row r="4552" spans="41:45" ht="20.100000000000001" customHeight="1" x14ac:dyDescent="0.25">
      <c r="AO4552" s="158">
        <f t="shared" si="664"/>
        <v>24.9020138592312</v>
      </c>
      <c r="AP4552" s="159">
        <f t="shared" si="665"/>
        <v>7.8975223389661183E-4</v>
      </c>
      <c r="AQ4552" s="160">
        <f t="shared" si="666"/>
        <v>2.0572406409040921E-6</v>
      </c>
      <c r="AR4552" s="161">
        <f t="shared" si="667"/>
        <v>2.0572406409040921E-6</v>
      </c>
      <c r="AS4552" s="161" t="str">
        <f t="shared" si="663"/>
        <v/>
      </c>
    </row>
    <row r="4553" spans="41:45" ht="20.100000000000001" customHeight="1" x14ac:dyDescent="0.25">
      <c r="AO4553" s="158">
        <f t="shared" si="664"/>
        <v>24.90840882940563</v>
      </c>
      <c r="AP4553" s="159">
        <f t="shared" si="665"/>
        <v>7.8769499325570774E-4</v>
      </c>
      <c r="AQ4553" s="160">
        <f t="shared" si="666"/>
        <v>2.0519897940757866E-6</v>
      </c>
      <c r="AR4553" s="161">
        <f t="shared" si="667"/>
        <v>2.0519897940757866E-6</v>
      </c>
      <c r="AS4553" s="161" t="str">
        <f t="shared" si="663"/>
        <v/>
      </c>
    </row>
    <row r="4554" spans="41:45" ht="20.100000000000001" customHeight="1" x14ac:dyDescent="0.25">
      <c r="AO4554" s="158">
        <f t="shared" si="664"/>
        <v>24.91480379958006</v>
      </c>
      <c r="AP4554" s="159">
        <f t="shared" si="665"/>
        <v>7.8564300346163195E-4</v>
      </c>
      <c r="AQ4554" s="160">
        <f t="shared" si="666"/>
        <v>2.0467520121774784E-6</v>
      </c>
      <c r="AR4554" s="161">
        <f t="shared" si="667"/>
        <v>2.0467520121774784E-6</v>
      </c>
      <c r="AS4554" s="161" t="str">
        <f t="shared" si="663"/>
        <v/>
      </c>
    </row>
    <row r="4555" spans="41:45" ht="20.100000000000001" customHeight="1" x14ac:dyDescent="0.25">
      <c r="AO4555" s="158">
        <f t="shared" si="664"/>
        <v>24.92119876975449</v>
      </c>
      <c r="AP4555" s="159">
        <f t="shared" si="665"/>
        <v>7.8359625144945448E-4</v>
      </c>
      <c r="AQ4555" s="160">
        <f t="shared" si="666"/>
        <v>2.0415272637535351E-6</v>
      </c>
      <c r="AR4555" s="161">
        <f t="shared" si="667"/>
        <v>2.0415272637535351E-6</v>
      </c>
      <c r="AS4555" s="161" t="str">
        <f t="shared" si="663"/>
        <v/>
      </c>
    </row>
    <row r="4556" spans="41:45" ht="20.100000000000001" customHeight="1" x14ac:dyDescent="0.25">
      <c r="AO4556" s="158">
        <f t="shared" si="664"/>
        <v>24.92759373992892</v>
      </c>
      <c r="AP4556" s="159">
        <f t="shared" si="665"/>
        <v>7.8155472418570094E-4</v>
      </c>
      <c r="AQ4556" s="160">
        <f t="shared" si="666"/>
        <v>2.0363155174307236E-6</v>
      </c>
      <c r="AR4556" s="161">
        <f t="shared" si="667"/>
        <v>2.0363155174307236E-6</v>
      </c>
      <c r="AS4556" s="161" t="str">
        <f t="shared" si="663"/>
        <v/>
      </c>
    </row>
    <row r="4557" spans="41:45" ht="20.100000000000001" customHeight="1" x14ac:dyDescent="0.25">
      <c r="AO4557" s="158">
        <f t="shared" si="664"/>
        <v>24.93398871010335</v>
      </c>
      <c r="AP4557" s="159">
        <f t="shared" si="665"/>
        <v>7.7951840866827022E-4</v>
      </c>
      <c r="AQ4557" s="160">
        <f t="shared" si="666"/>
        <v>2.0311167418940327E-6</v>
      </c>
      <c r="AR4557" s="161">
        <f t="shared" si="667"/>
        <v>2.0311167418940327E-6</v>
      </c>
      <c r="AS4557" s="161" t="str">
        <f t="shared" si="663"/>
        <v/>
      </c>
    </row>
    <row r="4558" spans="41:45" ht="20.100000000000001" customHeight="1" x14ac:dyDescent="0.25">
      <c r="AO4558" s="158">
        <f t="shared" si="664"/>
        <v>24.94038368027778</v>
      </c>
      <c r="AP4558" s="159">
        <f t="shared" si="665"/>
        <v>7.7748729192637618E-4</v>
      </c>
      <c r="AQ4558" s="160">
        <f t="shared" si="666"/>
        <v>2.025930905912585E-6</v>
      </c>
      <c r="AR4558" s="161">
        <f t="shared" si="667"/>
        <v>2.025930905912585E-6</v>
      </c>
      <c r="AS4558" s="161" t="str">
        <f t="shared" si="663"/>
        <v/>
      </c>
    </row>
    <row r="4559" spans="41:45" ht="20.100000000000001" customHeight="1" x14ac:dyDescent="0.25">
      <c r="AO4559" s="158">
        <f t="shared" si="664"/>
        <v>24.94677865045221</v>
      </c>
      <c r="AP4559" s="159">
        <f t="shared" si="665"/>
        <v>7.754613610204636E-4</v>
      </c>
      <c r="AQ4559" s="160">
        <f t="shared" si="666"/>
        <v>2.0207579783200133E-6</v>
      </c>
      <c r="AR4559" s="161">
        <f t="shared" si="667"/>
        <v>2.0207579783200133E-6</v>
      </c>
      <c r="AS4559" s="161" t="str">
        <f t="shared" si="663"/>
        <v/>
      </c>
    </row>
    <row r="4560" spans="41:45" ht="20.100000000000001" customHeight="1" x14ac:dyDescent="0.25">
      <c r="AO4560" s="158">
        <f t="shared" si="664"/>
        <v>24.953173620626639</v>
      </c>
      <c r="AP4560" s="159">
        <f t="shared" si="665"/>
        <v>7.7344060304214359E-4</v>
      </c>
      <c r="AQ4560" s="160">
        <f t="shared" si="666"/>
        <v>2.0155979280258446E-6</v>
      </c>
      <c r="AR4560" s="161">
        <f t="shared" si="667"/>
        <v>2.0155979280258446E-6</v>
      </c>
      <c r="AS4560" s="161" t="str">
        <f t="shared" si="663"/>
        <v/>
      </c>
    </row>
    <row r="4561" spans="41:45" ht="20.100000000000001" customHeight="1" x14ac:dyDescent="0.25">
      <c r="AO4561" s="158">
        <f t="shared" si="664"/>
        <v>24.959568590801069</v>
      </c>
      <c r="AP4561" s="159">
        <f t="shared" si="665"/>
        <v>7.7142500511411774E-4</v>
      </c>
      <c r="AQ4561" s="160">
        <f t="shared" si="666"/>
        <v>2.0104507240093199E-6</v>
      </c>
      <c r="AR4561" s="161">
        <f t="shared" si="667"/>
        <v>2.0104507240093199E-6</v>
      </c>
      <c r="AS4561" s="161" t="str">
        <f t="shared" si="663"/>
        <v/>
      </c>
    </row>
    <row r="4562" spans="41:45" ht="20.100000000000001" customHeight="1" x14ac:dyDescent="0.25">
      <c r="AO4562" s="158">
        <f t="shared" si="664"/>
        <v>24.965963560975499</v>
      </c>
      <c r="AP4562" s="159">
        <f t="shared" si="665"/>
        <v>7.6941455439010842E-4</v>
      </c>
      <c r="AQ4562" s="160">
        <f t="shared" si="666"/>
        <v>2.0053163353195031E-6</v>
      </c>
      <c r="AR4562" s="161">
        <f t="shared" si="667"/>
        <v>2.0053163353195031E-6</v>
      </c>
      <c r="AS4562" s="161" t="str">
        <f t="shared" ref="AS4562:AS4625" si="668">IF($AP4562&lt;(1-$AN$670),$AQ4562,"")</f>
        <v/>
      </c>
    </row>
    <row r="4563" spans="41:45" ht="20.100000000000001" customHeight="1" x14ac:dyDescent="0.25">
      <c r="AO4563" s="158">
        <f t="shared" ref="AO4563:AO4626" si="669">AO4562+$AR$655</f>
        <v>24.972358531149929</v>
      </c>
      <c r="AP4563" s="159">
        <f t="shared" ref="AP4563:AP4626" si="670">_xlfn.CHISQ.DIST.RT(AO4563,7)</f>
        <v>7.6740923805478892E-4</v>
      </c>
      <c r="AQ4563" s="160">
        <f t="shared" ref="AQ4563:AQ4626" si="671">AP4563-AP4564</f>
        <v>2.0001947310800509E-6</v>
      </c>
      <c r="AR4563" s="161">
        <f t="shared" ref="AR4563:AR4626" si="672">IF(AP4563&lt;(1-$AN$662),AQ4563,"")</f>
        <v>2.0001947310800509E-6</v>
      </c>
      <c r="AS4563" s="161" t="str">
        <f t="shared" si="668"/>
        <v/>
      </c>
    </row>
    <row r="4564" spans="41:45" ht="20.100000000000001" customHeight="1" x14ac:dyDescent="0.25">
      <c r="AO4564" s="158">
        <f t="shared" si="669"/>
        <v>24.978753501324359</v>
      </c>
      <c r="AP4564" s="159">
        <f t="shared" si="670"/>
        <v>7.6540904332370887E-4</v>
      </c>
      <c r="AQ4564" s="160">
        <f t="shared" si="671"/>
        <v>1.9950858804863945E-6</v>
      </c>
      <c r="AR4564" s="161">
        <f t="shared" si="672"/>
        <v>1.9950858804863945E-6</v>
      </c>
      <c r="AS4564" s="161" t="str">
        <f t="shared" si="668"/>
        <v/>
      </c>
    </row>
    <row r="4565" spans="41:45" ht="20.100000000000001" customHeight="1" x14ac:dyDescent="0.25">
      <c r="AO4565" s="158">
        <f t="shared" si="669"/>
        <v>24.985148471498789</v>
      </c>
      <c r="AP4565" s="159">
        <f t="shared" si="670"/>
        <v>7.6341395744322247E-4</v>
      </c>
      <c r="AQ4565" s="160">
        <f t="shared" si="671"/>
        <v>1.9899897527991253E-6</v>
      </c>
      <c r="AR4565" s="161">
        <f t="shared" si="672"/>
        <v>1.9899897527991253E-6</v>
      </c>
      <c r="AS4565" s="161" t="str">
        <f t="shared" si="668"/>
        <v/>
      </c>
    </row>
    <row r="4566" spans="41:45" ht="20.100000000000001" customHeight="1" x14ac:dyDescent="0.25">
      <c r="AO4566" s="158">
        <f t="shared" si="669"/>
        <v>24.991543441673219</v>
      </c>
      <c r="AP4566" s="159">
        <f t="shared" si="670"/>
        <v>7.6142396769042335E-4</v>
      </c>
      <c r="AQ4566" s="160">
        <f t="shared" si="671"/>
        <v>1.9849063173568975E-6</v>
      </c>
      <c r="AR4566" s="161">
        <f t="shared" si="672"/>
        <v>1.9849063173568975E-6</v>
      </c>
      <c r="AS4566" s="161" t="str">
        <f t="shared" si="668"/>
        <v/>
      </c>
    </row>
    <row r="4567" spans="41:45" ht="20.100000000000001" customHeight="1" x14ac:dyDescent="0.25">
      <c r="AO4567" s="158">
        <f t="shared" si="669"/>
        <v>24.997938411847649</v>
      </c>
      <c r="AP4567" s="159">
        <f t="shared" si="670"/>
        <v>7.5943906137306645E-4</v>
      </c>
      <c r="AQ4567" s="160">
        <f t="shared" si="671"/>
        <v>1.9798355435642848E-6</v>
      </c>
      <c r="AR4567" s="161">
        <f t="shared" si="672"/>
        <v>1.9798355435642848E-6</v>
      </c>
      <c r="AS4567" s="161" t="str">
        <f t="shared" si="668"/>
        <v/>
      </c>
    </row>
    <row r="4568" spans="41:45" ht="20.100000000000001" customHeight="1" x14ac:dyDescent="0.25">
      <c r="AO4568" s="158">
        <f t="shared" si="669"/>
        <v>25.004333382022079</v>
      </c>
      <c r="AP4568" s="159">
        <f t="shared" si="670"/>
        <v>7.5745922582950217E-4</v>
      </c>
      <c r="AQ4568" s="160">
        <f t="shared" si="671"/>
        <v>1.9747774008975266E-6</v>
      </c>
      <c r="AR4568" s="161">
        <f t="shared" si="672"/>
        <v>1.9747774008975266E-6</v>
      </c>
      <c r="AS4568" s="161" t="str">
        <f t="shared" si="668"/>
        <v/>
      </c>
    </row>
    <row r="4569" spans="41:45" ht="20.100000000000001" customHeight="1" x14ac:dyDescent="0.25">
      <c r="AO4569" s="158">
        <f t="shared" si="669"/>
        <v>25.010728352196509</v>
      </c>
      <c r="AP4569" s="159">
        <f t="shared" si="670"/>
        <v>7.5548444842860464E-4</v>
      </c>
      <c r="AQ4569" s="160">
        <f t="shared" si="671"/>
        <v>1.9697318589040943E-6</v>
      </c>
      <c r="AR4569" s="161">
        <f t="shared" si="672"/>
        <v>1.9697318589040943E-6</v>
      </c>
      <c r="AS4569" s="161" t="str">
        <f t="shared" si="668"/>
        <v/>
      </c>
    </row>
    <row r="4570" spans="41:45" ht="20.100000000000001" customHeight="1" x14ac:dyDescent="0.25">
      <c r="AO4570" s="158">
        <f t="shared" si="669"/>
        <v>25.017123322370939</v>
      </c>
      <c r="AP4570" s="159">
        <f t="shared" si="670"/>
        <v>7.5351471656970054E-4</v>
      </c>
      <c r="AQ4570" s="160">
        <f t="shared" si="671"/>
        <v>1.9646988872007399E-6</v>
      </c>
      <c r="AR4570" s="161">
        <f t="shared" si="672"/>
        <v>1.9646988872007399E-6</v>
      </c>
      <c r="AS4570" s="161" t="str">
        <f t="shared" si="668"/>
        <v/>
      </c>
    </row>
    <row r="4571" spans="41:45" ht="20.100000000000001" customHeight="1" x14ac:dyDescent="0.25">
      <c r="AO4571" s="158">
        <f t="shared" si="669"/>
        <v>25.023518292545369</v>
      </c>
      <c r="AP4571" s="159">
        <f t="shared" si="670"/>
        <v>7.515500176824998E-4</v>
      </c>
      <c r="AQ4571" s="160">
        <f t="shared" si="671"/>
        <v>1.9596784554773991E-6</v>
      </c>
      <c r="AR4571" s="161">
        <f t="shared" si="672"/>
        <v>1.9596784554773991E-6</v>
      </c>
      <c r="AS4571" s="161" t="str">
        <f t="shared" si="668"/>
        <v/>
      </c>
    </row>
    <row r="4572" spans="41:45" ht="20.100000000000001" customHeight="1" x14ac:dyDescent="0.25">
      <c r="AO4572" s="158">
        <f t="shared" si="669"/>
        <v>25.029913262719798</v>
      </c>
      <c r="AP4572" s="159">
        <f t="shared" si="670"/>
        <v>7.4959033922702241E-4</v>
      </c>
      <c r="AQ4572" s="160">
        <f t="shared" si="671"/>
        <v>1.9546705334868913E-6</v>
      </c>
      <c r="AR4572" s="161">
        <f t="shared" si="672"/>
        <v>1.9546705334868913E-6</v>
      </c>
      <c r="AS4572" s="161" t="str">
        <f t="shared" si="668"/>
        <v/>
      </c>
    </row>
    <row r="4573" spans="41:45" ht="20.100000000000001" customHeight="1" x14ac:dyDescent="0.25">
      <c r="AO4573" s="158">
        <f t="shared" si="669"/>
        <v>25.036308232894228</v>
      </c>
      <c r="AP4573" s="159">
        <f t="shared" si="670"/>
        <v>7.4763566869353551E-4</v>
      </c>
      <c r="AQ4573" s="160">
        <f t="shared" si="671"/>
        <v>1.9496750910593394E-6</v>
      </c>
      <c r="AR4573" s="161">
        <f t="shared" si="672"/>
        <v>1.9496750910593394E-6</v>
      </c>
      <c r="AS4573" s="161" t="str">
        <f t="shared" si="668"/>
        <v/>
      </c>
    </row>
    <row r="4574" spans="41:45" ht="20.100000000000001" customHeight="1" x14ac:dyDescent="0.25">
      <c r="AO4574" s="158">
        <f t="shared" si="669"/>
        <v>25.042703203068658</v>
      </c>
      <c r="AP4574" s="159">
        <f t="shared" si="670"/>
        <v>7.4568599360247617E-4</v>
      </c>
      <c r="AQ4574" s="160">
        <f t="shared" si="671"/>
        <v>1.9446920980889428E-6</v>
      </c>
      <c r="AR4574" s="161">
        <f t="shared" si="672"/>
        <v>1.9446920980889428E-6</v>
      </c>
      <c r="AS4574" s="161" t="str">
        <f t="shared" si="668"/>
        <v/>
      </c>
    </row>
    <row r="4575" spans="41:45" ht="20.100000000000001" customHeight="1" x14ac:dyDescent="0.25">
      <c r="AO4575" s="158">
        <f t="shared" si="669"/>
        <v>25.049098173243088</v>
      </c>
      <c r="AP4575" s="159">
        <f t="shared" si="670"/>
        <v>7.4374130150438723E-4</v>
      </c>
      <c r="AQ4575" s="160">
        <f t="shared" si="671"/>
        <v>1.9397215245469876E-6</v>
      </c>
      <c r="AR4575" s="161">
        <f t="shared" si="672"/>
        <v>1.9397215245469876E-6</v>
      </c>
      <c r="AS4575" s="161" t="str">
        <f t="shared" si="668"/>
        <v/>
      </c>
    </row>
    <row r="4576" spans="41:45" ht="20.100000000000001" customHeight="1" x14ac:dyDescent="0.25">
      <c r="AO4576" s="158">
        <f t="shared" si="669"/>
        <v>25.055493143417518</v>
      </c>
      <c r="AP4576" s="159">
        <f t="shared" si="670"/>
        <v>7.4180157997984024E-4</v>
      </c>
      <c r="AQ4576" s="160">
        <f t="shared" si="671"/>
        <v>1.9347633404613552E-6</v>
      </c>
      <c r="AR4576" s="161">
        <f t="shared" si="672"/>
        <v>1.9347633404613552E-6</v>
      </c>
      <c r="AS4576" s="161" t="str">
        <f t="shared" si="668"/>
        <v/>
      </c>
    </row>
    <row r="4577" spans="41:45" ht="20.100000000000001" customHeight="1" x14ac:dyDescent="0.25">
      <c r="AO4577" s="158">
        <f t="shared" si="669"/>
        <v>25.061888113591948</v>
      </c>
      <c r="AP4577" s="159">
        <f t="shared" si="670"/>
        <v>7.3986681663937889E-4</v>
      </c>
      <c r="AQ4577" s="160">
        <f t="shared" si="671"/>
        <v>1.9298175159438444E-6</v>
      </c>
      <c r="AR4577" s="161">
        <f t="shared" si="672"/>
        <v>1.9298175159438444E-6</v>
      </c>
      <c r="AS4577" s="161" t="str">
        <f t="shared" si="668"/>
        <v/>
      </c>
    </row>
    <row r="4578" spans="41:45" ht="20.100000000000001" customHeight="1" x14ac:dyDescent="0.25">
      <c r="AO4578" s="158">
        <f t="shared" si="669"/>
        <v>25.068283083766378</v>
      </c>
      <c r="AP4578" s="159">
        <f t="shared" si="670"/>
        <v>7.3793699912343504E-4</v>
      </c>
      <c r="AQ4578" s="160">
        <f t="shared" si="671"/>
        <v>1.9248840211628492E-6</v>
      </c>
      <c r="AR4578" s="161">
        <f t="shared" si="672"/>
        <v>1.9248840211628492E-6</v>
      </c>
      <c r="AS4578" s="161" t="str">
        <f t="shared" si="668"/>
        <v/>
      </c>
    </row>
    <row r="4579" spans="41:45" ht="20.100000000000001" customHeight="1" x14ac:dyDescent="0.25">
      <c r="AO4579" s="158">
        <f t="shared" si="669"/>
        <v>25.074678053940808</v>
      </c>
      <c r="AP4579" s="159">
        <f t="shared" si="670"/>
        <v>7.360121151022722E-4</v>
      </c>
      <c r="AQ4579" s="160">
        <f t="shared" si="671"/>
        <v>1.9199628263637421E-6</v>
      </c>
      <c r="AR4579" s="161">
        <f t="shared" si="672"/>
        <v>1.9199628263637421E-6</v>
      </c>
      <c r="AS4579" s="161" t="str">
        <f t="shared" si="668"/>
        <v/>
      </c>
    </row>
    <row r="4580" spans="41:45" ht="20.100000000000001" customHeight="1" x14ac:dyDescent="0.25">
      <c r="AO4580" s="158">
        <f t="shared" si="669"/>
        <v>25.081073024115238</v>
      </c>
      <c r="AP4580" s="159">
        <f t="shared" si="670"/>
        <v>7.3409215227590845E-4</v>
      </c>
      <c r="AQ4580" s="160">
        <f t="shared" si="671"/>
        <v>1.9150539018574896E-6</v>
      </c>
      <c r="AR4580" s="161">
        <f t="shared" si="672"/>
        <v>1.9150539018574896E-6</v>
      </c>
      <c r="AS4580" s="161" t="str">
        <f t="shared" si="668"/>
        <v/>
      </c>
    </row>
    <row r="4581" spans="41:45" ht="20.100000000000001" customHeight="1" x14ac:dyDescent="0.25">
      <c r="AO4581" s="158">
        <f t="shared" si="669"/>
        <v>25.087467994289668</v>
      </c>
      <c r="AP4581" s="159">
        <f t="shared" si="670"/>
        <v>7.3217709837405096E-4</v>
      </c>
      <c r="AQ4581" s="160">
        <f t="shared" si="671"/>
        <v>1.9101572180246643E-6</v>
      </c>
      <c r="AR4581" s="161">
        <f t="shared" si="672"/>
        <v>1.9101572180246643E-6</v>
      </c>
      <c r="AS4581" s="161" t="str">
        <f t="shared" si="668"/>
        <v/>
      </c>
    </row>
    <row r="4582" spans="41:45" ht="20.100000000000001" customHeight="1" x14ac:dyDescent="0.25">
      <c r="AO4582" s="158">
        <f t="shared" si="669"/>
        <v>25.093862964464098</v>
      </c>
      <c r="AP4582" s="159">
        <f t="shared" si="670"/>
        <v>7.302669411560263E-4</v>
      </c>
      <c r="AQ4582" s="160">
        <f t="shared" si="671"/>
        <v>1.9052727453093728E-6</v>
      </c>
      <c r="AR4582" s="161">
        <f t="shared" si="672"/>
        <v>1.9052727453093728E-6</v>
      </c>
      <c r="AS4582" s="161" t="str">
        <f t="shared" si="668"/>
        <v/>
      </c>
    </row>
    <row r="4583" spans="41:45" ht="20.100000000000001" customHeight="1" x14ac:dyDescent="0.25">
      <c r="AO4583" s="158">
        <f t="shared" si="669"/>
        <v>25.100257934638528</v>
      </c>
      <c r="AP4583" s="159">
        <f t="shared" si="670"/>
        <v>7.2836166841071693E-4</v>
      </c>
      <c r="AQ4583" s="160">
        <f t="shared" si="671"/>
        <v>1.9004004542346516E-6</v>
      </c>
      <c r="AR4583" s="161">
        <f t="shared" si="672"/>
        <v>1.9004004542346516E-6</v>
      </c>
      <c r="AS4583" s="161" t="str">
        <f t="shared" si="668"/>
        <v/>
      </c>
    </row>
    <row r="4584" spans="41:45" ht="20.100000000000001" customHeight="1" x14ac:dyDescent="0.25">
      <c r="AO4584" s="158">
        <f t="shared" si="669"/>
        <v>25.106652904812957</v>
      </c>
      <c r="AP4584" s="159">
        <f t="shared" si="670"/>
        <v>7.2646126795648228E-4</v>
      </c>
      <c r="AQ4584" s="160">
        <f t="shared" si="671"/>
        <v>1.8955403153800244E-6</v>
      </c>
      <c r="AR4584" s="161">
        <f t="shared" si="672"/>
        <v>1.8955403153800244E-6</v>
      </c>
      <c r="AS4584" s="161" t="str">
        <f t="shared" si="668"/>
        <v/>
      </c>
    </row>
    <row r="4585" spans="41:45" ht="20.100000000000001" customHeight="1" x14ac:dyDescent="0.25">
      <c r="AO4585" s="158">
        <f t="shared" si="669"/>
        <v>25.113047874987387</v>
      </c>
      <c r="AP4585" s="159">
        <f t="shared" si="670"/>
        <v>7.2456572764110225E-4</v>
      </c>
      <c r="AQ4585" s="160">
        <f t="shared" si="671"/>
        <v>1.8906922994026435E-6</v>
      </c>
      <c r="AR4585" s="161">
        <f t="shared" si="672"/>
        <v>1.8906922994026435E-6</v>
      </c>
      <c r="AS4585" s="161" t="str">
        <f t="shared" si="668"/>
        <v/>
      </c>
    </row>
    <row r="4586" spans="41:45" ht="20.100000000000001" customHeight="1" x14ac:dyDescent="0.25">
      <c r="AO4586" s="158">
        <f t="shared" si="669"/>
        <v>25.119442845161817</v>
      </c>
      <c r="AP4586" s="159">
        <f t="shared" si="670"/>
        <v>7.2267503534169961E-4</v>
      </c>
      <c r="AQ4586" s="160">
        <f t="shared" si="671"/>
        <v>1.8858563770189673E-6</v>
      </c>
      <c r="AR4586" s="161">
        <f t="shared" si="672"/>
        <v>1.8858563770189673E-6</v>
      </c>
      <c r="AS4586" s="161" t="str">
        <f t="shared" si="668"/>
        <v/>
      </c>
    </row>
    <row r="4587" spans="41:45" ht="20.100000000000001" customHeight="1" x14ac:dyDescent="0.25">
      <c r="AO4587" s="158">
        <f t="shared" si="669"/>
        <v>25.125837815336247</v>
      </c>
      <c r="AP4587" s="159">
        <f t="shared" si="670"/>
        <v>7.2078917896468064E-4</v>
      </c>
      <c r="AQ4587" s="160">
        <f t="shared" si="671"/>
        <v>1.8810325190187459E-6</v>
      </c>
      <c r="AR4587" s="161">
        <f t="shared" si="672"/>
        <v>1.8810325190187459E-6</v>
      </c>
      <c r="AS4587" s="161" t="str">
        <f t="shared" si="668"/>
        <v/>
      </c>
    </row>
    <row r="4588" spans="41:45" ht="20.100000000000001" customHeight="1" x14ac:dyDescent="0.25">
      <c r="AO4588" s="158">
        <f t="shared" si="669"/>
        <v>25.132232785510677</v>
      </c>
      <c r="AP4588" s="159">
        <f t="shared" si="670"/>
        <v>7.1890814644566189E-4</v>
      </c>
      <c r="AQ4588" s="160">
        <f t="shared" si="671"/>
        <v>1.8762206962580829E-6</v>
      </c>
      <c r="AR4588" s="161">
        <f t="shared" si="672"/>
        <v>1.8762206962580829E-6</v>
      </c>
      <c r="AS4588" s="161" t="str">
        <f t="shared" si="668"/>
        <v/>
      </c>
    </row>
    <row r="4589" spans="41:45" ht="20.100000000000001" customHeight="1" x14ac:dyDescent="0.25">
      <c r="AO4589" s="158">
        <f t="shared" si="669"/>
        <v>25.138627755685107</v>
      </c>
      <c r="AP4589" s="159">
        <f t="shared" si="670"/>
        <v>7.1703192574940381E-4</v>
      </c>
      <c r="AQ4589" s="160">
        <f t="shared" si="671"/>
        <v>1.8714208796618203E-6</v>
      </c>
      <c r="AR4589" s="161">
        <f t="shared" si="672"/>
        <v>1.8714208796618203E-6</v>
      </c>
      <c r="AS4589" s="161" t="str">
        <f t="shared" si="668"/>
        <v/>
      </c>
    </row>
    <row r="4590" spans="41:45" ht="20.100000000000001" customHeight="1" x14ac:dyDescent="0.25">
      <c r="AO4590" s="158">
        <f t="shared" si="669"/>
        <v>25.145022725859537</v>
      </c>
      <c r="AP4590" s="159">
        <f t="shared" si="670"/>
        <v>7.1516050486974199E-4</v>
      </c>
      <c r="AQ4590" s="160">
        <f t="shared" si="671"/>
        <v>1.8666330402188763E-6</v>
      </c>
      <c r="AR4590" s="161">
        <f t="shared" si="672"/>
        <v>1.8666330402188763E-6</v>
      </c>
      <c r="AS4590" s="161" t="str">
        <f t="shared" si="668"/>
        <v/>
      </c>
    </row>
    <row r="4591" spans="41:45" ht="20.100000000000001" customHeight="1" x14ac:dyDescent="0.25">
      <c r="AO4591" s="158">
        <f t="shared" si="669"/>
        <v>25.151417696033967</v>
      </c>
      <c r="AP4591" s="159">
        <f t="shared" si="670"/>
        <v>7.1329387182952311E-4</v>
      </c>
      <c r="AQ4591" s="160">
        <f t="shared" si="671"/>
        <v>1.8618571489845224E-6</v>
      </c>
      <c r="AR4591" s="161">
        <f t="shared" si="672"/>
        <v>1.8618571489845224E-6</v>
      </c>
      <c r="AS4591" s="161" t="str">
        <f t="shared" si="668"/>
        <v/>
      </c>
    </row>
    <row r="4592" spans="41:45" ht="20.100000000000001" customHeight="1" x14ac:dyDescent="0.25">
      <c r="AO4592" s="158">
        <f t="shared" si="669"/>
        <v>25.157812666208397</v>
      </c>
      <c r="AP4592" s="159">
        <f t="shared" si="670"/>
        <v>7.1143201468053859E-4</v>
      </c>
      <c r="AQ4592" s="160">
        <f t="shared" si="671"/>
        <v>1.8570931770884062E-6</v>
      </c>
      <c r="AR4592" s="161">
        <f t="shared" si="672"/>
        <v>1.8570931770884062E-6</v>
      </c>
      <c r="AS4592" s="161" t="str">
        <f t="shared" si="668"/>
        <v/>
      </c>
    </row>
    <row r="4593" spans="41:45" ht="20.100000000000001" customHeight="1" x14ac:dyDescent="0.25">
      <c r="AO4593" s="158">
        <f t="shared" si="669"/>
        <v>25.164207636382827</v>
      </c>
      <c r="AP4593" s="159">
        <f t="shared" si="670"/>
        <v>7.0957492150345019E-4</v>
      </c>
      <c r="AQ4593" s="160">
        <f t="shared" si="671"/>
        <v>1.8523410957176382E-6</v>
      </c>
      <c r="AR4593" s="161">
        <f t="shared" si="672"/>
        <v>1.8523410957176382E-6</v>
      </c>
      <c r="AS4593" s="161" t="str">
        <f t="shared" si="668"/>
        <v/>
      </c>
    </row>
    <row r="4594" spans="41:45" ht="20.100000000000001" customHeight="1" x14ac:dyDescent="0.25">
      <c r="AO4594" s="158">
        <f t="shared" si="669"/>
        <v>25.170602606557257</v>
      </c>
      <c r="AP4594" s="159">
        <f t="shared" si="670"/>
        <v>7.0772258040773255E-4</v>
      </c>
      <c r="AQ4594" s="160">
        <f t="shared" si="671"/>
        <v>1.8476008761329462E-6</v>
      </c>
      <c r="AR4594" s="161">
        <f t="shared" si="672"/>
        <v>1.8476008761329462E-6</v>
      </c>
      <c r="AS4594" s="161" t="str">
        <f t="shared" si="668"/>
        <v/>
      </c>
    </row>
    <row r="4595" spans="41:45" ht="20.100000000000001" customHeight="1" x14ac:dyDescent="0.25">
      <c r="AO4595" s="158">
        <f t="shared" si="669"/>
        <v>25.176997576731686</v>
      </c>
      <c r="AP4595" s="159">
        <f t="shared" si="670"/>
        <v>7.058749795315996E-4</v>
      </c>
      <c r="AQ4595" s="160">
        <f t="shared" si="671"/>
        <v>1.8428724896575079E-6</v>
      </c>
      <c r="AR4595" s="161">
        <f t="shared" si="672"/>
        <v>1.8428724896575079E-6</v>
      </c>
      <c r="AS4595" s="161" t="str">
        <f t="shared" si="668"/>
        <v/>
      </c>
    </row>
    <row r="4596" spans="41:45" ht="20.100000000000001" customHeight="1" x14ac:dyDescent="0.25">
      <c r="AO4596" s="158">
        <f t="shared" si="669"/>
        <v>25.183392546906116</v>
      </c>
      <c r="AP4596" s="159">
        <f t="shared" si="670"/>
        <v>7.0403210704194209E-4</v>
      </c>
      <c r="AQ4596" s="160">
        <f t="shared" si="671"/>
        <v>1.8381559076842153E-6</v>
      </c>
      <c r="AR4596" s="161">
        <f t="shared" si="672"/>
        <v>1.8381559076842153E-6</v>
      </c>
      <c r="AS4596" s="161" t="str">
        <f t="shared" si="668"/>
        <v/>
      </c>
    </row>
    <row r="4597" spans="41:45" ht="20.100000000000001" customHeight="1" x14ac:dyDescent="0.25">
      <c r="AO4597" s="158">
        <f t="shared" si="669"/>
        <v>25.189787517080546</v>
      </c>
      <c r="AP4597" s="159">
        <f t="shared" si="670"/>
        <v>7.0219395113425788E-4</v>
      </c>
      <c r="AQ4597" s="160">
        <f t="shared" si="671"/>
        <v>1.8334511016654832E-6</v>
      </c>
      <c r="AR4597" s="161">
        <f t="shared" si="672"/>
        <v>1.8334511016654832E-6</v>
      </c>
      <c r="AS4597" s="161" t="str">
        <f t="shared" si="668"/>
        <v/>
      </c>
    </row>
    <row r="4598" spans="41:45" ht="20.100000000000001" customHeight="1" x14ac:dyDescent="0.25">
      <c r="AO4598" s="158">
        <f t="shared" si="669"/>
        <v>25.196182487254976</v>
      </c>
      <c r="AP4598" s="159">
        <f t="shared" si="670"/>
        <v>7.003605000325924E-4</v>
      </c>
      <c r="AQ4598" s="160">
        <f t="shared" si="671"/>
        <v>1.8287580431316803E-6</v>
      </c>
      <c r="AR4598" s="161">
        <f t="shared" si="672"/>
        <v>1.8287580431316803E-6</v>
      </c>
      <c r="AS4598" s="161" t="str">
        <f t="shared" si="668"/>
        <v/>
      </c>
    </row>
    <row r="4599" spans="41:45" ht="20.100000000000001" customHeight="1" x14ac:dyDescent="0.25">
      <c r="AO4599" s="158">
        <f t="shared" si="669"/>
        <v>25.202577457429406</v>
      </c>
      <c r="AP4599" s="159">
        <f t="shared" si="670"/>
        <v>6.9853174198946072E-4</v>
      </c>
      <c r="AQ4599" s="160">
        <f t="shared" si="671"/>
        <v>1.8240767036645667E-6</v>
      </c>
      <c r="AR4599" s="161">
        <f t="shared" si="672"/>
        <v>1.8240767036645667E-6</v>
      </c>
      <c r="AS4599" s="161" t="str">
        <f t="shared" si="668"/>
        <v/>
      </c>
    </row>
    <row r="4600" spans="41:45" ht="20.100000000000001" customHeight="1" x14ac:dyDescent="0.25">
      <c r="AO4600" s="158">
        <f t="shared" si="669"/>
        <v>25.208972427603836</v>
      </c>
      <c r="AP4600" s="159">
        <f t="shared" si="670"/>
        <v>6.9670766528579615E-4</v>
      </c>
      <c r="AQ4600" s="160">
        <f t="shared" si="671"/>
        <v>1.8194070549277597E-6</v>
      </c>
      <c r="AR4600" s="161">
        <f t="shared" si="672"/>
        <v>1.8194070549277597E-6</v>
      </c>
      <c r="AS4600" s="161" t="str">
        <f t="shared" si="668"/>
        <v/>
      </c>
    </row>
    <row r="4601" spans="41:45" ht="20.100000000000001" customHeight="1" x14ac:dyDescent="0.25">
      <c r="AO4601" s="158">
        <f t="shared" si="669"/>
        <v>25.215367397778266</v>
      </c>
      <c r="AP4601" s="159">
        <f t="shared" si="670"/>
        <v>6.9488825823086839E-4</v>
      </c>
      <c r="AQ4601" s="160">
        <f t="shared" si="671"/>
        <v>1.8147490686338825E-6</v>
      </c>
      <c r="AR4601" s="161">
        <f t="shared" si="672"/>
        <v>1.8147490686338825E-6</v>
      </c>
      <c r="AS4601" s="161" t="str">
        <f t="shared" si="668"/>
        <v/>
      </c>
    </row>
    <row r="4602" spans="41:45" ht="20.100000000000001" customHeight="1" x14ac:dyDescent="0.25">
      <c r="AO4602" s="158">
        <f t="shared" si="669"/>
        <v>25.221762367952696</v>
      </c>
      <c r="AP4602" s="159">
        <f t="shared" si="670"/>
        <v>6.9307350916223451E-4</v>
      </c>
      <c r="AQ4602" s="160">
        <f t="shared" si="671"/>
        <v>1.8101027165745966E-6</v>
      </c>
      <c r="AR4602" s="161">
        <f t="shared" si="672"/>
        <v>1.8101027165745966E-6</v>
      </c>
      <c r="AS4602" s="161" t="str">
        <f t="shared" si="668"/>
        <v/>
      </c>
    </row>
    <row r="4603" spans="41:45" ht="20.100000000000001" customHeight="1" x14ac:dyDescent="0.25">
      <c r="AO4603" s="158">
        <f t="shared" si="669"/>
        <v>25.228157338127126</v>
      </c>
      <c r="AP4603" s="159">
        <f t="shared" si="670"/>
        <v>6.9126340644565991E-4</v>
      </c>
      <c r="AQ4603" s="160">
        <f t="shared" si="671"/>
        <v>1.8054679705978337E-6</v>
      </c>
      <c r="AR4603" s="161">
        <f t="shared" si="672"/>
        <v>1.8054679705978337E-6</v>
      </c>
      <c r="AS4603" s="161" t="str">
        <f t="shared" si="668"/>
        <v/>
      </c>
    </row>
    <row r="4604" spans="41:45" ht="20.100000000000001" customHeight="1" x14ac:dyDescent="0.25">
      <c r="AO4604" s="158">
        <f t="shared" si="669"/>
        <v>25.234552308301556</v>
      </c>
      <c r="AP4604" s="159">
        <f t="shared" si="670"/>
        <v>6.8945793847506208E-4</v>
      </c>
      <c r="AQ4604" s="160">
        <f t="shared" si="671"/>
        <v>1.8008448026248175E-6</v>
      </c>
      <c r="AR4604" s="161">
        <f t="shared" si="672"/>
        <v>1.8008448026248175E-6</v>
      </c>
      <c r="AS4604" s="161" t="str">
        <f t="shared" si="668"/>
        <v/>
      </c>
    </row>
    <row r="4605" spans="41:45" ht="20.100000000000001" customHeight="1" x14ac:dyDescent="0.25">
      <c r="AO4605" s="158">
        <f t="shared" si="669"/>
        <v>25.240947278475986</v>
      </c>
      <c r="AP4605" s="159">
        <f t="shared" si="670"/>
        <v>6.8765709367243726E-4</v>
      </c>
      <c r="AQ4605" s="160">
        <f t="shared" si="671"/>
        <v>1.7962331846323914E-6</v>
      </c>
      <c r="AR4605" s="161">
        <f t="shared" si="672"/>
        <v>1.7962331846323914E-6</v>
      </c>
      <c r="AS4605" s="161" t="str">
        <f t="shared" si="668"/>
        <v/>
      </c>
    </row>
    <row r="4606" spans="41:45" ht="20.100000000000001" customHeight="1" x14ac:dyDescent="0.25">
      <c r="AO4606" s="158">
        <f t="shared" si="669"/>
        <v>25.247342248650416</v>
      </c>
      <c r="AP4606" s="159">
        <f t="shared" si="670"/>
        <v>6.8586086048780487E-4</v>
      </c>
      <c r="AQ4606" s="160">
        <f t="shared" si="671"/>
        <v>1.7916330886728589E-6</v>
      </c>
      <c r="AR4606" s="161">
        <f t="shared" si="672"/>
        <v>1.7916330886728589E-6</v>
      </c>
      <c r="AS4606" s="161" t="str">
        <f t="shared" si="668"/>
        <v/>
      </c>
    </row>
    <row r="4607" spans="41:45" ht="20.100000000000001" customHeight="1" x14ac:dyDescent="0.25">
      <c r="AO4607" s="158">
        <f t="shared" si="669"/>
        <v>25.253737218824845</v>
      </c>
      <c r="AP4607" s="159">
        <f t="shared" si="670"/>
        <v>6.8406922739913201E-4</v>
      </c>
      <c r="AQ4607" s="160">
        <f t="shared" si="671"/>
        <v>1.7870444868543604E-6</v>
      </c>
      <c r="AR4607" s="161">
        <f t="shared" si="672"/>
        <v>1.7870444868543604E-6</v>
      </c>
      <c r="AS4607" s="161" t="str">
        <f t="shared" si="668"/>
        <v/>
      </c>
    </row>
    <row r="4608" spans="41:45" ht="20.100000000000001" customHeight="1" x14ac:dyDescent="0.25">
      <c r="AO4608" s="158">
        <f t="shared" si="669"/>
        <v>25.260132188999275</v>
      </c>
      <c r="AP4608" s="159">
        <f t="shared" si="670"/>
        <v>6.8228218291227765E-4</v>
      </c>
      <c r="AQ4608" s="160">
        <f t="shared" si="671"/>
        <v>1.7824673513548587E-6</v>
      </c>
      <c r="AR4608" s="161">
        <f t="shared" si="672"/>
        <v>1.7824673513548587E-6</v>
      </c>
      <c r="AS4608" s="161" t="str">
        <f t="shared" si="668"/>
        <v/>
      </c>
    </row>
    <row r="4609" spans="41:45" ht="20.100000000000001" customHeight="1" x14ac:dyDescent="0.25">
      <c r="AO4609" s="158">
        <f t="shared" si="669"/>
        <v>25.266527159173705</v>
      </c>
      <c r="AP4609" s="159">
        <f t="shared" si="670"/>
        <v>6.8049971556092279E-4</v>
      </c>
      <c r="AQ4609" s="160">
        <f t="shared" si="671"/>
        <v>1.7779016544134654E-6</v>
      </c>
      <c r="AR4609" s="161">
        <f t="shared" si="672"/>
        <v>1.7779016544134654E-6</v>
      </c>
      <c r="AS4609" s="161" t="str">
        <f t="shared" si="668"/>
        <v/>
      </c>
    </row>
    <row r="4610" spans="41:45" ht="20.100000000000001" customHeight="1" x14ac:dyDescent="0.25">
      <c r="AO4610" s="158">
        <f t="shared" si="669"/>
        <v>25.272922129348135</v>
      </c>
      <c r="AP4610" s="159">
        <f t="shared" si="670"/>
        <v>6.7872181390650932E-4</v>
      </c>
      <c r="AQ4610" s="160">
        <f t="shared" si="671"/>
        <v>1.7733473683387898E-6</v>
      </c>
      <c r="AR4610" s="161">
        <f t="shared" si="672"/>
        <v>1.7733473683387898E-6</v>
      </c>
      <c r="AS4610" s="161" t="str">
        <f t="shared" si="668"/>
        <v/>
      </c>
    </row>
    <row r="4611" spans="41:45" ht="20.100000000000001" customHeight="1" x14ac:dyDescent="0.25">
      <c r="AO4611" s="158">
        <f t="shared" si="669"/>
        <v>25.279317099522565</v>
      </c>
      <c r="AP4611" s="159">
        <f t="shared" si="670"/>
        <v>6.7694846653817053E-4</v>
      </c>
      <c r="AQ4611" s="160">
        <f t="shared" si="671"/>
        <v>1.7688044654978795E-6</v>
      </c>
      <c r="AR4611" s="161">
        <f t="shared" si="672"/>
        <v>1.7688044654978795E-6</v>
      </c>
      <c r="AS4611" s="161" t="str">
        <f t="shared" si="668"/>
        <v/>
      </c>
    </row>
    <row r="4612" spans="41:45" ht="20.100000000000001" customHeight="1" x14ac:dyDescent="0.25">
      <c r="AO4612" s="158">
        <f t="shared" si="669"/>
        <v>25.285712069696995</v>
      </c>
      <c r="AP4612" s="159">
        <f t="shared" si="670"/>
        <v>6.7517966207267265E-4</v>
      </c>
      <c r="AQ4612" s="160">
        <f t="shared" si="671"/>
        <v>1.764272918324027E-6</v>
      </c>
      <c r="AR4612" s="161">
        <f t="shared" si="672"/>
        <v>1.764272918324027E-6</v>
      </c>
      <c r="AS4612" s="161" t="str">
        <f t="shared" si="668"/>
        <v/>
      </c>
    </row>
    <row r="4613" spans="41:45" ht="20.100000000000001" customHeight="1" x14ac:dyDescent="0.25">
      <c r="AO4613" s="158">
        <f t="shared" si="669"/>
        <v>25.292107039871425</v>
      </c>
      <c r="AP4613" s="159">
        <f t="shared" si="670"/>
        <v>6.7341538915434863E-4</v>
      </c>
      <c r="AQ4613" s="160">
        <f t="shared" si="671"/>
        <v>1.7597526993186124E-6</v>
      </c>
      <c r="AR4613" s="161">
        <f t="shared" si="672"/>
        <v>1.7597526993186124E-6</v>
      </c>
      <c r="AS4613" s="161" t="str">
        <f t="shared" si="668"/>
        <v/>
      </c>
    </row>
    <row r="4614" spans="41:45" ht="20.100000000000001" customHeight="1" x14ac:dyDescent="0.25">
      <c r="AO4614" s="158">
        <f t="shared" si="669"/>
        <v>25.298502010045855</v>
      </c>
      <c r="AP4614" s="159">
        <f t="shared" si="670"/>
        <v>6.7165563645503001E-4</v>
      </c>
      <c r="AQ4614" s="160">
        <f t="shared" si="671"/>
        <v>1.7552437810391779E-6</v>
      </c>
      <c r="AR4614" s="161">
        <f t="shared" si="672"/>
        <v>1.7552437810391779E-6</v>
      </c>
      <c r="AS4614" s="161" t="str">
        <f t="shared" si="668"/>
        <v/>
      </c>
    </row>
    <row r="4615" spans="41:45" ht="20.100000000000001" customHeight="1" x14ac:dyDescent="0.25">
      <c r="AO4615" s="158">
        <f t="shared" si="669"/>
        <v>25.304896980220285</v>
      </c>
      <c r="AP4615" s="159">
        <f t="shared" si="670"/>
        <v>6.6990039267399084E-4</v>
      </c>
      <c r="AQ4615" s="160">
        <f t="shared" si="671"/>
        <v>1.75074613611157E-6</v>
      </c>
      <c r="AR4615" s="161">
        <f t="shared" si="672"/>
        <v>1.75074613611157E-6</v>
      </c>
      <c r="AS4615" s="161" t="str">
        <f t="shared" si="668"/>
        <v/>
      </c>
    </row>
    <row r="4616" spans="41:45" ht="20.100000000000001" customHeight="1" x14ac:dyDescent="0.25">
      <c r="AO4616" s="158">
        <f t="shared" si="669"/>
        <v>25.311291950394715</v>
      </c>
      <c r="AP4616" s="159">
        <f t="shared" si="670"/>
        <v>6.6814964653787927E-4</v>
      </c>
      <c r="AQ4616" s="160">
        <f t="shared" si="671"/>
        <v>1.7462597372275551E-6</v>
      </c>
      <c r="AR4616" s="161">
        <f t="shared" si="672"/>
        <v>1.7462597372275551E-6</v>
      </c>
      <c r="AS4616" s="161" t="str">
        <f t="shared" si="668"/>
        <v/>
      </c>
    </row>
    <row r="4617" spans="41:45" ht="20.100000000000001" customHeight="1" x14ac:dyDescent="0.25">
      <c r="AO4617" s="158">
        <f t="shared" si="669"/>
        <v>25.317686920569145</v>
      </c>
      <c r="AP4617" s="159">
        <f t="shared" si="670"/>
        <v>6.6640338680065171E-4</v>
      </c>
      <c r="AQ4617" s="160">
        <f t="shared" si="671"/>
        <v>1.7417845571362535E-6</v>
      </c>
      <c r="AR4617" s="161">
        <f t="shared" si="672"/>
        <v>1.7417845571362535E-6</v>
      </c>
      <c r="AS4617" s="161" t="str">
        <f t="shared" si="668"/>
        <v/>
      </c>
    </row>
    <row r="4618" spans="41:45" ht="20.100000000000001" customHeight="1" x14ac:dyDescent="0.25">
      <c r="AO4618" s="158">
        <f t="shared" si="669"/>
        <v>25.324081890743575</v>
      </c>
      <c r="AP4618" s="159">
        <f t="shared" si="670"/>
        <v>6.6466160224351546E-4</v>
      </c>
      <c r="AQ4618" s="160">
        <f t="shared" si="671"/>
        <v>1.7373205686545485E-6</v>
      </c>
      <c r="AR4618" s="161">
        <f t="shared" si="672"/>
        <v>1.7373205686545485E-6</v>
      </c>
      <c r="AS4618" s="161" t="str">
        <f t="shared" si="668"/>
        <v/>
      </c>
    </row>
    <row r="4619" spans="41:45" ht="20.100000000000001" customHeight="1" x14ac:dyDescent="0.25">
      <c r="AO4619" s="158">
        <f t="shared" si="669"/>
        <v>25.330476860918004</v>
      </c>
      <c r="AP4619" s="159">
        <f t="shared" si="670"/>
        <v>6.6292428167486091E-4</v>
      </c>
      <c r="AQ4619" s="160">
        <f t="shared" si="671"/>
        <v>1.7328677446597131E-6</v>
      </c>
      <c r="AR4619" s="161">
        <f t="shared" si="672"/>
        <v>1.7328677446597131E-6</v>
      </c>
      <c r="AS4619" s="161" t="str">
        <f t="shared" si="668"/>
        <v/>
      </c>
    </row>
    <row r="4620" spans="41:45" ht="20.100000000000001" customHeight="1" x14ac:dyDescent="0.25">
      <c r="AO4620" s="158">
        <f t="shared" si="669"/>
        <v>25.336871831092434</v>
      </c>
      <c r="AP4620" s="159">
        <f t="shared" si="670"/>
        <v>6.611914139302012E-4</v>
      </c>
      <c r="AQ4620" s="160">
        <f t="shared" si="671"/>
        <v>1.7284260580949402E-6</v>
      </c>
      <c r="AR4620" s="161">
        <f t="shared" si="672"/>
        <v>1.7284260580949402E-6</v>
      </c>
      <c r="AS4620" s="161" t="str">
        <f t="shared" si="668"/>
        <v/>
      </c>
    </row>
    <row r="4621" spans="41:45" ht="20.100000000000001" customHeight="1" x14ac:dyDescent="0.25">
      <c r="AO4621" s="158">
        <f t="shared" si="669"/>
        <v>25.343266801266864</v>
      </c>
      <c r="AP4621" s="159">
        <f t="shared" si="670"/>
        <v>6.5946298787210626E-4</v>
      </c>
      <c r="AQ4621" s="160">
        <f t="shared" si="671"/>
        <v>1.7239954819641377E-6</v>
      </c>
      <c r="AR4621" s="161">
        <f t="shared" si="672"/>
        <v>1.7239954819641377E-6</v>
      </c>
      <c r="AS4621" s="161" t="str">
        <f t="shared" si="668"/>
        <v/>
      </c>
    </row>
    <row r="4622" spans="41:45" ht="20.100000000000001" customHeight="1" x14ac:dyDescent="0.25">
      <c r="AO4622" s="158">
        <f t="shared" si="669"/>
        <v>25.349661771441294</v>
      </c>
      <c r="AP4622" s="159">
        <f t="shared" si="670"/>
        <v>6.5773899239014212E-4</v>
      </c>
      <c r="AQ4622" s="160">
        <f t="shared" si="671"/>
        <v>1.719575989333989E-6</v>
      </c>
      <c r="AR4622" s="161">
        <f t="shared" si="672"/>
        <v>1.719575989333989E-6</v>
      </c>
      <c r="AS4622" s="161" t="str">
        <f t="shared" si="668"/>
        <v/>
      </c>
    </row>
    <row r="4623" spans="41:45" ht="20.100000000000001" customHeight="1" x14ac:dyDescent="0.25">
      <c r="AO4623" s="158">
        <f t="shared" si="669"/>
        <v>25.356056741615724</v>
      </c>
      <c r="AP4623" s="159">
        <f t="shared" si="670"/>
        <v>6.5601941640080813E-4</v>
      </c>
      <c r="AQ4623" s="160">
        <f t="shared" si="671"/>
        <v>1.7151675533350367E-6</v>
      </c>
      <c r="AR4623" s="161">
        <f t="shared" si="672"/>
        <v>1.7151675533350367E-6</v>
      </c>
      <c r="AS4623" s="161" t="str">
        <f t="shared" si="668"/>
        <v/>
      </c>
    </row>
    <row r="4624" spans="41:45" ht="20.100000000000001" customHeight="1" x14ac:dyDescent="0.25">
      <c r="AO4624" s="158">
        <f t="shared" si="669"/>
        <v>25.362451711790154</v>
      </c>
      <c r="AP4624" s="159">
        <f t="shared" si="670"/>
        <v>6.5430424884747309E-4</v>
      </c>
      <c r="AQ4624" s="160">
        <f t="shared" si="671"/>
        <v>1.7107701471584308E-6</v>
      </c>
      <c r="AR4624" s="161">
        <f t="shared" si="672"/>
        <v>1.7107701471584308E-6</v>
      </c>
      <c r="AS4624" s="161" t="str">
        <f t="shared" si="668"/>
        <v/>
      </c>
    </row>
    <row r="4625" spans="41:45" ht="20.100000000000001" customHeight="1" x14ac:dyDescent="0.25">
      <c r="AO4625" s="158">
        <f t="shared" si="669"/>
        <v>25.368846681964584</v>
      </c>
      <c r="AP4625" s="159">
        <f t="shared" si="670"/>
        <v>6.5259347870031466E-4</v>
      </c>
      <c r="AQ4625" s="160">
        <f t="shared" si="671"/>
        <v>1.7063837440608066E-6</v>
      </c>
      <c r="AR4625" s="161">
        <f t="shared" si="672"/>
        <v>1.7063837440608066E-6</v>
      </c>
      <c r="AS4625" s="161" t="str">
        <f t="shared" si="668"/>
        <v/>
      </c>
    </row>
    <row r="4626" spans="41:45" ht="20.100000000000001" customHeight="1" x14ac:dyDescent="0.25">
      <c r="AO4626" s="158">
        <f t="shared" si="669"/>
        <v>25.375241652139014</v>
      </c>
      <c r="AP4626" s="159">
        <f t="shared" si="670"/>
        <v>6.5088709495625386E-4</v>
      </c>
      <c r="AQ4626" s="160">
        <f t="shared" si="671"/>
        <v>1.702008317356154E-6</v>
      </c>
      <c r="AR4626" s="161">
        <f t="shared" si="672"/>
        <v>1.702008317356154E-6</v>
      </c>
      <c r="AS4626" s="161" t="str">
        <f t="shared" ref="AS4626:AS4689" si="673">IF($AP4626&lt;(1-$AN$670),$AQ4626,"")</f>
        <v/>
      </c>
    </row>
    <row r="4627" spans="41:45" ht="20.100000000000001" customHeight="1" x14ac:dyDescent="0.25">
      <c r="AO4627" s="158">
        <f t="shared" ref="AO4627:AO4690" si="674">AO4626+$AR$655</f>
        <v>25.381636622313444</v>
      </c>
      <c r="AP4627" s="159">
        <f t="shared" ref="AP4627:AP4690" si="675">_xlfn.CHISQ.DIST.RT(AO4627,7)</f>
        <v>6.491850866388977E-4</v>
      </c>
      <c r="AQ4627" s="160">
        <f t="shared" ref="AQ4627:AQ4690" si="676">AP4627-AP4628</f>
        <v>1.697643840424274E-6</v>
      </c>
      <c r="AR4627" s="161">
        <f t="shared" ref="AR4627:AR4690" si="677">IF(AP4627&lt;(1-$AN$662),AQ4627,"")</f>
        <v>1.697643840424274E-6</v>
      </c>
      <c r="AS4627" s="161" t="str">
        <f t="shared" si="673"/>
        <v/>
      </c>
    </row>
    <row r="4628" spans="41:45" ht="20.100000000000001" customHeight="1" x14ac:dyDescent="0.25">
      <c r="AO4628" s="158">
        <f t="shared" si="674"/>
        <v>25.388031592487874</v>
      </c>
      <c r="AP4628" s="159">
        <f t="shared" si="675"/>
        <v>6.4748744279847343E-4</v>
      </c>
      <c r="AQ4628" s="160">
        <f t="shared" si="676"/>
        <v>1.6932902867082848E-6</v>
      </c>
      <c r="AR4628" s="161">
        <f t="shared" si="677"/>
        <v>1.6932902867082848E-6</v>
      </c>
      <c r="AS4628" s="161" t="str">
        <f t="shared" si="673"/>
        <v/>
      </c>
    </row>
    <row r="4629" spans="41:45" ht="20.100000000000001" customHeight="1" x14ac:dyDescent="0.25">
      <c r="AO4629" s="158">
        <f t="shared" si="674"/>
        <v>25.394426562662304</v>
      </c>
      <c r="AP4629" s="159">
        <f t="shared" si="675"/>
        <v>6.4579415251176514E-4</v>
      </c>
      <c r="AQ4629" s="160">
        <f t="shared" si="676"/>
        <v>1.6889476297061654E-6</v>
      </c>
      <c r="AR4629" s="161">
        <f t="shared" si="677"/>
        <v>1.6889476297061654E-6</v>
      </c>
      <c r="AS4629" s="161" t="str">
        <f t="shared" si="673"/>
        <v/>
      </c>
    </row>
    <row r="4630" spans="41:45" ht="20.100000000000001" customHeight="1" x14ac:dyDescent="0.25">
      <c r="AO4630" s="158">
        <f t="shared" si="674"/>
        <v>25.400821532836733</v>
      </c>
      <c r="AP4630" s="159">
        <f t="shared" si="675"/>
        <v>6.4410520488205898E-4</v>
      </c>
      <c r="AQ4630" s="160">
        <f t="shared" si="676"/>
        <v>1.6846158429860425E-6</v>
      </c>
      <c r="AR4630" s="161">
        <f t="shared" si="677"/>
        <v>1.6846158429860425E-6</v>
      </c>
      <c r="AS4630" s="161" t="str">
        <f t="shared" si="673"/>
        <v/>
      </c>
    </row>
    <row r="4631" spans="41:45" ht="20.100000000000001" customHeight="1" x14ac:dyDescent="0.25">
      <c r="AO4631" s="158">
        <f t="shared" si="674"/>
        <v>25.407216503011163</v>
      </c>
      <c r="AP4631" s="159">
        <f t="shared" si="675"/>
        <v>6.4242058903907294E-4</v>
      </c>
      <c r="AQ4631" s="160">
        <f t="shared" si="676"/>
        <v>1.6802949001687353E-6</v>
      </c>
      <c r="AR4631" s="161">
        <f t="shared" si="677"/>
        <v>1.6802949001687353E-6</v>
      </c>
      <c r="AS4631" s="161" t="str">
        <f t="shared" si="673"/>
        <v/>
      </c>
    </row>
    <row r="4632" spans="41:45" ht="20.100000000000001" customHeight="1" x14ac:dyDescent="0.25">
      <c r="AO4632" s="158">
        <f t="shared" si="674"/>
        <v>25.413611473185593</v>
      </c>
      <c r="AP4632" s="159">
        <f t="shared" si="675"/>
        <v>6.407402941389042E-4</v>
      </c>
      <c r="AQ4632" s="160">
        <f t="shared" si="676"/>
        <v>1.6759847749478127E-6</v>
      </c>
      <c r="AR4632" s="161">
        <f t="shared" si="677"/>
        <v>1.6759847749478127E-6</v>
      </c>
      <c r="AS4632" s="161" t="str">
        <f t="shared" si="673"/>
        <v/>
      </c>
    </row>
    <row r="4633" spans="41:45" ht="20.100000000000001" customHeight="1" x14ac:dyDescent="0.25">
      <c r="AO4633" s="158">
        <f t="shared" si="674"/>
        <v>25.420006443360023</v>
      </c>
      <c r="AP4633" s="159">
        <f t="shared" si="675"/>
        <v>6.3906430936395639E-4</v>
      </c>
      <c r="AQ4633" s="160">
        <f t="shared" si="676"/>
        <v>1.6716854410659581E-6</v>
      </c>
      <c r="AR4633" s="161">
        <f t="shared" si="677"/>
        <v>1.6716854410659581E-6</v>
      </c>
      <c r="AS4633" s="161" t="str">
        <f t="shared" si="673"/>
        <v/>
      </c>
    </row>
    <row r="4634" spans="41:45" ht="20.100000000000001" customHeight="1" x14ac:dyDescent="0.25">
      <c r="AO4634" s="158">
        <f t="shared" si="674"/>
        <v>25.426401413534453</v>
      </c>
      <c r="AP4634" s="159">
        <f t="shared" si="675"/>
        <v>6.3739262392289043E-4</v>
      </c>
      <c r="AQ4634" s="160">
        <f t="shared" si="676"/>
        <v>1.667396872332967E-6</v>
      </c>
      <c r="AR4634" s="161">
        <f t="shared" si="677"/>
        <v>1.667396872332967E-6</v>
      </c>
      <c r="AS4634" s="161" t="str">
        <f t="shared" si="673"/>
        <v/>
      </c>
    </row>
    <row r="4635" spans="41:45" ht="20.100000000000001" customHeight="1" x14ac:dyDescent="0.25">
      <c r="AO4635" s="158">
        <f t="shared" si="674"/>
        <v>25.432796383708883</v>
      </c>
      <c r="AP4635" s="159">
        <f t="shared" si="675"/>
        <v>6.3572522705055746E-4</v>
      </c>
      <c r="AQ4635" s="160">
        <f t="shared" si="676"/>
        <v>1.6631190426231448E-6</v>
      </c>
      <c r="AR4635" s="161">
        <f t="shared" si="677"/>
        <v>1.6631190426231448E-6</v>
      </c>
      <c r="AS4635" s="161" t="str">
        <f t="shared" si="673"/>
        <v/>
      </c>
    </row>
    <row r="4636" spans="41:45" ht="20.100000000000001" customHeight="1" x14ac:dyDescent="0.25">
      <c r="AO4636" s="158">
        <f t="shared" si="674"/>
        <v>25.439191353883313</v>
      </c>
      <c r="AP4636" s="159">
        <f t="shared" si="675"/>
        <v>6.3406210800793432E-4</v>
      </c>
      <c r="AQ4636" s="160">
        <f t="shared" si="676"/>
        <v>1.65885192586208E-6</v>
      </c>
      <c r="AR4636" s="161">
        <f t="shared" si="677"/>
        <v>1.65885192586208E-6</v>
      </c>
      <c r="AS4636" s="161" t="str">
        <f t="shared" si="673"/>
        <v/>
      </c>
    </row>
    <row r="4637" spans="41:45" ht="20.100000000000001" customHeight="1" x14ac:dyDescent="0.25">
      <c r="AO4637" s="158">
        <f t="shared" si="674"/>
        <v>25.445586324057743</v>
      </c>
      <c r="AP4637" s="159">
        <f t="shared" si="675"/>
        <v>6.3240325608207224E-4</v>
      </c>
      <c r="AQ4637" s="160">
        <f t="shared" si="676"/>
        <v>1.6545954960455085E-6</v>
      </c>
      <c r="AR4637" s="161">
        <f t="shared" si="677"/>
        <v>1.6545954960455085E-6</v>
      </c>
      <c r="AS4637" s="161" t="str">
        <f t="shared" si="673"/>
        <v/>
      </c>
    </row>
    <row r="4638" spans="41:45" ht="20.100000000000001" customHeight="1" x14ac:dyDescent="0.25">
      <c r="AO4638" s="158">
        <f t="shared" si="674"/>
        <v>25.451981294232173</v>
      </c>
      <c r="AP4638" s="159">
        <f t="shared" si="675"/>
        <v>6.3074866058602673E-4</v>
      </c>
      <c r="AQ4638" s="160">
        <f t="shared" si="676"/>
        <v>1.6503497272251115E-6</v>
      </c>
      <c r="AR4638" s="161">
        <f t="shared" si="677"/>
        <v>1.6503497272251115E-6</v>
      </c>
      <c r="AS4638" s="161" t="str">
        <f t="shared" si="673"/>
        <v/>
      </c>
    </row>
    <row r="4639" spans="41:45" ht="20.100000000000001" customHeight="1" x14ac:dyDescent="0.25">
      <c r="AO4639" s="158">
        <f t="shared" si="674"/>
        <v>25.458376264406603</v>
      </c>
      <c r="AP4639" s="159">
        <f t="shared" si="675"/>
        <v>6.2909831085880162E-4</v>
      </c>
      <c r="AQ4639" s="160">
        <f t="shared" si="676"/>
        <v>1.6461145935102494E-6</v>
      </c>
      <c r="AR4639" s="161">
        <f t="shared" si="677"/>
        <v>1.6461145935102494E-6</v>
      </c>
      <c r="AS4639" s="161" t="str">
        <f t="shared" si="673"/>
        <v/>
      </c>
    </row>
    <row r="4640" spans="41:45" ht="20.100000000000001" customHeight="1" x14ac:dyDescent="0.25">
      <c r="AO4640" s="158">
        <f t="shared" si="674"/>
        <v>25.464771234581033</v>
      </c>
      <c r="AP4640" s="159">
        <f t="shared" si="675"/>
        <v>6.2745219626529137E-4</v>
      </c>
      <c r="AQ4640" s="160">
        <f t="shared" si="676"/>
        <v>1.6418900690786959E-6</v>
      </c>
      <c r="AR4640" s="161">
        <f t="shared" si="677"/>
        <v>1.6418900690786959E-6</v>
      </c>
      <c r="AS4640" s="161" t="str">
        <f t="shared" si="673"/>
        <v/>
      </c>
    </row>
    <row r="4641" spans="41:45" ht="20.100000000000001" customHeight="1" x14ac:dyDescent="0.25">
      <c r="AO4641" s="158">
        <f t="shared" si="674"/>
        <v>25.471166204755463</v>
      </c>
      <c r="AP4641" s="159">
        <f t="shared" si="675"/>
        <v>6.2581030619621267E-4</v>
      </c>
      <c r="AQ4641" s="160">
        <f t="shared" si="676"/>
        <v>1.6376761281608086E-6</v>
      </c>
      <c r="AR4641" s="161">
        <f t="shared" si="677"/>
        <v>1.6376761281608086E-6</v>
      </c>
      <c r="AS4641" s="161" t="str">
        <f t="shared" si="673"/>
        <v/>
      </c>
    </row>
    <row r="4642" spans="41:45" ht="20.100000000000001" customHeight="1" x14ac:dyDescent="0.25">
      <c r="AO4642" s="158">
        <f t="shared" si="674"/>
        <v>25.477561174929892</v>
      </c>
      <c r="AP4642" s="159">
        <f t="shared" si="675"/>
        <v>6.2417263006805186E-4</v>
      </c>
      <c r="AQ4642" s="160">
        <f t="shared" si="676"/>
        <v>1.6334727450516718E-6</v>
      </c>
      <c r="AR4642" s="161">
        <f t="shared" si="677"/>
        <v>1.6334727450516718E-6</v>
      </c>
      <c r="AS4642" s="161" t="str">
        <f t="shared" si="673"/>
        <v/>
      </c>
    </row>
    <row r="4643" spans="41:45" ht="20.100000000000001" customHeight="1" x14ac:dyDescent="0.25">
      <c r="AO4643" s="158">
        <f t="shared" si="674"/>
        <v>25.483956145104322</v>
      </c>
      <c r="AP4643" s="159">
        <f t="shared" si="675"/>
        <v>6.2253915732300019E-4</v>
      </c>
      <c r="AQ4643" s="160">
        <f t="shared" si="676"/>
        <v>1.6292798941010137E-6</v>
      </c>
      <c r="AR4643" s="161">
        <f t="shared" si="677"/>
        <v>1.6292798941010137E-6</v>
      </c>
      <c r="AS4643" s="161" t="str">
        <f t="shared" si="673"/>
        <v/>
      </c>
    </row>
    <row r="4644" spans="41:45" ht="20.100000000000001" customHeight="1" x14ac:dyDescent="0.25">
      <c r="AO4644" s="158">
        <f t="shared" si="674"/>
        <v>25.490351115278752</v>
      </c>
      <c r="AP4644" s="159">
        <f t="shared" si="675"/>
        <v>6.2090987742889918E-4</v>
      </c>
      <c r="AQ4644" s="160">
        <f t="shared" si="676"/>
        <v>1.6250975497255661E-6</v>
      </c>
      <c r="AR4644" s="161">
        <f t="shared" si="677"/>
        <v>1.6250975497255661E-6</v>
      </c>
      <c r="AS4644" s="161" t="str">
        <f t="shared" si="673"/>
        <v/>
      </c>
    </row>
    <row r="4645" spans="41:45" ht="20.100000000000001" customHeight="1" x14ac:dyDescent="0.25">
      <c r="AO4645" s="158">
        <f t="shared" si="674"/>
        <v>25.496746085453182</v>
      </c>
      <c r="AP4645" s="159">
        <f t="shared" si="675"/>
        <v>6.1928477987917361E-4</v>
      </c>
      <c r="AQ4645" s="160">
        <f t="shared" si="676"/>
        <v>1.6209256863956205E-6</v>
      </c>
      <c r="AR4645" s="161">
        <f t="shared" si="677"/>
        <v>1.6209256863956205E-6</v>
      </c>
      <c r="AS4645" s="161" t="str">
        <f t="shared" si="673"/>
        <v/>
      </c>
    </row>
    <row r="4646" spans="41:45" ht="20.100000000000001" customHeight="1" x14ac:dyDescent="0.25">
      <c r="AO4646" s="158">
        <f t="shared" si="674"/>
        <v>25.503141055627612</v>
      </c>
      <c r="AP4646" s="159">
        <f t="shared" si="675"/>
        <v>6.1766385419277799E-4</v>
      </c>
      <c r="AQ4646" s="160">
        <f t="shared" si="676"/>
        <v>1.6167642786434847E-6</v>
      </c>
      <c r="AR4646" s="161">
        <f t="shared" si="677"/>
        <v>1.6167642786434847E-6</v>
      </c>
      <c r="AS4646" s="161" t="str">
        <f t="shared" si="673"/>
        <v/>
      </c>
    </row>
    <row r="4647" spans="41:45" ht="20.100000000000001" customHeight="1" x14ac:dyDescent="0.25">
      <c r="AO4647" s="158">
        <f t="shared" si="674"/>
        <v>25.509536025802042</v>
      </c>
      <c r="AP4647" s="159">
        <f t="shared" si="675"/>
        <v>6.1604708991413451E-4</v>
      </c>
      <c r="AQ4647" s="160">
        <f t="shared" si="676"/>
        <v>1.612613301062724E-6</v>
      </c>
      <c r="AR4647" s="161">
        <f t="shared" si="677"/>
        <v>1.612613301062724E-6</v>
      </c>
      <c r="AS4647" s="161" t="str">
        <f t="shared" si="673"/>
        <v/>
      </c>
    </row>
    <row r="4648" spans="41:45" ht="20.100000000000001" customHeight="1" x14ac:dyDescent="0.25">
      <c r="AO4648" s="158">
        <f t="shared" si="674"/>
        <v>25.515930995976472</v>
      </c>
      <c r="AP4648" s="159">
        <f t="shared" si="675"/>
        <v>6.1443447661307178E-4</v>
      </c>
      <c r="AQ4648" s="160">
        <f t="shared" si="676"/>
        <v>1.608472728300463E-6</v>
      </c>
      <c r="AR4648" s="161">
        <f t="shared" si="677"/>
        <v>1.608472728300463E-6</v>
      </c>
      <c r="AS4648" s="161" t="str">
        <f t="shared" si="673"/>
        <v/>
      </c>
    </row>
    <row r="4649" spans="41:45" ht="20.100000000000001" customHeight="1" x14ac:dyDescent="0.25">
      <c r="AO4649" s="158">
        <f t="shared" si="674"/>
        <v>25.522325966150902</v>
      </c>
      <c r="AP4649" s="159">
        <f t="shared" si="675"/>
        <v>6.1282600388477132E-4</v>
      </c>
      <c r="AQ4649" s="160">
        <f t="shared" si="676"/>
        <v>1.6043425350680115E-6</v>
      </c>
      <c r="AR4649" s="161">
        <f t="shared" si="677"/>
        <v>1.6043425350680115E-6</v>
      </c>
      <c r="AS4649" s="161" t="str">
        <f t="shared" si="673"/>
        <v/>
      </c>
    </row>
    <row r="4650" spans="41:45" ht="20.100000000000001" customHeight="1" x14ac:dyDescent="0.25">
      <c r="AO4650" s="158">
        <f t="shared" si="674"/>
        <v>25.528720936325332</v>
      </c>
      <c r="AP4650" s="159">
        <f t="shared" si="675"/>
        <v>6.1122166134970331E-4</v>
      </c>
      <c r="AQ4650" s="160">
        <f t="shared" si="676"/>
        <v>1.6002226961360933E-6</v>
      </c>
      <c r="AR4650" s="161">
        <f t="shared" si="677"/>
        <v>1.6002226961360933E-6</v>
      </c>
      <c r="AS4650" s="161" t="str">
        <f t="shared" si="673"/>
        <v/>
      </c>
    </row>
    <row r="4651" spans="41:45" ht="20.100000000000001" customHeight="1" x14ac:dyDescent="0.25">
      <c r="AO4651" s="158">
        <f t="shared" si="674"/>
        <v>25.535115906499762</v>
      </c>
      <c r="AP4651" s="159">
        <f t="shared" si="675"/>
        <v>6.0962143865356721E-4</v>
      </c>
      <c r="AQ4651" s="160">
        <f t="shared" si="676"/>
        <v>1.5961131863285582E-6</v>
      </c>
      <c r="AR4651" s="161">
        <f t="shared" si="677"/>
        <v>1.5961131863285582E-6</v>
      </c>
      <c r="AS4651" s="161" t="str">
        <f t="shared" si="673"/>
        <v/>
      </c>
    </row>
    <row r="4652" spans="41:45" ht="20.100000000000001" customHeight="1" x14ac:dyDescent="0.25">
      <c r="AO4652" s="158">
        <f t="shared" si="674"/>
        <v>25.541510876674192</v>
      </c>
      <c r="AP4652" s="159">
        <f t="shared" si="675"/>
        <v>6.0802532546723866E-4</v>
      </c>
      <c r="AQ4652" s="160">
        <f t="shared" si="676"/>
        <v>1.5920139805349585E-6</v>
      </c>
      <c r="AR4652" s="161">
        <f t="shared" si="677"/>
        <v>1.5920139805349585E-6</v>
      </c>
      <c r="AS4652" s="161" t="str">
        <f t="shared" si="673"/>
        <v/>
      </c>
    </row>
    <row r="4653" spans="41:45" ht="20.100000000000001" customHeight="1" x14ac:dyDescent="0.25">
      <c r="AO4653" s="158">
        <f t="shared" si="674"/>
        <v>25.547905846848622</v>
      </c>
      <c r="AP4653" s="159">
        <f t="shared" si="675"/>
        <v>6.064333114867037E-4</v>
      </c>
      <c r="AQ4653" s="160">
        <f t="shared" si="676"/>
        <v>1.587925053698298E-6</v>
      </c>
      <c r="AR4653" s="161">
        <f t="shared" si="677"/>
        <v>1.587925053698298E-6</v>
      </c>
      <c r="AS4653" s="161" t="str">
        <f t="shared" si="673"/>
        <v/>
      </c>
    </row>
    <row r="4654" spans="41:45" ht="20.100000000000001" customHeight="1" x14ac:dyDescent="0.25">
      <c r="AO4654" s="158">
        <f t="shared" si="674"/>
        <v>25.554300817023051</v>
      </c>
      <c r="AP4654" s="159">
        <f t="shared" si="675"/>
        <v>6.048453864330054E-4</v>
      </c>
      <c r="AQ4654" s="160">
        <f t="shared" si="676"/>
        <v>1.583846380822946E-6</v>
      </c>
      <c r="AR4654" s="161">
        <f t="shared" si="677"/>
        <v>1.583846380822946E-6</v>
      </c>
      <c r="AS4654" s="161" t="str">
        <f t="shared" si="673"/>
        <v/>
      </c>
    </row>
    <row r="4655" spans="41:45" ht="20.100000000000001" customHeight="1" x14ac:dyDescent="0.25">
      <c r="AO4655" s="158">
        <f t="shared" si="674"/>
        <v>25.560695787197481</v>
      </c>
      <c r="AP4655" s="159">
        <f t="shared" si="675"/>
        <v>6.0326154005218245E-4</v>
      </c>
      <c r="AQ4655" s="160">
        <f t="shared" si="676"/>
        <v>1.5797779369712767E-6</v>
      </c>
      <c r="AR4655" s="161">
        <f t="shared" si="677"/>
        <v>1.5797779369712767E-6</v>
      </c>
      <c r="AS4655" s="161" t="str">
        <f t="shared" si="673"/>
        <v/>
      </c>
    </row>
    <row r="4656" spans="41:45" ht="20.100000000000001" customHeight="1" x14ac:dyDescent="0.25">
      <c r="AO4656" s="158">
        <f t="shared" si="674"/>
        <v>25.567090757371911</v>
      </c>
      <c r="AP4656" s="159">
        <f t="shared" si="675"/>
        <v>6.0168176211521118E-4</v>
      </c>
      <c r="AQ4656" s="160">
        <f t="shared" si="676"/>
        <v>1.5757196972613925E-6</v>
      </c>
      <c r="AR4656" s="161">
        <f t="shared" si="677"/>
        <v>1.5757196972613925E-6</v>
      </c>
      <c r="AS4656" s="161" t="str">
        <f t="shared" si="673"/>
        <v/>
      </c>
    </row>
    <row r="4657" spans="41:45" ht="20.100000000000001" customHeight="1" x14ac:dyDescent="0.25">
      <c r="AO4657" s="158">
        <f t="shared" si="674"/>
        <v>25.573485727546341</v>
      </c>
      <c r="AP4657" s="159">
        <f t="shared" si="675"/>
        <v>6.0010604241794979E-4</v>
      </c>
      <c r="AQ4657" s="160">
        <f t="shared" si="676"/>
        <v>1.5716716368727613E-6</v>
      </c>
      <c r="AR4657" s="161">
        <f t="shared" si="677"/>
        <v>1.5716716368727613E-6</v>
      </c>
      <c r="AS4657" s="161" t="str">
        <f t="shared" si="673"/>
        <v/>
      </c>
    </row>
    <row r="4658" spans="41:45" ht="20.100000000000001" customHeight="1" x14ac:dyDescent="0.25">
      <c r="AO4658" s="158">
        <f t="shared" si="674"/>
        <v>25.579880697720771</v>
      </c>
      <c r="AP4658" s="159">
        <f t="shared" si="675"/>
        <v>5.9853437078107702E-4</v>
      </c>
      <c r="AQ4658" s="160">
        <f t="shared" si="676"/>
        <v>1.5676337310415551E-6</v>
      </c>
      <c r="AR4658" s="161">
        <f t="shared" si="677"/>
        <v>1.5676337310415551E-6</v>
      </c>
      <c r="AS4658" s="161" t="str">
        <f t="shared" si="673"/>
        <v/>
      </c>
    </row>
    <row r="4659" spans="41:45" ht="20.100000000000001" customHeight="1" x14ac:dyDescent="0.25">
      <c r="AO4659" s="158">
        <f t="shared" si="674"/>
        <v>25.586275667895201</v>
      </c>
      <c r="AP4659" s="159">
        <f t="shared" si="675"/>
        <v>5.9696673705003547E-4</v>
      </c>
      <c r="AQ4659" s="160">
        <f t="shared" si="676"/>
        <v>1.5636059550585895E-6</v>
      </c>
      <c r="AR4659" s="161">
        <f t="shared" si="677"/>
        <v>1.5636059550585895E-6</v>
      </c>
      <c r="AS4659" s="161" t="str">
        <f t="shared" si="673"/>
        <v/>
      </c>
    </row>
    <row r="4660" spans="41:45" ht="20.100000000000001" customHeight="1" x14ac:dyDescent="0.25">
      <c r="AO4660" s="158">
        <f t="shared" si="674"/>
        <v>25.592670638069631</v>
      </c>
      <c r="AP4660" s="159">
        <f t="shared" si="675"/>
        <v>5.9540313109497688E-4</v>
      </c>
      <c r="AQ4660" s="160">
        <f t="shared" si="676"/>
        <v>1.559588284280166E-6</v>
      </c>
      <c r="AR4660" s="161">
        <f t="shared" si="677"/>
        <v>1.559588284280166E-6</v>
      </c>
      <c r="AS4660" s="161" t="str">
        <f t="shared" si="673"/>
        <v/>
      </c>
    </row>
    <row r="4661" spans="41:45" ht="20.100000000000001" customHeight="1" x14ac:dyDescent="0.25">
      <c r="AO4661" s="158">
        <f t="shared" si="674"/>
        <v>25.599065608244061</v>
      </c>
      <c r="AP4661" s="159">
        <f t="shared" si="675"/>
        <v>5.9384354281069671E-4</v>
      </c>
      <c r="AQ4661" s="160">
        <f t="shared" si="676"/>
        <v>1.5555806941122425E-6</v>
      </c>
      <c r="AR4661" s="161">
        <f t="shared" si="677"/>
        <v>1.5555806941122425E-6</v>
      </c>
      <c r="AS4661" s="161" t="str">
        <f t="shared" si="673"/>
        <v/>
      </c>
    </row>
    <row r="4662" spans="41:45" ht="20.100000000000001" customHeight="1" x14ac:dyDescent="0.25">
      <c r="AO4662" s="158">
        <f t="shared" si="674"/>
        <v>25.605460578418491</v>
      </c>
      <c r="AP4662" s="159">
        <f t="shared" si="675"/>
        <v>5.9228796211658447E-4</v>
      </c>
      <c r="AQ4662" s="160">
        <f t="shared" si="676"/>
        <v>1.551583160021709E-6</v>
      </c>
      <c r="AR4662" s="161">
        <f t="shared" si="677"/>
        <v>1.551583160021709E-6</v>
      </c>
      <c r="AS4662" s="161" t="str">
        <f t="shared" si="673"/>
        <v/>
      </c>
    </row>
    <row r="4663" spans="41:45" ht="20.100000000000001" customHeight="1" x14ac:dyDescent="0.25">
      <c r="AO4663" s="158">
        <f t="shared" si="674"/>
        <v>25.611855548592921</v>
      </c>
      <c r="AP4663" s="159">
        <f t="shared" si="675"/>
        <v>5.9073637895656276E-4</v>
      </c>
      <c r="AQ4663" s="160">
        <f t="shared" si="676"/>
        <v>1.5475956575338942E-6</v>
      </c>
      <c r="AR4663" s="161">
        <f t="shared" si="677"/>
        <v>1.5475956575338942E-6</v>
      </c>
      <c r="AS4663" s="161" t="str">
        <f t="shared" si="673"/>
        <v/>
      </c>
    </row>
    <row r="4664" spans="41:45" ht="20.100000000000001" customHeight="1" x14ac:dyDescent="0.25">
      <c r="AO4664" s="158">
        <f t="shared" si="674"/>
        <v>25.618250518767351</v>
      </c>
      <c r="AP4664" s="159">
        <f t="shared" si="675"/>
        <v>5.8918878329902887E-4</v>
      </c>
      <c r="AQ4664" s="160">
        <f t="shared" si="676"/>
        <v>1.543618162227361E-6</v>
      </c>
      <c r="AR4664" s="161">
        <f t="shared" si="677"/>
        <v>1.543618162227361E-6</v>
      </c>
      <c r="AS4664" s="161" t="str">
        <f t="shared" si="673"/>
        <v/>
      </c>
    </row>
    <row r="4665" spans="41:45" ht="20.100000000000001" customHeight="1" x14ac:dyDescent="0.25">
      <c r="AO4665" s="158">
        <f t="shared" si="674"/>
        <v>25.624645488941781</v>
      </c>
      <c r="AP4665" s="159">
        <f t="shared" si="675"/>
        <v>5.8764516513680151E-4</v>
      </c>
      <c r="AQ4665" s="160">
        <f t="shared" si="676"/>
        <v>1.5396506497426885E-6</v>
      </c>
      <c r="AR4665" s="161">
        <f t="shared" si="677"/>
        <v>1.5396506497426885E-6</v>
      </c>
      <c r="AS4665" s="161" t="str">
        <f t="shared" si="673"/>
        <v/>
      </c>
    </row>
    <row r="4666" spans="41:45" ht="20.100000000000001" customHeight="1" x14ac:dyDescent="0.25">
      <c r="AO4666" s="158">
        <f t="shared" si="674"/>
        <v>25.63104045911621</v>
      </c>
      <c r="AP4666" s="159">
        <f t="shared" si="675"/>
        <v>5.8610551448705882E-4</v>
      </c>
      <c r="AQ4666" s="160">
        <f t="shared" si="676"/>
        <v>1.5356930957739073E-6</v>
      </c>
      <c r="AR4666" s="161">
        <f t="shared" si="677"/>
        <v>1.5356930957739073E-6</v>
      </c>
      <c r="AS4666" s="161" t="str">
        <f t="shared" si="673"/>
        <v/>
      </c>
    </row>
    <row r="4667" spans="41:45" ht="20.100000000000001" customHeight="1" x14ac:dyDescent="0.25">
      <c r="AO4667" s="158">
        <f t="shared" si="674"/>
        <v>25.63743542929064</v>
      </c>
      <c r="AP4667" s="159">
        <f t="shared" si="675"/>
        <v>5.8456982139128491E-4</v>
      </c>
      <c r="AQ4667" s="160">
        <f t="shared" si="676"/>
        <v>1.5317454760715348E-6</v>
      </c>
      <c r="AR4667" s="161">
        <f t="shared" si="677"/>
        <v>1.5317454760715348E-6</v>
      </c>
      <c r="AS4667" s="161" t="str">
        <f t="shared" si="673"/>
        <v/>
      </c>
    </row>
    <row r="4668" spans="41:45" ht="20.100000000000001" customHeight="1" x14ac:dyDescent="0.25">
      <c r="AO4668" s="158">
        <f t="shared" si="674"/>
        <v>25.64383039946507</v>
      </c>
      <c r="AP4668" s="159">
        <f t="shared" si="675"/>
        <v>5.8303807591521338E-4</v>
      </c>
      <c r="AQ4668" s="160">
        <f t="shared" si="676"/>
        <v>1.527807766446912E-6</v>
      </c>
      <c r="AR4668" s="161">
        <f t="shared" si="677"/>
        <v>1.527807766446912E-6</v>
      </c>
      <c r="AS4668" s="161" t="str">
        <f t="shared" si="673"/>
        <v/>
      </c>
    </row>
    <row r="4669" spans="41:45" ht="20.100000000000001" customHeight="1" x14ac:dyDescent="0.25">
      <c r="AO4669" s="158">
        <f t="shared" si="674"/>
        <v>25.6502253696395</v>
      </c>
      <c r="AP4669" s="159">
        <f t="shared" si="675"/>
        <v>5.8151026814876646E-4</v>
      </c>
      <c r="AQ4669" s="160">
        <f t="shared" si="676"/>
        <v>1.5238799427635301E-6</v>
      </c>
      <c r="AR4669" s="161">
        <f t="shared" si="677"/>
        <v>1.5238799427635301E-6</v>
      </c>
      <c r="AS4669" s="161" t="str">
        <f t="shared" si="673"/>
        <v/>
      </c>
    </row>
    <row r="4670" spans="41:45" ht="20.100000000000001" customHeight="1" x14ac:dyDescent="0.25">
      <c r="AO4670" s="158">
        <f t="shared" si="674"/>
        <v>25.65662033981393</v>
      </c>
      <c r="AP4670" s="159">
        <f t="shared" si="675"/>
        <v>5.7998638820600293E-4</v>
      </c>
      <c r="AQ4670" s="160">
        <f t="shared" si="676"/>
        <v>1.5199619809426685E-6</v>
      </c>
      <c r="AR4670" s="161">
        <f t="shared" si="677"/>
        <v>1.5199619809426685E-6</v>
      </c>
      <c r="AS4670" s="161" t="str">
        <f t="shared" si="673"/>
        <v/>
      </c>
    </row>
    <row r="4671" spans="41:45" ht="20.100000000000001" customHeight="1" x14ac:dyDescent="0.25">
      <c r="AO4671" s="158">
        <f t="shared" si="674"/>
        <v>25.66301530998836</v>
      </c>
      <c r="AP4671" s="159">
        <f t="shared" si="675"/>
        <v>5.7846642622506027E-4</v>
      </c>
      <c r="AQ4671" s="160">
        <f t="shared" si="676"/>
        <v>1.5160538569632858E-6</v>
      </c>
      <c r="AR4671" s="161">
        <f t="shared" si="677"/>
        <v>1.5160538569632858E-6</v>
      </c>
      <c r="AS4671" s="161" t="str">
        <f t="shared" si="673"/>
        <v/>
      </c>
    </row>
    <row r="4672" spans="41:45" ht="20.100000000000001" customHeight="1" x14ac:dyDescent="0.25">
      <c r="AO4672" s="158">
        <f t="shared" si="674"/>
        <v>25.66941028016279</v>
      </c>
      <c r="AP4672" s="159">
        <f t="shared" si="675"/>
        <v>5.7695037236809698E-4</v>
      </c>
      <c r="AQ4672" s="160">
        <f t="shared" si="676"/>
        <v>1.5121555468574667E-6</v>
      </c>
      <c r="AR4672" s="161">
        <f t="shared" si="677"/>
        <v>1.5121555468574667E-6</v>
      </c>
      <c r="AS4672" s="161" t="str">
        <f t="shared" si="673"/>
        <v/>
      </c>
    </row>
    <row r="4673" spans="41:45" ht="20.100000000000001" customHeight="1" x14ac:dyDescent="0.25">
      <c r="AO4673" s="158">
        <f t="shared" si="674"/>
        <v>25.67580525033722</v>
      </c>
      <c r="AP4673" s="159">
        <f t="shared" si="675"/>
        <v>5.7543821682123951E-4</v>
      </c>
      <c r="AQ4673" s="160">
        <f t="shared" si="676"/>
        <v>1.508267026719746E-6</v>
      </c>
      <c r="AR4673" s="161">
        <f t="shared" si="677"/>
        <v>1.508267026719746E-6</v>
      </c>
      <c r="AS4673" s="161" t="str">
        <f t="shared" si="673"/>
        <v/>
      </c>
    </row>
    <row r="4674" spans="41:45" ht="20.100000000000001" customHeight="1" x14ac:dyDescent="0.25">
      <c r="AO4674" s="158">
        <f t="shared" si="674"/>
        <v>25.68220022051165</v>
      </c>
      <c r="AP4674" s="159">
        <f t="shared" si="675"/>
        <v>5.7392994979451977E-4</v>
      </c>
      <c r="AQ4674" s="160">
        <f t="shared" si="676"/>
        <v>1.5043882726904117E-6</v>
      </c>
      <c r="AR4674" s="161">
        <f t="shared" si="677"/>
        <v>1.5043882726904117E-6</v>
      </c>
      <c r="AS4674" s="161" t="str">
        <f t="shared" si="673"/>
        <v/>
      </c>
    </row>
    <row r="4675" spans="41:45" ht="20.100000000000001" customHeight="1" x14ac:dyDescent="0.25">
      <c r="AO4675" s="158">
        <f t="shared" si="674"/>
        <v>25.68859519068608</v>
      </c>
      <c r="AP4675" s="159">
        <f t="shared" si="675"/>
        <v>5.7242556152182936E-4</v>
      </c>
      <c r="AQ4675" s="160">
        <f t="shared" si="676"/>
        <v>1.5005192609754544E-6</v>
      </c>
      <c r="AR4675" s="161">
        <f t="shared" si="677"/>
        <v>1.5005192609754544E-6</v>
      </c>
      <c r="AS4675" s="161" t="str">
        <f t="shared" si="673"/>
        <v/>
      </c>
    </row>
    <row r="4676" spans="41:45" ht="20.100000000000001" customHeight="1" x14ac:dyDescent="0.25">
      <c r="AO4676" s="158">
        <f t="shared" si="674"/>
        <v>25.69499016086051</v>
      </c>
      <c r="AP4676" s="159">
        <f t="shared" si="675"/>
        <v>5.709250422608539E-4</v>
      </c>
      <c r="AQ4676" s="160">
        <f t="shared" si="676"/>
        <v>1.4966599678322562E-6</v>
      </c>
      <c r="AR4676" s="161">
        <f t="shared" si="677"/>
        <v>1.4966599678322562E-6</v>
      </c>
      <c r="AS4676" s="161" t="str">
        <f t="shared" si="673"/>
        <v/>
      </c>
    </row>
    <row r="4677" spans="41:45" ht="20.100000000000001" customHeight="1" x14ac:dyDescent="0.25">
      <c r="AO4677" s="158">
        <f t="shared" si="674"/>
        <v>25.701385131034939</v>
      </c>
      <c r="AP4677" s="159">
        <f t="shared" si="675"/>
        <v>5.6942838229302164E-4</v>
      </c>
      <c r="AQ4677" s="160">
        <f t="shared" si="676"/>
        <v>1.4928103695711079E-6</v>
      </c>
      <c r="AR4677" s="161">
        <f t="shared" si="677"/>
        <v>1.4928103695711079E-6</v>
      </c>
      <c r="AS4677" s="161" t="str">
        <f t="shared" si="673"/>
        <v/>
      </c>
    </row>
    <row r="4678" spans="41:45" ht="20.100000000000001" customHeight="1" x14ac:dyDescent="0.25">
      <c r="AO4678" s="158">
        <f t="shared" si="674"/>
        <v>25.707780101209369</v>
      </c>
      <c r="AP4678" s="159">
        <f t="shared" si="675"/>
        <v>5.6793557192345054E-4</v>
      </c>
      <c r="AQ4678" s="160">
        <f t="shared" si="676"/>
        <v>1.488970442562799E-6</v>
      </c>
      <c r="AR4678" s="161">
        <f t="shared" si="677"/>
        <v>1.488970442562799E-6</v>
      </c>
      <c r="AS4678" s="161" t="str">
        <f t="shared" si="673"/>
        <v/>
      </c>
    </row>
    <row r="4679" spans="41:45" ht="20.100000000000001" customHeight="1" x14ac:dyDescent="0.25">
      <c r="AO4679" s="158">
        <f t="shared" si="674"/>
        <v>25.714175071383799</v>
      </c>
      <c r="AP4679" s="159">
        <f t="shared" si="675"/>
        <v>5.6644660148088774E-4</v>
      </c>
      <c r="AQ4679" s="160">
        <f t="shared" si="676"/>
        <v>1.4851401632327626E-6</v>
      </c>
      <c r="AR4679" s="161">
        <f t="shared" si="677"/>
        <v>1.4851401632327626E-6</v>
      </c>
      <c r="AS4679" s="161" t="str">
        <f t="shared" si="673"/>
        <v/>
      </c>
    </row>
    <row r="4680" spans="41:45" ht="20.100000000000001" customHeight="1" x14ac:dyDescent="0.25">
      <c r="AO4680" s="158">
        <f t="shared" si="674"/>
        <v>25.720570041558229</v>
      </c>
      <c r="AP4680" s="159">
        <f t="shared" si="675"/>
        <v>5.6496146131765498E-4</v>
      </c>
      <c r="AQ4680" s="160">
        <f t="shared" si="676"/>
        <v>1.4813195080568475E-6</v>
      </c>
      <c r="AR4680" s="161">
        <f t="shared" si="677"/>
        <v>1.4813195080568475E-6</v>
      </c>
      <c r="AS4680" s="161" t="str">
        <f t="shared" si="673"/>
        <v/>
      </c>
    </row>
    <row r="4681" spans="41:45" ht="20.100000000000001" customHeight="1" x14ac:dyDescent="0.25">
      <c r="AO4681" s="158">
        <f t="shared" si="674"/>
        <v>25.726965011732659</v>
      </c>
      <c r="AP4681" s="159">
        <f t="shared" si="675"/>
        <v>5.6348014180959813E-4</v>
      </c>
      <c r="AQ4681" s="160">
        <f t="shared" si="676"/>
        <v>1.4775084535711839E-6</v>
      </c>
      <c r="AR4681" s="161">
        <f t="shared" si="677"/>
        <v>1.4775084535711839E-6</v>
      </c>
      <c r="AS4681" s="161" t="str">
        <f t="shared" si="673"/>
        <v/>
      </c>
    </row>
    <row r="4682" spans="41:45" ht="20.100000000000001" customHeight="1" x14ac:dyDescent="0.25">
      <c r="AO4682" s="158">
        <f t="shared" si="674"/>
        <v>25.733359981907089</v>
      </c>
      <c r="AP4682" s="159">
        <f t="shared" si="675"/>
        <v>5.6200263335602694E-4</v>
      </c>
      <c r="AQ4682" s="160">
        <f t="shared" si="676"/>
        <v>1.4737069763643773E-6</v>
      </c>
      <c r="AR4682" s="161">
        <f t="shared" si="677"/>
        <v>1.4737069763643773E-6</v>
      </c>
      <c r="AS4682" s="161" t="str">
        <f t="shared" si="673"/>
        <v/>
      </c>
    </row>
    <row r="4683" spans="41:45" ht="20.100000000000001" customHeight="1" x14ac:dyDescent="0.25">
      <c r="AO4683" s="158">
        <f t="shared" si="674"/>
        <v>25.739754952081519</v>
      </c>
      <c r="AP4683" s="159">
        <f t="shared" si="675"/>
        <v>5.6052892637966257E-4</v>
      </c>
      <c r="AQ4683" s="160">
        <f t="shared" si="676"/>
        <v>1.4699150530820626E-6</v>
      </c>
      <c r="AR4683" s="161">
        <f t="shared" si="677"/>
        <v>1.4699150530820626E-6</v>
      </c>
      <c r="AS4683" s="161" t="str">
        <f t="shared" si="673"/>
        <v/>
      </c>
    </row>
    <row r="4684" spans="41:45" ht="20.100000000000001" customHeight="1" x14ac:dyDescent="0.25">
      <c r="AO4684" s="158">
        <f t="shared" si="674"/>
        <v>25.746149922255949</v>
      </c>
      <c r="AP4684" s="159">
        <f t="shared" si="675"/>
        <v>5.590590113265805E-4</v>
      </c>
      <c r="AQ4684" s="160">
        <f t="shared" si="676"/>
        <v>1.4661326604208319E-6</v>
      </c>
      <c r="AR4684" s="161">
        <f t="shared" si="677"/>
        <v>1.4661326604208319E-6</v>
      </c>
      <c r="AS4684" s="161" t="str">
        <f t="shared" si="673"/>
        <v/>
      </c>
    </row>
    <row r="4685" spans="41:45" ht="20.100000000000001" customHeight="1" x14ac:dyDescent="0.25">
      <c r="AO4685" s="158">
        <f t="shared" si="674"/>
        <v>25.752544892430379</v>
      </c>
      <c r="AP4685" s="159">
        <f t="shared" si="675"/>
        <v>5.5759287866615967E-4</v>
      </c>
      <c r="AQ4685" s="160">
        <f t="shared" si="676"/>
        <v>1.4623597751357159E-6</v>
      </c>
      <c r="AR4685" s="161">
        <f t="shared" si="677"/>
        <v>1.4623597751357159E-6</v>
      </c>
      <c r="AS4685" s="161" t="str">
        <f t="shared" si="673"/>
        <v/>
      </c>
    </row>
    <row r="4686" spans="41:45" ht="20.100000000000001" customHeight="1" x14ac:dyDescent="0.25">
      <c r="AO4686" s="158">
        <f t="shared" si="674"/>
        <v>25.758939862604809</v>
      </c>
      <c r="AP4686" s="159">
        <f t="shared" si="675"/>
        <v>5.5613051889102396E-4</v>
      </c>
      <c r="AQ4686" s="160">
        <f t="shared" si="676"/>
        <v>1.458596374033028E-6</v>
      </c>
      <c r="AR4686" s="161">
        <f t="shared" si="677"/>
        <v>1.458596374033028E-6</v>
      </c>
      <c r="AS4686" s="161" t="str">
        <f t="shared" si="673"/>
        <v/>
      </c>
    </row>
    <row r="4687" spans="41:45" ht="20.100000000000001" customHeight="1" x14ac:dyDescent="0.25">
      <c r="AO4687" s="158">
        <f t="shared" si="674"/>
        <v>25.765334832779239</v>
      </c>
      <c r="AP4687" s="159">
        <f t="shared" si="675"/>
        <v>5.5467192251699093E-4</v>
      </c>
      <c r="AQ4687" s="160">
        <f t="shared" si="676"/>
        <v>1.4548424339757855E-6</v>
      </c>
      <c r="AR4687" s="161">
        <f t="shared" si="677"/>
        <v>1.4548424339757855E-6</v>
      </c>
      <c r="AS4687" s="161" t="str">
        <f t="shared" si="673"/>
        <v/>
      </c>
    </row>
    <row r="4688" spans="41:45" ht="20.100000000000001" customHeight="1" x14ac:dyDescent="0.25">
      <c r="AO4688" s="158">
        <f t="shared" si="674"/>
        <v>25.771729802953669</v>
      </c>
      <c r="AP4688" s="159">
        <f t="shared" si="675"/>
        <v>5.5321708008301514E-4</v>
      </c>
      <c r="AQ4688" s="160">
        <f t="shared" si="676"/>
        <v>1.4510979318817577E-6</v>
      </c>
      <c r="AR4688" s="161">
        <f t="shared" si="677"/>
        <v>1.4510979318817577E-6</v>
      </c>
      <c r="AS4688" s="161" t="str">
        <f t="shared" si="673"/>
        <v/>
      </c>
    </row>
    <row r="4689" spans="41:45" ht="20.100000000000001" customHeight="1" x14ac:dyDescent="0.25">
      <c r="AO4689" s="158">
        <f t="shared" si="674"/>
        <v>25.778124773128098</v>
      </c>
      <c r="AP4689" s="159">
        <f t="shared" si="675"/>
        <v>5.5176598215113338E-4</v>
      </c>
      <c r="AQ4689" s="160">
        <f t="shared" si="676"/>
        <v>1.4473628447182621E-6</v>
      </c>
      <c r="AR4689" s="161">
        <f t="shared" si="677"/>
        <v>1.4473628447182621E-6</v>
      </c>
      <c r="AS4689" s="161" t="str">
        <f t="shared" si="673"/>
        <v/>
      </c>
    </row>
    <row r="4690" spans="41:45" ht="20.100000000000001" customHeight="1" x14ac:dyDescent="0.25">
      <c r="AO4690" s="158">
        <f t="shared" si="674"/>
        <v>25.784519743302528</v>
      </c>
      <c r="AP4690" s="159">
        <f t="shared" si="675"/>
        <v>5.5031861930641512E-4</v>
      </c>
      <c r="AQ4690" s="160">
        <f t="shared" si="676"/>
        <v>1.4436371495135485E-6</v>
      </c>
      <c r="AR4690" s="161">
        <f t="shared" si="677"/>
        <v>1.4436371495135485E-6</v>
      </c>
      <c r="AS4690" s="161" t="str">
        <f t="shared" ref="AS4690:AS4753" si="678">IF($AP4690&lt;(1-$AN$670),$AQ4690,"")</f>
        <v/>
      </c>
    </row>
    <row r="4691" spans="41:45" ht="20.100000000000001" customHeight="1" x14ac:dyDescent="0.25">
      <c r="AO4691" s="158">
        <f t="shared" ref="AO4691:AO4754" si="679">AO4690+$AR$655</f>
        <v>25.790914713476958</v>
      </c>
      <c r="AP4691" s="159">
        <f t="shared" ref="AP4691:AP4754" si="680">_xlfn.CHISQ.DIST.RT(AO4691,7)</f>
        <v>5.4887498215690157E-4</v>
      </c>
      <c r="AQ4691" s="160">
        <f t="shared" ref="AQ4691:AQ4754" si="681">AP4691-AP4692</f>
        <v>1.4399208233428122E-6</v>
      </c>
      <c r="AR4691" s="161">
        <f t="shared" ref="AR4691:AR4754" si="682">IF(AP4691&lt;(1-$AN$662),AQ4691,"")</f>
        <v>1.4399208233428122E-6</v>
      </c>
      <c r="AS4691" s="161" t="str">
        <f t="shared" si="678"/>
        <v/>
      </c>
    </row>
    <row r="4692" spans="41:45" ht="20.100000000000001" customHeight="1" x14ac:dyDescent="0.25">
      <c r="AO4692" s="158">
        <f t="shared" si="679"/>
        <v>25.797309683651388</v>
      </c>
      <c r="AP4692" s="159">
        <f t="shared" si="680"/>
        <v>5.4743506133355876E-4</v>
      </c>
      <c r="AQ4692" s="160">
        <f t="shared" si="681"/>
        <v>1.4362138433401212E-6</v>
      </c>
      <c r="AR4692" s="161">
        <f t="shared" si="682"/>
        <v>1.4362138433401212E-6</v>
      </c>
      <c r="AS4692" s="161" t="str">
        <f t="shared" si="678"/>
        <v/>
      </c>
    </row>
    <row r="4693" spans="41:45" ht="20.100000000000001" customHeight="1" x14ac:dyDescent="0.25">
      <c r="AO4693" s="158">
        <f t="shared" si="679"/>
        <v>25.803704653825818</v>
      </c>
      <c r="AP4693" s="159">
        <f t="shared" si="680"/>
        <v>5.4599884749021864E-4</v>
      </c>
      <c r="AQ4693" s="160">
        <f t="shared" si="681"/>
        <v>1.4325161866915849E-6</v>
      </c>
      <c r="AR4693" s="161">
        <f t="shared" si="682"/>
        <v>1.4325161866915849E-6</v>
      </c>
      <c r="AS4693" s="161" t="str">
        <f t="shared" si="678"/>
        <v/>
      </c>
    </row>
    <row r="4694" spans="41:45" ht="20.100000000000001" customHeight="1" x14ac:dyDescent="0.25">
      <c r="AO4694" s="158">
        <f t="shared" si="679"/>
        <v>25.810099624000248</v>
      </c>
      <c r="AP4694" s="159">
        <f t="shared" si="680"/>
        <v>5.4456633130352706E-4</v>
      </c>
      <c r="AQ4694" s="160">
        <f t="shared" si="681"/>
        <v>1.4288278306348124E-6</v>
      </c>
      <c r="AR4694" s="161">
        <f t="shared" si="682"/>
        <v>1.4288278306348124E-6</v>
      </c>
      <c r="AS4694" s="161" t="str">
        <f t="shared" si="678"/>
        <v/>
      </c>
    </row>
    <row r="4695" spans="41:45" ht="20.100000000000001" customHeight="1" x14ac:dyDescent="0.25">
      <c r="AO4695" s="158">
        <f t="shared" si="679"/>
        <v>25.816494594174678</v>
      </c>
      <c r="AP4695" s="159">
        <f t="shared" si="680"/>
        <v>5.4313750347289224E-4</v>
      </c>
      <c r="AQ4695" s="160">
        <f t="shared" si="681"/>
        <v>1.4251487524647669E-6</v>
      </c>
      <c r="AR4695" s="161">
        <f t="shared" si="682"/>
        <v>1.4251487524647669E-6</v>
      </c>
      <c r="AS4695" s="161" t="str">
        <f t="shared" si="678"/>
        <v/>
      </c>
    </row>
    <row r="4696" spans="41:45" ht="20.100000000000001" customHeight="1" x14ac:dyDescent="0.25">
      <c r="AO4696" s="158">
        <f t="shared" si="679"/>
        <v>25.822889564349108</v>
      </c>
      <c r="AP4696" s="159">
        <f t="shared" si="680"/>
        <v>5.4171235472042748E-4</v>
      </c>
      <c r="AQ4696" s="160">
        <f t="shared" si="681"/>
        <v>1.4214789295252011E-6</v>
      </c>
      <c r="AR4696" s="161">
        <f t="shared" si="682"/>
        <v>1.4214789295252011E-6</v>
      </c>
      <c r="AS4696" s="161" t="str">
        <f t="shared" si="678"/>
        <v/>
      </c>
    </row>
    <row r="4697" spans="41:45" ht="20.100000000000001" customHeight="1" x14ac:dyDescent="0.25">
      <c r="AO4697" s="158">
        <f t="shared" si="679"/>
        <v>25.829284534523538</v>
      </c>
      <c r="AP4697" s="159">
        <f t="shared" si="680"/>
        <v>5.4029087579090228E-4</v>
      </c>
      <c r="AQ4697" s="160">
        <f t="shared" si="681"/>
        <v>1.4178183392176552E-6</v>
      </c>
      <c r="AR4697" s="161">
        <f t="shared" si="682"/>
        <v>1.4178183392176552E-6</v>
      </c>
      <c r="AS4697" s="161" t="str">
        <f t="shared" si="678"/>
        <v/>
      </c>
    </row>
    <row r="4698" spans="41:45" ht="20.100000000000001" customHeight="1" x14ac:dyDescent="0.25">
      <c r="AO4698" s="158">
        <f t="shared" si="679"/>
        <v>25.835679504697968</v>
      </c>
      <c r="AP4698" s="159">
        <f t="shared" si="680"/>
        <v>5.3887305745168462E-4</v>
      </c>
      <c r="AQ4698" s="160">
        <f t="shared" si="681"/>
        <v>1.4141669589924589E-6</v>
      </c>
      <c r="AR4698" s="161">
        <f t="shared" si="682"/>
        <v>1.4141669589924589E-6</v>
      </c>
      <c r="AS4698" s="161" t="str">
        <f t="shared" si="678"/>
        <v/>
      </c>
    </row>
    <row r="4699" spans="41:45" ht="20.100000000000001" customHeight="1" x14ac:dyDescent="0.25">
      <c r="AO4699" s="158">
        <f t="shared" si="679"/>
        <v>25.842074474872398</v>
      </c>
      <c r="AP4699" s="159">
        <f t="shared" si="680"/>
        <v>5.3745889049269216E-4</v>
      </c>
      <c r="AQ4699" s="160">
        <f t="shared" si="681"/>
        <v>1.4105247663548023E-6</v>
      </c>
      <c r="AR4699" s="161">
        <f t="shared" si="682"/>
        <v>1.4105247663548023E-6</v>
      </c>
      <c r="AS4699" s="161" t="str">
        <f t="shared" si="678"/>
        <v/>
      </c>
    </row>
    <row r="4700" spans="41:45" ht="20.100000000000001" customHeight="1" x14ac:dyDescent="0.25">
      <c r="AO4700" s="158">
        <f t="shared" si="679"/>
        <v>25.848469445046828</v>
      </c>
      <c r="AP4700" s="159">
        <f t="shared" si="680"/>
        <v>5.3604836572633736E-4</v>
      </c>
      <c r="AQ4700" s="160">
        <f t="shared" si="681"/>
        <v>1.4068917388638689E-6</v>
      </c>
      <c r="AR4700" s="161">
        <f t="shared" si="682"/>
        <v>1.4068917388638689E-6</v>
      </c>
      <c r="AS4700" s="161" t="str">
        <f t="shared" si="678"/>
        <v/>
      </c>
    </row>
    <row r="4701" spans="41:45" ht="20.100000000000001" customHeight="1" x14ac:dyDescent="0.25">
      <c r="AO4701" s="158">
        <f t="shared" si="679"/>
        <v>25.854864415221257</v>
      </c>
      <c r="AP4701" s="159">
        <f t="shared" si="680"/>
        <v>5.3464147398747349E-4</v>
      </c>
      <c r="AQ4701" s="160">
        <f t="shared" si="681"/>
        <v>1.4032678541291491E-6</v>
      </c>
      <c r="AR4701" s="161">
        <f t="shared" si="682"/>
        <v>1.4032678541291491E-6</v>
      </c>
      <c r="AS4701" s="161" t="str">
        <f t="shared" si="678"/>
        <v/>
      </c>
    </row>
    <row r="4702" spans="41:45" ht="20.100000000000001" customHeight="1" x14ac:dyDescent="0.25">
      <c r="AO4702" s="158">
        <f t="shared" si="679"/>
        <v>25.861259385395687</v>
      </c>
      <c r="AP4702" s="159">
        <f t="shared" si="680"/>
        <v>5.3323820613334434E-4</v>
      </c>
      <c r="AQ4702" s="160">
        <f t="shared" si="681"/>
        <v>1.3996530898159696E-6</v>
      </c>
      <c r="AR4702" s="161">
        <f t="shared" si="682"/>
        <v>1.3996530898159696E-6</v>
      </c>
      <c r="AS4702" s="161" t="str">
        <f t="shared" si="678"/>
        <v/>
      </c>
    </row>
    <row r="4703" spans="41:45" ht="20.100000000000001" customHeight="1" x14ac:dyDescent="0.25">
      <c r="AO4703" s="158">
        <f t="shared" si="679"/>
        <v>25.867654355570117</v>
      </c>
      <c r="AP4703" s="159">
        <f t="shared" si="680"/>
        <v>5.3183855304352837E-4</v>
      </c>
      <c r="AQ4703" s="160">
        <f t="shared" si="681"/>
        <v>1.3960474236380128E-6</v>
      </c>
      <c r="AR4703" s="161">
        <f t="shared" si="682"/>
        <v>1.3960474236380128E-6</v>
      </c>
      <c r="AS4703" s="161" t="str">
        <f t="shared" si="678"/>
        <v/>
      </c>
    </row>
    <row r="4704" spans="41:45" ht="20.100000000000001" customHeight="1" x14ac:dyDescent="0.25">
      <c r="AO4704" s="158">
        <f t="shared" si="679"/>
        <v>25.874049325744547</v>
      </c>
      <c r="AP4704" s="159">
        <f t="shared" si="680"/>
        <v>5.3044250561989036E-4</v>
      </c>
      <c r="AQ4704" s="160">
        <f t="shared" si="681"/>
        <v>1.3924508333629541E-6</v>
      </c>
      <c r="AR4704" s="161">
        <f t="shared" si="682"/>
        <v>1.3924508333629541E-6</v>
      </c>
      <c r="AS4704" s="161" t="str">
        <f t="shared" si="678"/>
        <v/>
      </c>
    </row>
    <row r="4705" spans="41:45" ht="20.100000000000001" customHeight="1" x14ac:dyDescent="0.25">
      <c r="AO4705" s="158">
        <f t="shared" si="679"/>
        <v>25.880444295918977</v>
      </c>
      <c r="AP4705" s="159">
        <f t="shared" si="680"/>
        <v>5.290500547865274E-4</v>
      </c>
      <c r="AQ4705" s="160">
        <f t="shared" si="681"/>
        <v>1.388863296812896E-6</v>
      </c>
      <c r="AR4705" s="161">
        <f t="shared" si="682"/>
        <v>1.388863296812896E-6</v>
      </c>
      <c r="AS4705" s="161" t="str">
        <f t="shared" si="678"/>
        <v/>
      </c>
    </row>
    <row r="4706" spans="41:45" ht="20.100000000000001" customHeight="1" x14ac:dyDescent="0.25">
      <c r="AO4706" s="158">
        <f t="shared" si="679"/>
        <v>25.886839266093407</v>
      </c>
      <c r="AP4706" s="159">
        <f t="shared" si="680"/>
        <v>5.2766119148971451E-4</v>
      </c>
      <c r="AQ4706" s="160">
        <f t="shared" si="681"/>
        <v>1.3852847918580796E-6</v>
      </c>
      <c r="AR4706" s="161">
        <f t="shared" si="682"/>
        <v>1.3852847918580796E-6</v>
      </c>
      <c r="AS4706" s="161" t="str">
        <f t="shared" si="678"/>
        <v/>
      </c>
    </row>
    <row r="4707" spans="41:45" ht="20.100000000000001" customHeight="1" x14ac:dyDescent="0.25">
      <c r="AO4707" s="158">
        <f t="shared" si="679"/>
        <v>25.893234236267837</v>
      </c>
      <c r="AP4707" s="159">
        <f t="shared" si="680"/>
        <v>5.2627590669785643E-4</v>
      </c>
      <c r="AQ4707" s="160">
        <f t="shared" si="681"/>
        <v>1.3817152964266423E-6</v>
      </c>
      <c r="AR4707" s="161">
        <f t="shared" si="682"/>
        <v>1.3817152964266423E-6</v>
      </c>
      <c r="AS4707" s="161" t="str">
        <f t="shared" si="678"/>
        <v/>
      </c>
    </row>
    <row r="4708" spans="41:45" ht="20.100000000000001" customHeight="1" x14ac:dyDescent="0.25">
      <c r="AO4708" s="158">
        <f t="shared" si="679"/>
        <v>25.899629206442267</v>
      </c>
      <c r="AP4708" s="159">
        <f t="shared" si="680"/>
        <v>5.2489419140142979E-4</v>
      </c>
      <c r="AQ4708" s="160">
        <f t="shared" si="681"/>
        <v>1.3781547884896559E-6</v>
      </c>
      <c r="AR4708" s="161">
        <f t="shared" si="682"/>
        <v>1.3781547884896559E-6</v>
      </c>
      <c r="AS4708" s="161" t="str">
        <f t="shared" si="678"/>
        <v/>
      </c>
    </row>
    <row r="4709" spans="41:45" ht="20.100000000000001" customHeight="1" x14ac:dyDescent="0.25">
      <c r="AO4709" s="158">
        <f t="shared" si="679"/>
        <v>25.906024176616697</v>
      </c>
      <c r="AP4709" s="159">
        <f t="shared" si="680"/>
        <v>5.2351603661294013E-4</v>
      </c>
      <c r="AQ4709" s="160">
        <f t="shared" si="681"/>
        <v>1.3746032460798833E-6</v>
      </c>
      <c r="AR4709" s="161">
        <f t="shared" si="682"/>
        <v>1.3746032460798833E-6</v>
      </c>
      <c r="AS4709" s="161" t="str">
        <f t="shared" si="678"/>
        <v/>
      </c>
    </row>
    <row r="4710" spans="41:45" ht="20.100000000000001" customHeight="1" x14ac:dyDescent="0.25">
      <c r="AO4710" s="158">
        <f t="shared" si="679"/>
        <v>25.912419146791127</v>
      </c>
      <c r="AP4710" s="159">
        <f t="shared" si="680"/>
        <v>5.2214143336686025E-4</v>
      </c>
      <c r="AQ4710" s="160">
        <f t="shared" si="681"/>
        <v>1.3710606472741062E-6</v>
      </c>
      <c r="AR4710" s="161">
        <f t="shared" si="682"/>
        <v>1.3710606472741062E-6</v>
      </c>
      <c r="AS4710" s="161" t="str">
        <f t="shared" si="678"/>
        <v/>
      </c>
    </row>
    <row r="4711" spans="41:45" ht="20.100000000000001" customHeight="1" x14ac:dyDescent="0.25">
      <c r="AO4711" s="158">
        <f t="shared" si="679"/>
        <v>25.918814116965557</v>
      </c>
      <c r="AP4711" s="159">
        <f t="shared" si="680"/>
        <v>5.2077037271958614E-4</v>
      </c>
      <c r="AQ4711" s="160">
        <f t="shared" si="681"/>
        <v>1.3675269702035329E-6</v>
      </c>
      <c r="AR4711" s="161">
        <f t="shared" si="682"/>
        <v>1.3675269702035329E-6</v>
      </c>
      <c r="AS4711" s="161" t="str">
        <f t="shared" si="678"/>
        <v/>
      </c>
    </row>
    <row r="4712" spans="41:45" ht="20.100000000000001" customHeight="1" x14ac:dyDescent="0.25">
      <c r="AO4712" s="158">
        <f t="shared" si="679"/>
        <v>25.925209087139987</v>
      </c>
      <c r="AP4712" s="159">
        <f t="shared" si="680"/>
        <v>5.1940284574938261E-4</v>
      </c>
      <c r="AQ4712" s="160">
        <f t="shared" si="681"/>
        <v>1.3640021930531486E-6</v>
      </c>
      <c r="AR4712" s="161">
        <f t="shared" si="682"/>
        <v>1.3640021930531486E-6</v>
      </c>
      <c r="AS4712" s="161" t="str">
        <f t="shared" si="678"/>
        <v/>
      </c>
    </row>
    <row r="4713" spans="41:45" ht="20.100000000000001" customHeight="1" x14ac:dyDescent="0.25">
      <c r="AO4713" s="158">
        <f t="shared" si="679"/>
        <v>25.931604057314416</v>
      </c>
      <c r="AP4713" s="159">
        <f t="shared" si="680"/>
        <v>5.1803884355632946E-4</v>
      </c>
      <c r="AQ4713" s="160">
        <f t="shared" si="681"/>
        <v>1.3604862940548839E-6</v>
      </c>
      <c r="AR4713" s="161">
        <f t="shared" si="682"/>
        <v>1.3604862940548839E-6</v>
      </c>
      <c r="AS4713" s="161" t="str">
        <f t="shared" si="678"/>
        <v/>
      </c>
    </row>
    <row r="4714" spans="41:45" ht="20.100000000000001" customHeight="1" x14ac:dyDescent="0.25">
      <c r="AO4714" s="158">
        <f t="shared" si="679"/>
        <v>25.937999027488846</v>
      </c>
      <c r="AP4714" s="159">
        <f t="shared" si="680"/>
        <v>5.1667835726227458E-4</v>
      </c>
      <c r="AQ4714" s="160">
        <f t="shared" si="681"/>
        <v>1.3569792514947715E-6</v>
      </c>
      <c r="AR4714" s="161">
        <f t="shared" si="682"/>
        <v>1.3569792514947715E-6</v>
      </c>
      <c r="AS4714" s="161" t="str">
        <f t="shared" si="678"/>
        <v/>
      </c>
    </row>
    <row r="4715" spans="41:45" ht="20.100000000000001" customHeight="1" x14ac:dyDescent="0.25">
      <c r="AO4715" s="158">
        <f t="shared" si="679"/>
        <v>25.944393997663276</v>
      </c>
      <c r="AP4715" s="159">
        <f t="shared" si="680"/>
        <v>5.153213780107798E-4</v>
      </c>
      <c r="AQ4715" s="160">
        <f t="shared" si="681"/>
        <v>1.3534810437074163E-6</v>
      </c>
      <c r="AR4715" s="161">
        <f t="shared" si="682"/>
        <v>1.3534810437074163E-6</v>
      </c>
      <c r="AS4715" s="161" t="str">
        <f t="shared" si="678"/>
        <v/>
      </c>
    </row>
    <row r="4716" spans="41:45" ht="20.100000000000001" customHeight="1" x14ac:dyDescent="0.25">
      <c r="AO4716" s="158">
        <f t="shared" si="679"/>
        <v>25.950788967837706</v>
      </c>
      <c r="AP4716" s="159">
        <f t="shared" si="680"/>
        <v>5.1396789696707239E-4</v>
      </c>
      <c r="AQ4716" s="160">
        <f t="shared" si="681"/>
        <v>1.3499916490825005E-6</v>
      </c>
      <c r="AR4716" s="161">
        <f t="shared" si="682"/>
        <v>1.3499916490825005E-6</v>
      </c>
      <c r="AS4716" s="161" t="str">
        <f t="shared" si="678"/>
        <v/>
      </c>
    </row>
    <row r="4717" spans="41:45" ht="20.100000000000001" customHeight="1" x14ac:dyDescent="0.25">
      <c r="AO4717" s="158">
        <f t="shared" si="679"/>
        <v>25.957183938012136</v>
      </c>
      <c r="AP4717" s="159">
        <f t="shared" si="680"/>
        <v>5.1261790531798989E-4</v>
      </c>
      <c r="AQ4717" s="160">
        <f t="shared" si="681"/>
        <v>1.3465110460556765E-6</v>
      </c>
      <c r="AR4717" s="161">
        <f t="shared" si="682"/>
        <v>1.3465110460556765E-6</v>
      </c>
      <c r="AS4717" s="161" t="str">
        <f t="shared" si="678"/>
        <v/>
      </c>
    </row>
    <row r="4718" spans="41:45" ht="20.100000000000001" customHeight="1" x14ac:dyDescent="0.25">
      <c r="AO4718" s="158">
        <f t="shared" si="679"/>
        <v>25.963578908186566</v>
      </c>
      <c r="AP4718" s="159">
        <f t="shared" si="680"/>
        <v>5.1127139427193421E-4</v>
      </c>
      <c r="AQ4718" s="160">
        <f t="shared" si="681"/>
        <v>1.3430392131172407E-6</v>
      </c>
      <c r="AR4718" s="161">
        <f t="shared" si="682"/>
        <v>1.3430392131172407E-6</v>
      </c>
      <c r="AS4718" s="161" t="str">
        <f t="shared" si="678"/>
        <v/>
      </c>
    </row>
    <row r="4719" spans="41:45" ht="20.100000000000001" customHeight="1" x14ac:dyDescent="0.25">
      <c r="AO4719" s="158">
        <f t="shared" si="679"/>
        <v>25.969973878360996</v>
      </c>
      <c r="AP4719" s="159">
        <f t="shared" si="680"/>
        <v>5.0992835505881697E-4</v>
      </c>
      <c r="AQ4719" s="160">
        <f t="shared" si="681"/>
        <v>1.3395761288064953E-6</v>
      </c>
      <c r="AR4719" s="161">
        <f t="shared" si="682"/>
        <v>1.3395761288064953E-6</v>
      </c>
      <c r="AS4719" s="161" t="str">
        <f t="shared" si="678"/>
        <v/>
      </c>
    </row>
    <row r="4720" spans="41:45" ht="20.100000000000001" customHeight="1" x14ac:dyDescent="0.25">
      <c r="AO4720" s="158">
        <f t="shared" si="679"/>
        <v>25.976368848535426</v>
      </c>
      <c r="AP4720" s="159">
        <f t="shared" si="680"/>
        <v>5.0858877893001047E-4</v>
      </c>
      <c r="AQ4720" s="160">
        <f t="shared" si="681"/>
        <v>1.3361217717122904E-6</v>
      </c>
      <c r="AR4720" s="161">
        <f t="shared" si="682"/>
        <v>1.3361217717122904E-6</v>
      </c>
      <c r="AS4720" s="161" t="str">
        <f t="shared" si="678"/>
        <v/>
      </c>
    </row>
    <row r="4721" spans="41:45" ht="20.100000000000001" customHeight="1" x14ac:dyDescent="0.25">
      <c r="AO4721" s="158">
        <f t="shared" si="679"/>
        <v>25.982763818709856</v>
      </c>
      <c r="AP4721" s="159">
        <f t="shared" si="680"/>
        <v>5.0725265715829818E-4</v>
      </c>
      <c r="AQ4721" s="160">
        <f t="shared" si="681"/>
        <v>1.3326761204755181E-6</v>
      </c>
      <c r="AR4721" s="161">
        <f t="shared" si="682"/>
        <v>1.3326761204755181E-6</v>
      </c>
      <c r="AS4721" s="161" t="str">
        <f t="shared" si="678"/>
        <v/>
      </c>
    </row>
    <row r="4722" spans="41:45" ht="20.100000000000001" customHeight="1" x14ac:dyDescent="0.25">
      <c r="AO4722" s="158">
        <f t="shared" si="679"/>
        <v>25.989158788884286</v>
      </c>
      <c r="AP4722" s="159">
        <f t="shared" si="680"/>
        <v>5.0591998103782267E-4</v>
      </c>
      <c r="AQ4722" s="160">
        <f t="shared" si="681"/>
        <v>1.3292391537878109E-6</v>
      </c>
      <c r="AR4722" s="161">
        <f t="shared" si="682"/>
        <v>1.3292391537878109E-6</v>
      </c>
      <c r="AS4722" s="161" t="str">
        <f t="shared" si="678"/>
        <v/>
      </c>
    </row>
    <row r="4723" spans="41:45" ht="20.100000000000001" customHeight="1" x14ac:dyDescent="0.25">
      <c r="AO4723" s="158">
        <f t="shared" si="679"/>
        <v>25.995553759058716</v>
      </c>
      <c r="AP4723" s="159">
        <f t="shared" si="680"/>
        <v>5.0459074188403486E-4</v>
      </c>
      <c r="AQ4723" s="160">
        <f t="shared" si="681"/>
        <v>1.3258108503872053E-6</v>
      </c>
      <c r="AR4723" s="161">
        <f t="shared" si="682"/>
        <v>1.3258108503872053E-6</v>
      </c>
      <c r="AS4723" s="161" t="str">
        <f t="shared" si="678"/>
        <v/>
      </c>
    </row>
    <row r="4724" spans="41:45" ht="20.100000000000001" customHeight="1" x14ac:dyDescent="0.25">
      <c r="AO4724" s="158">
        <f t="shared" si="679"/>
        <v>26.001948729233145</v>
      </c>
      <c r="AP4724" s="159">
        <f t="shared" si="680"/>
        <v>5.0326493103364765E-4</v>
      </c>
      <c r="AQ4724" s="160">
        <f t="shared" si="681"/>
        <v>1.3223911890683331E-6</v>
      </c>
      <c r="AR4724" s="161">
        <f t="shared" si="682"/>
        <v>1.3223911890683331E-6</v>
      </c>
      <c r="AS4724" s="161" t="str">
        <f t="shared" si="678"/>
        <v/>
      </c>
    </row>
    <row r="4725" spans="41:45" ht="20.100000000000001" customHeight="1" x14ac:dyDescent="0.25">
      <c r="AO4725" s="158">
        <f t="shared" si="679"/>
        <v>26.008343699407575</v>
      </c>
      <c r="AP4725" s="159">
        <f t="shared" si="680"/>
        <v>5.0194253984457932E-4</v>
      </c>
      <c r="AQ4725" s="160">
        <f t="shared" si="681"/>
        <v>1.3189801486671341E-6</v>
      </c>
      <c r="AR4725" s="161">
        <f t="shared" si="682"/>
        <v>1.3189801486671341E-6</v>
      </c>
      <c r="AS4725" s="161" t="str">
        <f t="shared" si="678"/>
        <v/>
      </c>
    </row>
    <row r="4726" spans="41:45" ht="20.100000000000001" customHeight="1" x14ac:dyDescent="0.25">
      <c r="AO4726" s="158">
        <f t="shared" si="679"/>
        <v>26.014738669582005</v>
      </c>
      <c r="AP4726" s="159">
        <f t="shared" si="680"/>
        <v>5.0062355969591218E-4</v>
      </c>
      <c r="AQ4726" s="160">
        <f t="shared" si="681"/>
        <v>1.3155777080795048E-6</v>
      </c>
      <c r="AR4726" s="161">
        <f t="shared" si="682"/>
        <v>1.3155777080795048E-6</v>
      </c>
      <c r="AS4726" s="161" t="str">
        <f t="shared" si="678"/>
        <v/>
      </c>
    </row>
    <row r="4727" spans="41:45" ht="20.100000000000001" customHeight="1" x14ac:dyDescent="0.25">
      <c r="AO4727" s="158">
        <f t="shared" si="679"/>
        <v>26.021133639756435</v>
      </c>
      <c r="AP4727" s="159">
        <f t="shared" si="680"/>
        <v>4.9930798198783268E-4</v>
      </c>
      <c r="AQ4727" s="160">
        <f t="shared" si="681"/>
        <v>1.3121838462421074E-6</v>
      </c>
      <c r="AR4727" s="161">
        <f t="shared" si="682"/>
        <v>1.3121838462421074E-6</v>
      </c>
      <c r="AS4727" s="161" t="str">
        <f t="shared" si="678"/>
        <v/>
      </c>
    </row>
    <row r="4728" spans="41:45" ht="20.100000000000001" customHeight="1" x14ac:dyDescent="0.25">
      <c r="AO4728" s="158">
        <f t="shared" si="679"/>
        <v>26.027528609930865</v>
      </c>
      <c r="AP4728" s="159">
        <f t="shared" si="680"/>
        <v>4.9799579814159057E-4</v>
      </c>
      <c r="AQ4728" s="160">
        <f t="shared" si="681"/>
        <v>1.3087985421459227E-6</v>
      </c>
      <c r="AR4728" s="161">
        <f t="shared" si="682"/>
        <v>1.3087985421459227E-6</v>
      </c>
      <c r="AS4728" s="161" t="str">
        <f t="shared" si="678"/>
        <v/>
      </c>
    </row>
    <row r="4729" spans="41:45" ht="20.100000000000001" customHeight="1" x14ac:dyDescent="0.25">
      <c r="AO4729" s="158">
        <f t="shared" si="679"/>
        <v>26.033923580105295</v>
      </c>
      <c r="AP4729" s="159">
        <f t="shared" si="680"/>
        <v>4.9668699959944465E-4</v>
      </c>
      <c r="AQ4729" s="160">
        <f t="shared" si="681"/>
        <v>1.3054217748301785E-6</v>
      </c>
      <c r="AR4729" s="161">
        <f t="shared" si="682"/>
        <v>1.3054217748301785E-6</v>
      </c>
      <c r="AS4729" s="161" t="str">
        <f t="shared" si="678"/>
        <v/>
      </c>
    </row>
    <row r="4730" spans="41:45" ht="20.100000000000001" customHeight="1" x14ac:dyDescent="0.25">
      <c r="AO4730" s="158">
        <f t="shared" si="679"/>
        <v>26.040318550279725</v>
      </c>
      <c r="AP4730" s="159">
        <f t="shared" si="680"/>
        <v>4.9538157782461447E-4</v>
      </c>
      <c r="AQ4730" s="160">
        <f t="shared" si="681"/>
        <v>1.3020535233845181E-6</v>
      </c>
      <c r="AR4730" s="161">
        <f t="shared" si="682"/>
        <v>1.3020535233845181E-6</v>
      </c>
      <c r="AS4730" s="161" t="str">
        <f t="shared" si="678"/>
        <v/>
      </c>
    </row>
    <row r="4731" spans="41:45" ht="20.100000000000001" customHeight="1" x14ac:dyDescent="0.25">
      <c r="AO4731" s="158">
        <f t="shared" si="679"/>
        <v>26.046713520454155</v>
      </c>
      <c r="AP4731" s="159">
        <f t="shared" si="680"/>
        <v>4.9407952430122995E-4</v>
      </c>
      <c r="AQ4731" s="160">
        <f t="shared" si="681"/>
        <v>1.2986937669465064E-6</v>
      </c>
      <c r="AR4731" s="161">
        <f t="shared" si="682"/>
        <v>1.2986937669465064E-6</v>
      </c>
      <c r="AS4731" s="161" t="str">
        <f t="shared" si="678"/>
        <v/>
      </c>
    </row>
    <row r="4732" spans="41:45" ht="20.100000000000001" customHeight="1" x14ac:dyDescent="0.25">
      <c r="AO4732" s="158">
        <f t="shared" si="679"/>
        <v>26.053108490628585</v>
      </c>
      <c r="AP4732" s="159">
        <f t="shared" si="680"/>
        <v>4.9278083053428345E-4</v>
      </c>
      <c r="AQ4732" s="160">
        <f t="shared" si="681"/>
        <v>1.2953424847026059E-6</v>
      </c>
      <c r="AR4732" s="161">
        <f t="shared" si="682"/>
        <v>1.2953424847026059E-6</v>
      </c>
      <c r="AS4732" s="161" t="str">
        <f t="shared" si="678"/>
        <v/>
      </c>
    </row>
    <row r="4733" spans="41:45" ht="20.100000000000001" customHeight="1" x14ac:dyDescent="0.25">
      <c r="AO4733" s="158">
        <f t="shared" si="679"/>
        <v>26.059503460803015</v>
      </c>
      <c r="AP4733" s="159">
        <f t="shared" si="680"/>
        <v>4.9148548804958084E-4</v>
      </c>
      <c r="AQ4733" s="160">
        <f t="shared" si="681"/>
        <v>1.2919996558913207E-6</v>
      </c>
      <c r="AR4733" s="161">
        <f t="shared" si="682"/>
        <v>1.2919996558913207E-6</v>
      </c>
      <c r="AS4733" s="161" t="str">
        <f t="shared" si="678"/>
        <v/>
      </c>
    </row>
    <row r="4734" spans="41:45" ht="20.100000000000001" customHeight="1" x14ac:dyDescent="0.25">
      <c r="AO4734" s="158">
        <f t="shared" si="679"/>
        <v>26.065898430977445</v>
      </c>
      <c r="AP4734" s="159">
        <f t="shared" si="680"/>
        <v>4.9019348839368952E-4</v>
      </c>
      <c r="AQ4734" s="160">
        <f t="shared" si="681"/>
        <v>1.2886652597964747E-6</v>
      </c>
      <c r="AR4734" s="161">
        <f t="shared" si="682"/>
        <v>1.2886652597964747E-6</v>
      </c>
      <c r="AS4734" s="161" t="str">
        <f t="shared" si="678"/>
        <v/>
      </c>
    </row>
    <row r="4735" spans="41:45" ht="20.100000000000001" customHeight="1" x14ac:dyDescent="0.25">
      <c r="AO4735" s="158">
        <f t="shared" si="679"/>
        <v>26.072293401151875</v>
      </c>
      <c r="AP4735" s="159">
        <f t="shared" si="680"/>
        <v>4.8890482313389304E-4</v>
      </c>
      <c r="AQ4735" s="160">
        <f t="shared" si="681"/>
        <v>1.2853392757517651E-6</v>
      </c>
      <c r="AR4735" s="161">
        <f t="shared" si="682"/>
        <v>1.2853392757517651E-6</v>
      </c>
      <c r="AS4735" s="161" t="str">
        <f t="shared" si="678"/>
        <v/>
      </c>
    </row>
    <row r="4736" spans="41:45" ht="20.100000000000001" customHeight="1" x14ac:dyDescent="0.25">
      <c r="AO4736" s="158">
        <f t="shared" si="679"/>
        <v>26.078688371326304</v>
      </c>
      <c r="AP4736" s="159">
        <f t="shared" si="680"/>
        <v>4.8761948385814128E-4</v>
      </c>
      <c r="AQ4736" s="160">
        <f t="shared" si="681"/>
        <v>1.2820216831413585E-6</v>
      </c>
      <c r="AR4736" s="161">
        <f t="shared" si="682"/>
        <v>1.2820216831413585E-6</v>
      </c>
      <c r="AS4736" s="161" t="str">
        <f t="shared" si="678"/>
        <v/>
      </c>
    </row>
    <row r="4737" spans="41:45" ht="20.100000000000001" customHeight="1" x14ac:dyDescent="0.25">
      <c r="AO4737" s="158">
        <f t="shared" si="679"/>
        <v>26.085083341500734</v>
      </c>
      <c r="AP4737" s="159">
        <f t="shared" si="680"/>
        <v>4.8633746217499992E-4</v>
      </c>
      <c r="AQ4737" s="160">
        <f t="shared" si="681"/>
        <v>1.2787124613968014E-6</v>
      </c>
      <c r="AR4737" s="161">
        <f t="shared" si="682"/>
        <v>1.2787124613968014E-6</v>
      </c>
      <c r="AS4737" s="161" t="str">
        <f t="shared" si="678"/>
        <v/>
      </c>
    </row>
    <row r="4738" spans="41:45" ht="20.100000000000001" customHeight="1" x14ac:dyDescent="0.25">
      <c r="AO4738" s="158">
        <f t="shared" si="679"/>
        <v>26.091478311675164</v>
      </c>
      <c r="AP4738" s="159">
        <f t="shared" si="680"/>
        <v>4.8505874971360312E-4</v>
      </c>
      <c r="AQ4738" s="160">
        <f t="shared" si="681"/>
        <v>1.2754115899968029E-6</v>
      </c>
      <c r="AR4738" s="161">
        <f t="shared" si="682"/>
        <v>1.2754115899968029E-6</v>
      </c>
      <c r="AS4738" s="161" t="str">
        <f t="shared" si="678"/>
        <v/>
      </c>
    </row>
    <row r="4739" spans="41:45" ht="20.100000000000001" customHeight="1" x14ac:dyDescent="0.25">
      <c r="AO4739" s="158">
        <f t="shared" si="679"/>
        <v>26.097873281849594</v>
      </c>
      <c r="AP4739" s="159">
        <f t="shared" si="680"/>
        <v>4.8378333812360632E-4</v>
      </c>
      <c r="AQ4739" s="160">
        <f t="shared" si="681"/>
        <v>1.272119048471626E-6</v>
      </c>
      <c r="AR4739" s="161">
        <f t="shared" si="682"/>
        <v>1.272119048471626E-6</v>
      </c>
      <c r="AS4739" s="161" t="str">
        <f t="shared" si="678"/>
        <v/>
      </c>
    </row>
    <row r="4740" spans="41:45" ht="20.100000000000001" customHeight="1" x14ac:dyDescent="0.25">
      <c r="AO4740" s="158">
        <f t="shared" si="679"/>
        <v>26.104268252024024</v>
      </c>
      <c r="AP4740" s="159">
        <f t="shared" si="680"/>
        <v>4.8251121907513469E-4</v>
      </c>
      <c r="AQ4740" s="160">
        <f t="shared" si="681"/>
        <v>1.2688348163959859E-6</v>
      </c>
      <c r="AR4740" s="161">
        <f t="shared" si="682"/>
        <v>1.2688348163959859E-6</v>
      </c>
      <c r="AS4740" s="161" t="str">
        <f t="shared" si="678"/>
        <v/>
      </c>
    </row>
    <row r="4741" spans="41:45" ht="20.100000000000001" customHeight="1" x14ac:dyDescent="0.25">
      <c r="AO4741" s="158">
        <f t="shared" si="679"/>
        <v>26.110663222198454</v>
      </c>
      <c r="AP4741" s="159">
        <f t="shared" si="680"/>
        <v>4.812423842587387E-4</v>
      </c>
      <c r="AQ4741" s="160">
        <f t="shared" si="681"/>
        <v>1.2655588733972902E-6</v>
      </c>
      <c r="AR4741" s="161">
        <f t="shared" si="682"/>
        <v>1.2655588733972902E-6</v>
      </c>
      <c r="AS4741" s="161" t="str">
        <f t="shared" si="678"/>
        <v/>
      </c>
    </row>
    <row r="4742" spans="41:45" ht="20.100000000000001" customHeight="1" x14ac:dyDescent="0.25">
      <c r="AO4742" s="158">
        <f t="shared" si="679"/>
        <v>26.117058192372884</v>
      </c>
      <c r="AP4742" s="159">
        <f t="shared" si="680"/>
        <v>4.7997682538534141E-4</v>
      </c>
      <c r="AQ4742" s="160">
        <f t="shared" si="681"/>
        <v>1.262291199145935E-6</v>
      </c>
      <c r="AR4742" s="161">
        <f t="shared" si="682"/>
        <v>1.262291199145935E-6</v>
      </c>
      <c r="AS4742" s="161" t="str">
        <f t="shared" si="678"/>
        <v/>
      </c>
    </row>
    <row r="4743" spans="41:45" ht="20.100000000000001" customHeight="1" x14ac:dyDescent="0.25">
      <c r="AO4743" s="158">
        <f t="shared" si="679"/>
        <v>26.123453162547314</v>
      </c>
      <c r="AP4743" s="159">
        <f t="shared" si="680"/>
        <v>4.7871453418619548E-4</v>
      </c>
      <c r="AQ4743" s="160">
        <f t="shared" si="681"/>
        <v>1.2590317733659844E-6</v>
      </c>
      <c r="AR4743" s="161">
        <f t="shared" si="682"/>
        <v>1.2590317733659844E-6</v>
      </c>
      <c r="AS4743" s="161" t="str">
        <f t="shared" si="678"/>
        <v/>
      </c>
    </row>
    <row r="4744" spans="41:45" ht="20.100000000000001" customHeight="1" x14ac:dyDescent="0.25">
      <c r="AO4744" s="158">
        <f t="shared" si="679"/>
        <v>26.129848132721744</v>
      </c>
      <c r="AP4744" s="159">
        <f t="shared" si="680"/>
        <v>4.7745550241282949E-4</v>
      </c>
      <c r="AQ4744" s="160">
        <f t="shared" si="681"/>
        <v>1.2557805758233527E-6</v>
      </c>
      <c r="AR4744" s="161">
        <f t="shared" si="682"/>
        <v>1.2557805758233527E-6</v>
      </c>
      <c r="AS4744" s="161" t="str">
        <f t="shared" si="678"/>
        <v/>
      </c>
    </row>
    <row r="4745" spans="41:45" ht="20.100000000000001" customHeight="1" x14ac:dyDescent="0.25">
      <c r="AO4745" s="158">
        <f t="shared" si="679"/>
        <v>26.136243102896174</v>
      </c>
      <c r="AP4745" s="159">
        <f t="shared" si="680"/>
        <v>4.7619972183700614E-4</v>
      </c>
      <c r="AQ4745" s="160">
        <f t="shared" si="681"/>
        <v>1.2525375863361044E-6</v>
      </c>
      <c r="AR4745" s="161">
        <f t="shared" si="682"/>
        <v>1.2525375863361044E-6</v>
      </c>
      <c r="AS4745" s="161" t="str">
        <f t="shared" si="678"/>
        <v/>
      </c>
    </row>
    <row r="4746" spans="41:45" ht="20.100000000000001" customHeight="1" x14ac:dyDescent="0.25">
      <c r="AO4746" s="158">
        <f t="shared" si="679"/>
        <v>26.142638073070604</v>
      </c>
      <c r="AP4746" s="159">
        <f t="shared" si="680"/>
        <v>4.7494718425067004E-4</v>
      </c>
      <c r="AQ4746" s="160">
        <f t="shared" si="681"/>
        <v>1.2493027847700088E-6</v>
      </c>
      <c r="AR4746" s="161">
        <f t="shared" si="682"/>
        <v>1.2493027847700088E-6</v>
      </c>
      <c r="AS4746" s="161" t="str">
        <f t="shared" si="678"/>
        <v/>
      </c>
    </row>
    <row r="4747" spans="41:45" ht="20.100000000000001" customHeight="1" x14ac:dyDescent="0.25">
      <c r="AO4747" s="158">
        <f t="shared" si="679"/>
        <v>26.149033043245034</v>
      </c>
      <c r="AP4747" s="159">
        <f t="shared" si="680"/>
        <v>4.7369788146590003E-4</v>
      </c>
      <c r="AQ4747" s="160">
        <f t="shared" si="681"/>
        <v>1.2460761510345829E-6</v>
      </c>
      <c r="AR4747" s="161">
        <f t="shared" si="682"/>
        <v>1.2460761510345829E-6</v>
      </c>
      <c r="AS4747" s="161" t="str">
        <f t="shared" si="678"/>
        <v/>
      </c>
    </row>
    <row r="4748" spans="41:45" ht="20.100000000000001" customHeight="1" x14ac:dyDescent="0.25">
      <c r="AO4748" s="158">
        <f t="shared" si="679"/>
        <v>26.155428013419463</v>
      </c>
      <c r="AP4748" s="159">
        <f t="shared" si="680"/>
        <v>4.7245180531486545E-4</v>
      </c>
      <c r="AQ4748" s="160">
        <f t="shared" si="681"/>
        <v>1.2428576650908973E-6</v>
      </c>
      <c r="AR4748" s="161">
        <f t="shared" si="682"/>
        <v>1.2428576650908973E-6</v>
      </c>
      <c r="AS4748" s="161" t="str">
        <f t="shared" si="678"/>
        <v/>
      </c>
    </row>
    <row r="4749" spans="41:45" ht="20.100000000000001" customHeight="1" x14ac:dyDescent="0.25">
      <c r="AO4749" s="158">
        <f t="shared" si="679"/>
        <v>26.161822983593893</v>
      </c>
      <c r="AP4749" s="159">
        <f t="shared" si="680"/>
        <v>4.7120894764977455E-4</v>
      </c>
      <c r="AQ4749" s="160">
        <f t="shared" si="681"/>
        <v>1.2396473069431198E-6</v>
      </c>
      <c r="AR4749" s="161">
        <f t="shared" si="682"/>
        <v>1.2396473069431198E-6</v>
      </c>
      <c r="AS4749" s="161" t="str">
        <f t="shared" si="678"/>
        <v/>
      </c>
    </row>
    <row r="4750" spans="41:45" ht="20.100000000000001" customHeight="1" x14ac:dyDescent="0.25">
      <c r="AO4750" s="158">
        <f t="shared" si="679"/>
        <v>26.168217953768323</v>
      </c>
      <c r="AP4750" s="159">
        <f t="shared" si="680"/>
        <v>4.6996930034283143E-4</v>
      </c>
      <c r="AQ4750" s="160">
        <f t="shared" si="681"/>
        <v>1.2364450566494114E-6</v>
      </c>
      <c r="AR4750" s="161">
        <f t="shared" si="682"/>
        <v>1.2364450566494114E-6</v>
      </c>
      <c r="AS4750" s="161" t="str">
        <f t="shared" si="678"/>
        <v/>
      </c>
    </row>
    <row r="4751" spans="41:45" ht="20.100000000000001" customHeight="1" x14ac:dyDescent="0.25">
      <c r="AO4751" s="158">
        <f t="shared" si="679"/>
        <v>26.174612923942753</v>
      </c>
      <c r="AP4751" s="159">
        <f t="shared" si="680"/>
        <v>4.6873285528618202E-4</v>
      </c>
      <c r="AQ4751" s="160">
        <f t="shared" si="681"/>
        <v>1.2332508943057176E-6</v>
      </c>
      <c r="AR4751" s="161">
        <f t="shared" si="682"/>
        <v>1.2332508943057176E-6</v>
      </c>
      <c r="AS4751" s="161" t="str">
        <f t="shared" si="678"/>
        <v/>
      </c>
    </row>
    <row r="4752" spans="41:45" ht="20.100000000000001" customHeight="1" x14ac:dyDescent="0.25">
      <c r="AO4752" s="158">
        <f t="shared" si="679"/>
        <v>26.181007894117183</v>
      </c>
      <c r="AP4752" s="159">
        <f t="shared" si="680"/>
        <v>4.674996043918763E-4</v>
      </c>
      <c r="AQ4752" s="160">
        <f t="shared" si="681"/>
        <v>1.2300648000644165E-6</v>
      </c>
      <c r="AR4752" s="161">
        <f t="shared" si="682"/>
        <v>1.2300648000644165E-6</v>
      </c>
      <c r="AS4752" s="161" t="str">
        <f t="shared" si="678"/>
        <v/>
      </c>
    </row>
    <row r="4753" spans="41:45" ht="20.100000000000001" customHeight="1" x14ac:dyDescent="0.25">
      <c r="AO4753" s="158">
        <f t="shared" si="679"/>
        <v>26.187402864291613</v>
      </c>
      <c r="AP4753" s="159">
        <f t="shared" si="680"/>
        <v>4.6626953959181188E-4</v>
      </c>
      <c r="AQ4753" s="160">
        <f t="shared" si="681"/>
        <v>1.2268867541190319E-6</v>
      </c>
      <c r="AR4753" s="161">
        <f t="shared" si="682"/>
        <v>1.2268867541190319E-6</v>
      </c>
      <c r="AS4753" s="161" t="str">
        <f t="shared" si="678"/>
        <v/>
      </c>
    </row>
    <row r="4754" spans="41:45" ht="20.100000000000001" customHeight="1" x14ac:dyDescent="0.25">
      <c r="AO4754" s="158">
        <f t="shared" si="679"/>
        <v>26.193797834466043</v>
      </c>
      <c r="AP4754" s="159">
        <f t="shared" si="680"/>
        <v>4.6504265283769285E-4</v>
      </c>
      <c r="AQ4754" s="160">
        <f t="shared" si="681"/>
        <v>1.2237167367100876E-6</v>
      </c>
      <c r="AR4754" s="161">
        <f t="shared" si="682"/>
        <v>1.2237167367100876E-6</v>
      </c>
      <c r="AS4754" s="161" t="str">
        <f t="shared" ref="AS4754:AS4817" si="683">IF($AP4754&lt;(1-$AN$670),$AQ4754,"")</f>
        <v/>
      </c>
    </row>
    <row r="4755" spans="41:45" ht="20.100000000000001" customHeight="1" x14ac:dyDescent="0.25">
      <c r="AO4755" s="158">
        <f t="shared" ref="AO4755:AO4818" si="684">AO4754+$AR$655</f>
        <v>26.200192804640473</v>
      </c>
      <c r="AP4755" s="159">
        <f t="shared" ref="AP4755:AP4818" si="685">_xlfn.CHISQ.DIST.RT(AO4755,7)</f>
        <v>4.6381893610098276E-4</v>
      </c>
      <c r="AQ4755" s="160">
        <f t="shared" ref="AQ4755:AQ4818" si="686">AP4755-AP4756</f>
        <v>1.220554728127818E-6</v>
      </c>
      <c r="AR4755" s="161">
        <f t="shared" ref="AR4755:AR4818" si="687">IF(AP4755&lt;(1-$AN$662),AQ4755,"")</f>
        <v>1.220554728127818E-6</v>
      </c>
      <c r="AS4755" s="161" t="str">
        <f t="shared" si="683"/>
        <v/>
      </c>
    </row>
    <row r="4756" spans="41:45" ht="20.100000000000001" customHeight="1" x14ac:dyDescent="0.25">
      <c r="AO4756" s="158">
        <f t="shared" si="684"/>
        <v>26.206587774814903</v>
      </c>
      <c r="AP4756" s="159">
        <f t="shared" si="685"/>
        <v>4.6259838137285495E-4</v>
      </c>
      <c r="AQ4756" s="160">
        <f t="shared" si="686"/>
        <v>1.2174007087059884E-6</v>
      </c>
      <c r="AR4756" s="161">
        <f t="shared" si="687"/>
        <v>1.2174007087059884E-6</v>
      </c>
      <c r="AS4756" s="161" t="str">
        <f t="shared" si="683"/>
        <v/>
      </c>
    </row>
    <row r="4757" spans="41:45" ht="20.100000000000001" customHeight="1" x14ac:dyDescent="0.25">
      <c r="AO4757" s="158">
        <f t="shared" si="684"/>
        <v>26.212982744989333</v>
      </c>
      <c r="AP4757" s="159">
        <f t="shared" si="685"/>
        <v>4.6138098066414896E-4</v>
      </c>
      <c r="AQ4757" s="160">
        <f t="shared" si="686"/>
        <v>1.2142546588268278E-6</v>
      </c>
      <c r="AR4757" s="161">
        <f t="shared" si="687"/>
        <v>1.2142546588268278E-6</v>
      </c>
      <c r="AS4757" s="161" t="str">
        <f t="shared" si="683"/>
        <v/>
      </c>
    </row>
    <row r="4758" spans="41:45" ht="20.100000000000001" customHeight="1" x14ac:dyDescent="0.25">
      <c r="AO4758" s="158">
        <f t="shared" si="684"/>
        <v>26.219377715163763</v>
      </c>
      <c r="AP4758" s="159">
        <f t="shared" si="685"/>
        <v>4.6016672600532213E-4</v>
      </c>
      <c r="AQ4758" s="160">
        <f t="shared" si="686"/>
        <v>1.2111165589192402E-6</v>
      </c>
      <c r="AR4758" s="161">
        <f t="shared" si="687"/>
        <v>1.2111165589192402E-6</v>
      </c>
      <c r="AS4758" s="161" t="str">
        <f t="shared" si="683"/>
        <v/>
      </c>
    </row>
    <row r="4759" spans="41:45" ht="20.100000000000001" customHeight="1" x14ac:dyDescent="0.25">
      <c r="AO4759" s="158">
        <f t="shared" si="684"/>
        <v>26.225772685338193</v>
      </c>
      <c r="AP4759" s="159">
        <f t="shared" si="685"/>
        <v>4.5895560944640289E-4</v>
      </c>
      <c r="AQ4759" s="160">
        <f t="shared" si="686"/>
        <v>1.207986389456365E-6</v>
      </c>
      <c r="AR4759" s="161">
        <f t="shared" si="687"/>
        <v>1.207986389456365E-6</v>
      </c>
      <c r="AS4759" s="161" t="str">
        <f t="shared" si="683"/>
        <v/>
      </c>
    </row>
    <row r="4760" spans="41:45" ht="20.100000000000001" customHeight="1" x14ac:dyDescent="0.25">
      <c r="AO4760" s="158">
        <f t="shared" si="684"/>
        <v>26.232167655512622</v>
      </c>
      <c r="AP4760" s="159">
        <f t="shared" si="685"/>
        <v>4.5774762305694652E-4</v>
      </c>
      <c r="AQ4760" s="160">
        <f t="shared" si="686"/>
        <v>1.2048641309591007E-6</v>
      </c>
      <c r="AR4760" s="161">
        <f t="shared" si="687"/>
        <v>1.2048641309591007E-6</v>
      </c>
      <c r="AS4760" s="161" t="str">
        <f t="shared" si="683"/>
        <v/>
      </c>
    </row>
    <row r="4761" spans="41:45" ht="20.100000000000001" customHeight="1" x14ac:dyDescent="0.25">
      <c r="AO4761" s="158">
        <f t="shared" si="684"/>
        <v>26.238562625687052</v>
      </c>
      <c r="AP4761" s="159">
        <f t="shared" si="685"/>
        <v>4.5654275892598742E-4</v>
      </c>
      <c r="AQ4761" s="160">
        <f t="shared" si="686"/>
        <v>1.2017497639926896E-6</v>
      </c>
      <c r="AR4761" s="161">
        <f t="shared" si="687"/>
        <v>1.2017497639926896E-6</v>
      </c>
      <c r="AS4761" s="161" t="str">
        <f t="shared" si="683"/>
        <v/>
      </c>
    </row>
    <row r="4762" spans="41:45" ht="20.100000000000001" customHeight="1" x14ac:dyDescent="0.25">
      <c r="AO4762" s="158">
        <f t="shared" si="684"/>
        <v>26.244957595861482</v>
      </c>
      <c r="AP4762" s="159">
        <f t="shared" si="685"/>
        <v>4.5534100916199473E-4</v>
      </c>
      <c r="AQ4762" s="160">
        <f t="shared" si="686"/>
        <v>1.1986432691715428E-6</v>
      </c>
      <c r="AR4762" s="161">
        <f t="shared" si="687"/>
        <v>1.1986432691715428E-6</v>
      </c>
      <c r="AS4762" s="161" t="str">
        <f t="shared" si="683"/>
        <v/>
      </c>
    </row>
    <row r="4763" spans="41:45" ht="20.100000000000001" customHeight="1" x14ac:dyDescent="0.25">
      <c r="AO4763" s="158">
        <f t="shared" si="684"/>
        <v>26.251352566035912</v>
      </c>
      <c r="AP4763" s="159">
        <f t="shared" si="685"/>
        <v>4.5414236589282319E-4</v>
      </c>
      <c r="AQ4763" s="160">
        <f t="shared" si="686"/>
        <v>1.1955446271541439E-6</v>
      </c>
      <c r="AR4763" s="161">
        <f t="shared" si="687"/>
        <v>1.1955446271541439E-6</v>
      </c>
      <c r="AS4763" s="161" t="str">
        <f t="shared" si="683"/>
        <v/>
      </c>
    </row>
    <row r="4764" spans="41:45" ht="20.100000000000001" customHeight="1" x14ac:dyDescent="0.25">
      <c r="AO4764" s="158">
        <f t="shared" si="684"/>
        <v>26.257747536210342</v>
      </c>
      <c r="AP4764" s="159">
        <f t="shared" si="685"/>
        <v>4.5294682126566905E-4</v>
      </c>
      <c r="AQ4764" s="160">
        <f t="shared" si="686"/>
        <v>1.1924538186426701E-6</v>
      </c>
      <c r="AR4764" s="161">
        <f t="shared" si="687"/>
        <v>1.1924538186426701E-6</v>
      </c>
      <c r="AS4764" s="161" t="str">
        <f t="shared" si="683"/>
        <v/>
      </c>
    </row>
    <row r="4765" spans="41:45" ht="20.100000000000001" customHeight="1" x14ac:dyDescent="0.25">
      <c r="AO4765" s="158">
        <f t="shared" si="684"/>
        <v>26.264142506384772</v>
      </c>
      <c r="AP4765" s="159">
        <f t="shared" si="685"/>
        <v>4.5175436744702638E-4</v>
      </c>
      <c r="AQ4765" s="160">
        <f t="shared" si="686"/>
        <v>1.1893708243888466E-6</v>
      </c>
      <c r="AR4765" s="161">
        <f t="shared" si="687"/>
        <v>1.1893708243888466E-6</v>
      </c>
      <c r="AS4765" s="161" t="str">
        <f t="shared" si="683"/>
        <v/>
      </c>
    </row>
    <row r="4766" spans="41:45" ht="20.100000000000001" customHeight="1" x14ac:dyDescent="0.25">
      <c r="AO4766" s="158">
        <f t="shared" si="684"/>
        <v>26.270537476559202</v>
      </c>
      <c r="AP4766" s="159">
        <f t="shared" si="685"/>
        <v>4.5056499662263753E-4</v>
      </c>
      <c r="AQ4766" s="160">
        <f t="shared" si="686"/>
        <v>1.1862956251868992E-6</v>
      </c>
      <c r="AR4766" s="161">
        <f t="shared" si="687"/>
        <v>1.1862956251868992E-6</v>
      </c>
      <c r="AS4766" s="161" t="str">
        <f t="shared" si="683"/>
        <v/>
      </c>
    </row>
    <row r="4767" spans="41:45" ht="20.100000000000001" customHeight="1" x14ac:dyDescent="0.25">
      <c r="AO4767" s="158">
        <f t="shared" si="684"/>
        <v>26.276932446733632</v>
      </c>
      <c r="AP4767" s="159">
        <f t="shared" si="685"/>
        <v>4.4937870099745063E-4</v>
      </c>
      <c r="AQ4767" s="160">
        <f t="shared" si="686"/>
        <v>1.1832282018787044E-6</v>
      </c>
      <c r="AR4767" s="161">
        <f t="shared" si="687"/>
        <v>1.1832282018787044E-6</v>
      </c>
      <c r="AS4767" s="161" t="str">
        <f t="shared" si="683"/>
        <v/>
      </c>
    </row>
    <row r="4768" spans="41:45" ht="20.100000000000001" customHeight="1" x14ac:dyDescent="0.25">
      <c r="AO4768" s="158">
        <f t="shared" si="684"/>
        <v>26.283327416908062</v>
      </c>
      <c r="AP4768" s="159">
        <f t="shared" si="685"/>
        <v>4.4819547279557193E-4</v>
      </c>
      <c r="AQ4768" s="160">
        <f t="shared" si="686"/>
        <v>1.1801685353489107E-6</v>
      </c>
      <c r="AR4768" s="161">
        <f t="shared" si="687"/>
        <v>1.1801685353489107E-6</v>
      </c>
      <c r="AS4768" s="161" t="str">
        <f t="shared" si="683"/>
        <v/>
      </c>
    </row>
    <row r="4769" spans="41:45" ht="20.100000000000001" customHeight="1" x14ac:dyDescent="0.25">
      <c r="AO4769" s="158">
        <f t="shared" si="684"/>
        <v>26.289722387082492</v>
      </c>
      <c r="AP4769" s="159">
        <f t="shared" si="685"/>
        <v>4.4701530426022302E-4</v>
      </c>
      <c r="AQ4769" s="160">
        <f t="shared" si="686"/>
        <v>1.1771166065317686E-6</v>
      </c>
      <c r="AR4769" s="161">
        <f t="shared" si="687"/>
        <v>1.1771166065317686E-6</v>
      </c>
      <c r="AS4769" s="161" t="str">
        <f t="shared" si="683"/>
        <v/>
      </c>
    </row>
    <row r="4770" spans="41:45" ht="20.100000000000001" customHeight="1" x14ac:dyDescent="0.25">
      <c r="AO4770" s="158">
        <f t="shared" si="684"/>
        <v>26.296117357256922</v>
      </c>
      <c r="AP4770" s="159">
        <f t="shared" si="685"/>
        <v>4.4583818765369125E-4</v>
      </c>
      <c r="AQ4770" s="160">
        <f t="shared" si="686"/>
        <v>1.1740723964012646E-6</v>
      </c>
      <c r="AR4770" s="161">
        <f t="shared" si="687"/>
        <v>1.1740723964012646E-6</v>
      </c>
      <c r="AS4770" s="161" t="str">
        <f t="shared" si="683"/>
        <v/>
      </c>
    </row>
    <row r="4771" spans="41:45" ht="20.100000000000001" customHeight="1" x14ac:dyDescent="0.25">
      <c r="AO4771" s="158">
        <f t="shared" si="684"/>
        <v>26.302512327431351</v>
      </c>
      <c r="AP4771" s="159">
        <f t="shared" si="685"/>
        <v>4.4466411525728998E-4</v>
      </c>
      <c r="AQ4771" s="160">
        <f t="shared" si="686"/>
        <v>1.1710358859807709E-6</v>
      </c>
      <c r="AR4771" s="161">
        <f t="shared" si="687"/>
        <v>1.1710358859807709E-6</v>
      </c>
      <c r="AS4771" s="161" t="str">
        <f t="shared" si="683"/>
        <v/>
      </c>
    </row>
    <row r="4772" spans="41:45" ht="20.100000000000001" customHeight="1" x14ac:dyDescent="0.25">
      <c r="AO4772" s="158">
        <f t="shared" si="684"/>
        <v>26.308907297605781</v>
      </c>
      <c r="AP4772" s="159">
        <f t="shared" si="685"/>
        <v>4.4349307937130921E-4</v>
      </c>
      <c r="AQ4772" s="160">
        <f t="shared" si="686"/>
        <v>1.1680070563350759E-6</v>
      </c>
      <c r="AR4772" s="161">
        <f t="shared" si="687"/>
        <v>1.1680070563350759E-6</v>
      </c>
      <c r="AS4772" s="161" t="str">
        <f t="shared" si="683"/>
        <v/>
      </c>
    </row>
    <row r="4773" spans="41:45" ht="20.100000000000001" customHeight="1" x14ac:dyDescent="0.25">
      <c r="AO4773" s="158">
        <f t="shared" si="684"/>
        <v>26.315302267780211</v>
      </c>
      <c r="AP4773" s="159">
        <f t="shared" si="685"/>
        <v>4.4232507231497414E-4</v>
      </c>
      <c r="AQ4773" s="160">
        <f t="shared" si="686"/>
        <v>1.1649858885784078E-6</v>
      </c>
      <c r="AR4773" s="161">
        <f t="shared" si="687"/>
        <v>1.1649858885784078E-6</v>
      </c>
      <c r="AS4773" s="161" t="str">
        <f t="shared" si="683"/>
        <v/>
      </c>
    </row>
    <row r="4774" spans="41:45" ht="20.100000000000001" customHeight="1" x14ac:dyDescent="0.25">
      <c r="AO4774" s="158">
        <f t="shared" si="684"/>
        <v>26.321697237954641</v>
      </c>
      <c r="AP4774" s="159">
        <f t="shared" si="685"/>
        <v>4.4116008642639573E-4</v>
      </c>
      <c r="AQ4774" s="160">
        <f t="shared" si="686"/>
        <v>1.1619723638646223E-6</v>
      </c>
      <c r="AR4774" s="161">
        <f t="shared" si="687"/>
        <v>1.1619723638646223E-6</v>
      </c>
      <c r="AS4774" s="161" t="str">
        <f t="shared" si="683"/>
        <v/>
      </c>
    </row>
    <row r="4775" spans="41:45" ht="20.100000000000001" customHeight="1" x14ac:dyDescent="0.25">
      <c r="AO4775" s="158">
        <f t="shared" si="684"/>
        <v>26.328092208129071</v>
      </c>
      <c r="AP4775" s="159">
        <f t="shared" si="685"/>
        <v>4.3999811406253111E-4</v>
      </c>
      <c r="AQ4775" s="160">
        <f t="shared" si="686"/>
        <v>1.1589664633964727E-6</v>
      </c>
      <c r="AR4775" s="161">
        <f t="shared" si="687"/>
        <v>1.1589664633964727E-6</v>
      </c>
      <c r="AS4775" s="161" t="str">
        <f t="shared" si="683"/>
        <v/>
      </c>
    </row>
    <row r="4776" spans="41:45" ht="20.100000000000001" customHeight="1" x14ac:dyDescent="0.25">
      <c r="AO4776" s="158">
        <f t="shared" si="684"/>
        <v>26.334487178303501</v>
      </c>
      <c r="AP4776" s="159">
        <f t="shared" si="685"/>
        <v>4.3883914759913463E-4</v>
      </c>
      <c r="AQ4776" s="160">
        <f t="shared" si="686"/>
        <v>1.1559681684173697E-6</v>
      </c>
      <c r="AR4776" s="161">
        <f t="shared" si="687"/>
        <v>1.1559681684173697E-6</v>
      </c>
      <c r="AS4776" s="161" t="str">
        <f t="shared" si="683"/>
        <v/>
      </c>
    </row>
    <row r="4777" spans="41:45" ht="20.100000000000001" customHeight="1" x14ac:dyDescent="0.25">
      <c r="AO4777" s="158">
        <f t="shared" si="684"/>
        <v>26.340882148477931</v>
      </c>
      <c r="AP4777" s="159">
        <f t="shared" si="685"/>
        <v>4.3768317943071726E-4</v>
      </c>
      <c r="AQ4777" s="160">
        <f t="shared" si="686"/>
        <v>1.1529774602197303E-6</v>
      </c>
      <c r="AR4777" s="161">
        <f t="shared" si="687"/>
        <v>1.1529774602197303E-6</v>
      </c>
      <c r="AS4777" s="161" t="str">
        <f t="shared" si="683"/>
        <v/>
      </c>
    </row>
    <row r="4778" spans="41:45" ht="20.100000000000001" customHeight="1" x14ac:dyDescent="0.25">
      <c r="AO4778" s="158">
        <f t="shared" si="684"/>
        <v>26.347277118652361</v>
      </c>
      <c r="AP4778" s="159">
        <f t="shared" si="685"/>
        <v>4.3653020197049753E-4</v>
      </c>
      <c r="AQ4778" s="160">
        <f t="shared" si="686"/>
        <v>1.1499943201355445E-6</v>
      </c>
      <c r="AR4778" s="161">
        <f t="shared" si="687"/>
        <v>1.1499943201355445E-6</v>
      </c>
      <c r="AS4778" s="161" t="str">
        <f t="shared" si="683"/>
        <v/>
      </c>
    </row>
    <row r="4779" spans="41:45" ht="20.100000000000001" customHeight="1" x14ac:dyDescent="0.25">
      <c r="AO4779" s="158">
        <f t="shared" si="684"/>
        <v>26.353672088826791</v>
      </c>
      <c r="AP4779" s="159">
        <f t="shared" si="685"/>
        <v>4.3538020765036199E-4</v>
      </c>
      <c r="AQ4779" s="160">
        <f t="shared" si="686"/>
        <v>1.1470187295450495E-6</v>
      </c>
      <c r="AR4779" s="161">
        <f t="shared" si="687"/>
        <v>1.1470187295450495E-6</v>
      </c>
      <c r="AS4779" s="161" t="str">
        <f t="shared" si="683"/>
        <v/>
      </c>
    </row>
    <row r="4780" spans="41:45" ht="20.100000000000001" customHeight="1" x14ac:dyDescent="0.25">
      <c r="AO4780" s="158">
        <f t="shared" si="684"/>
        <v>26.360067059001221</v>
      </c>
      <c r="AP4780" s="159">
        <f t="shared" si="685"/>
        <v>4.3423318892081694E-4</v>
      </c>
      <c r="AQ4780" s="160">
        <f t="shared" si="686"/>
        <v>1.1440506698706578E-6</v>
      </c>
      <c r="AR4780" s="161">
        <f t="shared" si="687"/>
        <v>1.1440506698706578E-6</v>
      </c>
      <c r="AS4780" s="161" t="str">
        <f t="shared" si="683"/>
        <v/>
      </c>
    </row>
    <row r="4781" spans="41:45" ht="20.100000000000001" customHeight="1" x14ac:dyDescent="0.25">
      <c r="AO4781" s="158">
        <f t="shared" si="684"/>
        <v>26.366462029175651</v>
      </c>
      <c r="AP4781" s="159">
        <f t="shared" si="685"/>
        <v>4.3308913825094628E-4</v>
      </c>
      <c r="AQ4781" s="160">
        <f t="shared" si="686"/>
        <v>1.1410901225785298E-6</v>
      </c>
      <c r="AR4781" s="161">
        <f t="shared" si="687"/>
        <v>1.1410901225785298E-6</v>
      </c>
      <c r="AS4781" s="161" t="str">
        <f t="shared" si="683"/>
        <v/>
      </c>
    </row>
    <row r="4782" spans="41:45" ht="20.100000000000001" customHeight="1" x14ac:dyDescent="0.25">
      <c r="AO4782" s="158">
        <f t="shared" si="684"/>
        <v>26.372856999350081</v>
      </c>
      <c r="AP4782" s="159">
        <f t="shared" si="685"/>
        <v>4.3194804812836775E-4</v>
      </c>
      <c r="AQ4782" s="160">
        <f t="shared" si="686"/>
        <v>1.1381370691788983E-6</v>
      </c>
      <c r="AR4782" s="161">
        <f t="shared" si="687"/>
        <v>1.1381370691788983E-6</v>
      </c>
      <c r="AS4782" s="161" t="str">
        <f t="shared" si="683"/>
        <v/>
      </c>
    </row>
    <row r="4783" spans="41:45" ht="20.100000000000001" customHeight="1" x14ac:dyDescent="0.25">
      <c r="AO4783" s="158">
        <f t="shared" si="684"/>
        <v>26.37925196952451</v>
      </c>
      <c r="AP4783" s="159">
        <f t="shared" si="685"/>
        <v>4.3080991105918885E-4</v>
      </c>
      <c r="AQ4783" s="160">
        <f t="shared" si="686"/>
        <v>1.1351914912274786E-6</v>
      </c>
      <c r="AR4783" s="161">
        <f t="shared" si="687"/>
        <v>1.1351914912274786E-6</v>
      </c>
      <c r="AS4783" s="161" t="str">
        <f t="shared" si="683"/>
        <v/>
      </c>
    </row>
    <row r="4784" spans="41:45" ht="20.100000000000001" customHeight="1" x14ac:dyDescent="0.25">
      <c r="AO4784" s="158">
        <f t="shared" si="684"/>
        <v>26.38564693969894</v>
      </c>
      <c r="AP4784" s="159">
        <f t="shared" si="685"/>
        <v>4.2967471956796137E-4</v>
      </c>
      <c r="AQ4784" s="160">
        <f t="shared" si="686"/>
        <v>1.1322533703224326E-6</v>
      </c>
      <c r="AR4784" s="161">
        <f t="shared" si="687"/>
        <v>1.1322533703224326E-6</v>
      </c>
      <c r="AS4784" s="161" t="str">
        <f t="shared" si="683"/>
        <v/>
      </c>
    </row>
    <row r="4785" spans="41:45" ht="20.100000000000001" customHeight="1" x14ac:dyDescent="0.25">
      <c r="AO4785" s="158">
        <f t="shared" si="684"/>
        <v>26.39204190987337</v>
      </c>
      <c r="AP4785" s="159">
        <f t="shared" si="685"/>
        <v>4.2854246619763894E-4</v>
      </c>
      <c r="AQ4785" s="160">
        <f t="shared" si="686"/>
        <v>1.1293226881050732E-6</v>
      </c>
      <c r="AR4785" s="161">
        <f t="shared" si="687"/>
        <v>1.1293226881050732E-6</v>
      </c>
      <c r="AS4785" s="161" t="str">
        <f t="shared" si="683"/>
        <v/>
      </c>
    </row>
    <row r="4786" spans="41:45" ht="20.100000000000001" customHeight="1" x14ac:dyDescent="0.25">
      <c r="AO4786" s="158">
        <f t="shared" si="684"/>
        <v>26.3984368800478</v>
      </c>
      <c r="AP4786" s="159">
        <f t="shared" si="685"/>
        <v>4.2741314350953387E-4</v>
      </c>
      <c r="AQ4786" s="160">
        <f t="shared" si="686"/>
        <v>1.1263994262620332E-6</v>
      </c>
      <c r="AR4786" s="161">
        <f t="shared" si="687"/>
        <v>1.1263994262620332E-6</v>
      </c>
      <c r="AS4786" s="161" t="str">
        <f t="shared" si="683"/>
        <v/>
      </c>
    </row>
    <row r="4787" spans="41:45" ht="20.100000000000001" customHeight="1" x14ac:dyDescent="0.25">
      <c r="AO4787" s="158">
        <f t="shared" si="684"/>
        <v>26.40483185022223</v>
      </c>
      <c r="AP4787" s="159">
        <f t="shared" si="685"/>
        <v>4.2628674408327184E-4</v>
      </c>
      <c r="AQ4787" s="160">
        <f t="shared" si="686"/>
        <v>1.1234835665200607E-6</v>
      </c>
      <c r="AR4787" s="161">
        <f t="shared" si="687"/>
        <v>1.1234835665200607E-6</v>
      </c>
      <c r="AS4787" s="161" t="str">
        <f t="shared" si="683"/>
        <v/>
      </c>
    </row>
    <row r="4788" spans="41:45" ht="20.100000000000001" customHeight="1" x14ac:dyDescent="0.25">
      <c r="AO4788" s="158">
        <f t="shared" si="684"/>
        <v>26.41122682039666</v>
      </c>
      <c r="AP4788" s="159">
        <f t="shared" si="685"/>
        <v>4.2516326051675177E-4</v>
      </c>
      <c r="AQ4788" s="160">
        <f t="shared" si="686"/>
        <v>1.1205750906545845E-6</v>
      </c>
      <c r="AR4788" s="161">
        <f t="shared" si="687"/>
        <v>1.1205750906545845E-6</v>
      </c>
      <c r="AS4788" s="161" t="str">
        <f t="shared" si="683"/>
        <v/>
      </c>
    </row>
    <row r="4789" spans="41:45" ht="20.100000000000001" customHeight="1" x14ac:dyDescent="0.25">
      <c r="AO4789" s="158">
        <f t="shared" si="684"/>
        <v>26.41762179057109</v>
      </c>
      <c r="AP4789" s="159">
        <f t="shared" si="685"/>
        <v>4.2404268542609719E-4</v>
      </c>
      <c r="AQ4789" s="160">
        <f t="shared" si="686"/>
        <v>1.1176739804797937E-6</v>
      </c>
      <c r="AR4789" s="161">
        <f t="shared" si="687"/>
        <v>1.1176739804797937E-6</v>
      </c>
      <c r="AS4789" s="161" t="str">
        <f t="shared" si="683"/>
        <v/>
      </c>
    </row>
    <row r="4790" spans="41:45" ht="20.100000000000001" customHeight="1" x14ac:dyDescent="0.25">
      <c r="AO4790" s="158">
        <f t="shared" si="684"/>
        <v>26.42401676074552</v>
      </c>
      <c r="AP4790" s="159">
        <f t="shared" si="685"/>
        <v>4.229250114456174E-4</v>
      </c>
      <c r="AQ4790" s="160">
        <f t="shared" si="686"/>
        <v>1.114780217852595E-6</v>
      </c>
      <c r="AR4790" s="161">
        <f t="shared" si="687"/>
        <v>1.114780217852595E-6</v>
      </c>
      <c r="AS4790" s="161" t="str">
        <f t="shared" si="683"/>
        <v/>
      </c>
    </row>
    <row r="4791" spans="41:45" ht="20.100000000000001" customHeight="1" x14ac:dyDescent="0.25">
      <c r="AO4791" s="158">
        <f t="shared" si="684"/>
        <v>26.43041173091995</v>
      </c>
      <c r="AP4791" s="159">
        <f t="shared" si="685"/>
        <v>4.218102312277648E-4</v>
      </c>
      <c r="AQ4791" s="160">
        <f t="shared" si="686"/>
        <v>1.1118937846790636E-6</v>
      </c>
      <c r="AR4791" s="161">
        <f t="shared" si="687"/>
        <v>1.1118937846790636E-6</v>
      </c>
      <c r="AS4791" s="161" t="str">
        <f t="shared" si="683"/>
        <v/>
      </c>
    </row>
    <row r="4792" spans="41:45" ht="20.100000000000001" customHeight="1" x14ac:dyDescent="0.25">
      <c r="AO4792" s="158">
        <f t="shared" si="684"/>
        <v>26.43680670109438</v>
      </c>
      <c r="AP4792" s="159">
        <f t="shared" si="685"/>
        <v>4.2069833744308574E-4</v>
      </c>
      <c r="AQ4792" s="160">
        <f t="shared" si="686"/>
        <v>1.1090146628991559E-6</v>
      </c>
      <c r="AR4792" s="161">
        <f t="shared" si="687"/>
        <v>1.1090146628991559E-6</v>
      </c>
      <c r="AS4792" s="161" t="str">
        <f t="shared" si="683"/>
        <v/>
      </c>
    </row>
    <row r="4793" spans="41:45" ht="20.100000000000001" customHeight="1" x14ac:dyDescent="0.25">
      <c r="AO4793" s="158">
        <f t="shared" si="684"/>
        <v>26.44320167126881</v>
      </c>
      <c r="AP4793" s="159">
        <f t="shared" si="685"/>
        <v>4.1958932278018658E-4</v>
      </c>
      <c r="AQ4793" s="160">
        <f t="shared" si="686"/>
        <v>1.1061428345053039E-6</v>
      </c>
      <c r="AR4793" s="161">
        <f t="shared" si="687"/>
        <v>1.1061428345053039E-6</v>
      </c>
      <c r="AS4793" s="161" t="str">
        <f t="shared" si="683"/>
        <v/>
      </c>
    </row>
    <row r="4794" spans="41:45" ht="20.100000000000001" customHeight="1" x14ac:dyDescent="0.25">
      <c r="AO4794" s="158">
        <f t="shared" si="684"/>
        <v>26.44959664144324</v>
      </c>
      <c r="AP4794" s="159">
        <f t="shared" si="685"/>
        <v>4.1848317994568128E-4</v>
      </c>
      <c r="AQ4794" s="160">
        <f t="shared" si="686"/>
        <v>1.1032782815236582E-6</v>
      </c>
      <c r="AR4794" s="161">
        <f t="shared" si="687"/>
        <v>1.1032782815236582E-6</v>
      </c>
      <c r="AS4794" s="161" t="str">
        <f t="shared" si="683"/>
        <v/>
      </c>
    </row>
    <row r="4795" spans="41:45" ht="20.100000000000001" customHeight="1" x14ac:dyDescent="0.25">
      <c r="AO4795" s="158">
        <f t="shared" si="684"/>
        <v>26.455991611617669</v>
      </c>
      <c r="AP4795" s="159">
        <f t="shared" si="685"/>
        <v>4.1737990166415762E-4</v>
      </c>
      <c r="AQ4795" s="160">
        <f t="shared" si="686"/>
        <v>1.1004209860313811E-6</v>
      </c>
      <c r="AR4795" s="161">
        <f t="shared" si="687"/>
        <v>1.1004209860313811E-6</v>
      </c>
      <c r="AS4795" s="161" t="str">
        <f t="shared" si="683"/>
        <v/>
      </c>
    </row>
    <row r="4796" spans="41:45" ht="20.100000000000001" customHeight="1" x14ac:dyDescent="0.25">
      <c r="AO4796" s="158">
        <f t="shared" si="684"/>
        <v>26.462386581792099</v>
      </c>
      <c r="AP4796" s="159">
        <f t="shared" si="685"/>
        <v>4.1627948067812624E-4</v>
      </c>
      <c r="AQ4796" s="160">
        <f t="shared" si="686"/>
        <v>1.0975709301414677E-6</v>
      </c>
      <c r="AR4796" s="161">
        <f t="shared" si="687"/>
        <v>1.0975709301414677E-6</v>
      </c>
      <c r="AS4796" s="161" t="str">
        <f t="shared" si="683"/>
        <v/>
      </c>
    </row>
    <row r="4797" spans="41:45" ht="20.100000000000001" customHeight="1" x14ac:dyDescent="0.25">
      <c r="AO4797" s="158">
        <f t="shared" si="684"/>
        <v>26.468781551966529</v>
      </c>
      <c r="AP4797" s="159">
        <f t="shared" si="685"/>
        <v>4.1518190974798477E-4</v>
      </c>
      <c r="AQ4797" s="160">
        <f t="shared" si="686"/>
        <v>1.0947280960122872E-6</v>
      </c>
      <c r="AR4797" s="161">
        <f t="shared" si="687"/>
        <v>1.0947280960122872E-6</v>
      </c>
      <c r="AS4797" s="161" t="str">
        <f t="shared" si="683"/>
        <v/>
      </c>
    </row>
    <row r="4798" spans="41:45" ht="20.100000000000001" customHeight="1" x14ac:dyDescent="0.25">
      <c r="AO4798" s="158">
        <f t="shared" si="684"/>
        <v>26.475176522140959</v>
      </c>
      <c r="AP4798" s="159">
        <f t="shared" si="685"/>
        <v>4.1408718165197248E-4</v>
      </c>
      <c r="AQ4798" s="160">
        <f t="shared" si="686"/>
        <v>1.0918924658470945E-6</v>
      </c>
      <c r="AR4798" s="161">
        <f t="shared" si="687"/>
        <v>1.0918924658470945E-6</v>
      </c>
      <c r="AS4798" s="161" t="str">
        <f t="shared" si="683"/>
        <v/>
      </c>
    </row>
    <row r="4799" spans="41:45" ht="20.100000000000001" customHeight="1" x14ac:dyDescent="0.25">
      <c r="AO4799" s="158">
        <f t="shared" si="684"/>
        <v>26.481571492315389</v>
      </c>
      <c r="AP4799" s="159">
        <f t="shared" si="685"/>
        <v>4.1299528918612539E-4</v>
      </c>
      <c r="AQ4799" s="160">
        <f t="shared" si="686"/>
        <v>1.0890640218856823E-6</v>
      </c>
      <c r="AR4799" s="161">
        <f t="shared" si="687"/>
        <v>1.0890640218856823E-6</v>
      </c>
      <c r="AS4799" s="161" t="str">
        <f t="shared" si="683"/>
        <v/>
      </c>
    </row>
    <row r="4800" spans="41:45" ht="20.100000000000001" customHeight="1" x14ac:dyDescent="0.25">
      <c r="AO4800" s="158">
        <f t="shared" si="684"/>
        <v>26.487966462489819</v>
      </c>
      <c r="AP4800" s="159">
        <f t="shared" si="685"/>
        <v>4.1190622516423971E-4</v>
      </c>
      <c r="AQ4800" s="160">
        <f t="shared" si="686"/>
        <v>1.0862427464140845E-6</v>
      </c>
      <c r="AR4800" s="161">
        <f t="shared" si="687"/>
        <v>1.0862427464140845E-6</v>
      </c>
      <c r="AS4800" s="161" t="str">
        <f t="shared" si="683"/>
        <v/>
      </c>
    </row>
    <row r="4801" spans="41:45" ht="20.100000000000001" customHeight="1" x14ac:dyDescent="0.25">
      <c r="AO4801" s="158">
        <f t="shared" si="684"/>
        <v>26.494361432664249</v>
      </c>
      <c r="AP4801" s="159">
        <f t="shared" si="685"/>
        <v>4.1081998241782562E-4</v>
      </c>
      <c r="AQ4801" s="160">
        <f t="shared" si="686"/>
        <v>1.0834286217618113E-6</v>
      </c>
      <c r="AR4801" s="161">
        <f t="shared" si="687"/>
        <v>1.0834286217618113E-6</v>
      </c>
      <c r="AS4801" s="161" t="str">
        <f t="shared" si="683"/>
        <v/>
      </c>
    </row>
    <row r="4802" spans="41:45" ht="20.100000000000001" customHeight="1" x14ac:dyDescent="0.25">
      <c r="AO4802" s="158">
        <f t="shared" si="684"/>
        <v>26.500756402838679</v>
      </c>
      <c r="AP4802" s="159">
        <f t="shared" si="685"/>
        <v>4.0973655379606381E-4</v>
      </c>
      <c r="AQ4802" s="160">
        <f t="shared" si="686"/>
        <v>1.0806216302945313E-6</v>
      </c>
      <c r="AR4802" s="161">
        <f t="shared" si="687"/>
        <v>1.0806216302945313E-6</v>
      </c>
      <c r="AS4802" s="161" t="str">
        <f t="shared" si="683"/>
        <v/>
      </c>
    </row>
    <row r="4803" spans="41:45" ht="20.100000000000001" customHeight="1" x14ac:dyDescent="0.25">
      <c r="AO4803" s="158">
        <f t="shared" si="684"/>
        <v>26.507151373013109</v>
      </c>
      <c r="AP4803" s="159">
        <f t="shared" si="685"/>
        <v>4.0865593216576928E-4</v>
      </c>
      <c r="AQ4803" s="160">
        <f t="shared" si="686"/>
        <v>1.0778217544263769E-6</v>
      </c>
      <c r="AR4803" s="161">
        <f t="shared" si="687"/>
        <v>1.0778217544263769E-6</v>
      </c>
      <c r="AS4803" s="161" t="str">
        <f t="shared" si="683"/>
        <v/>
      </c>
    </row>
    <row r="4804" spans="41:45" ht="20.100000000000001" customHeight="1" x14ac:dyDescent="0.25">
      <c r="AO4804" s="158">
        <f t="shared" si="684"/>
        <v>26.513546343187539</v>
      </c>
      <c r="AP4804" s="159">
        <f t="shared" si="685"/>
        <v>4.075781104113429E-4</v>
      </c>
      <c r="AQ4804" s="160">
        <f t="shared" si="686"/>
        <v>1.0750289766087227E-6</v>
      </c>
      <c r="AR4804" s="161">
        <f t="shared" si="687"/>
        <v>1.0750289766087227E-6</v>
      </c>
      <c r="AS4804" s="161" t="str">
        <f t="shared" si="683"/>
        <v/>
      </c>
    </row>
    <row r="4805" spans="41:45" ht="20.100000000000001" customHeight="1" x14ac:dyDescent="0.25">
      <c r="AO4805" s="158">
        <f t="shared" si="684"/>
        <v>26.519941313361969</v>
      </c>
      <c r="AP4805" s="159">
        <f t="shared" si="685"/>
        <v>4.0650308143473418E-4</v>
      </c>
      <c r="AQ4805" s="160">
        <f t="shared" si="686"/>
        <v>1.0722432793372331E-6</v>
      </c>
      <c r="AR4805" s="161">
        <f t="shared" si="687"/>
        <v>1.0722432793372331E-6</v>
      </c>
      <c r="AS4805" s="161" t="str">
        <f t="shared" si="683"/>
        <v/>
      </c>
    </row>
    <row r="4806" spans="41:45" ht="20.100000000000001" customHeight="1" x14ac:dyDescent="0.25">
      <c r="AO4806" s="158">
        <f t="shared" si="684"/>
        <v>26.526336283536398</v>
      </c>
      <c r="AP4806" s="159">
        <f t="shared" si="685"/>
        <v>4.0543083815539695E-4</v>
      </c>
      <c r="AQ4806" s="160">
        <f t="shared" si="686"/>
        <v>1.0694646451476337E-6</v>
      </c>
      <c r="AR4806" s="161">
        <f t="shared" si="687"/>
        <v>1.0694646451476337E-6</v>
      </c>
      <c r="AS4806" s="161" t="str">
        <f t="shared" si="683"/>
        <v/>
      </c>
    </row>
    <row r="4807" spans="41:45" ht="20.100000000000001" customHeight="1" x14ac:dyDescent="0.25">
      <c r="AO4807" s="158">
        <f t="shared" si="684"/>
        <v>26.532731253710828</v>
      </c>
      <c r="AP4807" s="159">
        <f t="shared" si="685"/>
        <v>4.0436137351024931E-4</v>
      </c>
      <c r="AQ4807" s="160">
        <f t="shared" si="686"/>
        <v>1.0666930566176629E-6</v>
      </c>
      <c r="AR4807" s="161">
        <f t="shared" si="687"/>
        <v>1.0666930566176629E-6</v>
      </c>
      <c r="AS4807" s="161" t="str">
        <f t="shared" si="683"/>
        <v/>
      </c>
    </row>
    <row r="4808" spans="41:45" ht="20.100000000000001" customHeight="1" x14ac:dyDescent="0.25">
      <c r="AO4808" s="158">
        <f t="shared" si="684"/>
        <v>26.539126223885258</v>
      </c>
      <c r="AP4808" s="159">
        <f t="shared" si="685"/>
        <v>4.0329468045363165E-4</v>
      </c>
      <c r="AQ4808" s="160">
        <f t="shared" si="686"/>
        <v>1.0639284963676141E-6</v>
      </c>
      <c r="AR4808" s="161">
        <f t="shared" si="687"/>
        <v>1.0639284963676141E-6</v>
      </c>
      <c r="AS4808" s="161" t="str">
        <f t="shared" si="683"/>
        <v/>
      </c>
    </row>
    <row r="4809" spans="41:45" ht="20.100000000000001" customHeight="1" x14ac:dyDescent="0.25">
      <c r="AO4809" s="158">
        <f t="shared" si="684"/>
        <v>26.545521194059688</v>
      </c>
      <c r="AP4809" s="159">
        <f t="shared" si="685"/>
        <v>4.0223075195726404E-4</v>
      </c>
      <c r="AQ4809" s="160">
        <f t="shared" si="686"/>
        <v>1.0611709470582215E-6</v>
      </c>
      <c r="AR4809" s="161">
        <f t="shared" si="687"/>
        <v>1.0611709470582215E-6</v>
      </c>
      <c r="AS4809" s="161" t="str">
        <f t="shared" si="683"/>
        <v/>
      </c>
    </row>
    <row r="4810" spans="41:45" ht="20.100000000000001" customHeight="1" x14ac:dyDescent="0.25">
      <c r="AO4810" s="158">
        <f t="shared" si="684"/>
        <v>26.551916164234118</v>
      </c>
      <c r="AP4810" s="159">
        <f t="shared" si="685"/>
        <v>4.0116958101020582E-4</v>
      </c>
      <c r="AQ4810" s="160">
        <f t="shared" si="686"/>
        <v>1.0584203913895215E-6</v>
      </c>
      <c r="AR4810" s="161">
        <f t="shared" si="687"/>
        <v>1.0584203913895215E-6</v>
      </c>
      <c r="AS4810" s="161" t="str">
        <f t="shared" si="683"/>
        <v/>
      </c>
    </row>
    <row r="4811" spans="41:45" ht="20.100000000000001" customHeight="1" x14ac:dyDescent="0.25">
      <c r="AO4811" s="158">
        <f t="shared" si="684"/>
        <v>26.558311134408548</v>
      </c>
      <c r="AP4811" s="159">
        <f t="shared" si="685"/>
        <v>4.0011116061881629E-4</v>
      </c>
      <c r="AQ4811" s="160">
        <f t="shared" si="686"/>
        <v>1.0556768121073581E-6</v>
      </c>
      <c r="AR4811" s="161">
        <f t="shared" si="687"/>
        <v>1.0556768121073581E-6</v>
      </c>
      <c r="AS4811" s="161" t="str">
        <f t="shared" si="683"/>
        <v/>
      </c>
    </row>
    <row r="4812" spans="41:45" ht="20.100000000000001" customHeight="1" x14ac:dyDescent="0.25">
      <c r="AO4812" s="158">
        <f t="shared" si="684"/>
        <v>26.564706104582978</v>
      </c>
      <c r="AP4812" s="159">
        <f t="shared" si="685"/>
        <v>3.9905548380670894E-4</v>
      </c>
      <c r="AQ4812" s="160">
        <f t="shared" si="686"/>
        <v>1.0529401919936792E-6</v>
      </c>
      <c r="AR4812" s="161">
        <f t="shared" si="687"/>
        <v>1.0529401919936792E-6</v>
      </c>
      <c r="AS4812" s="161" t="str">
        <f t="shared" si="683"/>
        <v/>
      </c>
    </row>
    <row r="4813" spans="41:45" ht="20.100000000000001" customHeight="1" x14ac:dyDescent="0.25">
      <c r="AO4813" s="158">
        <f t="shared" si="684"/>
        <v>26.571101074757408</v>
      </c>
      <c r="AP4813" s="159">
        <f t="shared" si="685"/>
        <v>3.9800254361471526E-4</v>
      </c>
      <c r="AQ4813" s="160">
        <f t="shared" si="686"/>
        <v>1.050210513876403E-6</v>
      </c>
      <c r="AR4813" s="161">
        <f t="shared" si="687"/>
        <v>1.050210513876403E-6</v>
      </c>
      <c r="AS4813" s="161" t="str">
        <f t="shared" si="683"/>
        <v/>
      </c>
    </row>
    <row r="4814" spans="41:45" ht="20.100000000000001" customHeight="1" x14ac:dyDescent="0.25">
      <c r="AO4814" s="158">
        <f t="shared" si="684"/>
        <v>26.577496044931838</v>
      </c>
      <c r="AP4814" s="159">
        <f t="shared" si="685"/>
        <v>3.9695233310083885E-4</v>
      </c>
      <c r="AQ4814" s="160">
        <f t="shared" si="686"/>
        <v>1.0474877606174372E-6</v>
      </c>
      <c r="AR4814" s="161">
        <f t="shared" si="687"/>
        <v>1.0474877606174372E-6</v>
      </c>
      <c r="AS4814" s="161" t="str">
        <f t="shared" si="683"/>
        <v/>
      </c>
    </row>
    <row r="4815" spans="41:45" ht="20.100000000000001" customHeight="1" x14ac:dyDescent="0.25">
      <c r="AO4815" s="158">
        <f t="shared" si="684"/>
        <v>26.583891015106268</v>
      </c>
      <c r="AP4815" s="159">
        <f t="shared" si="685"/>
        <v>3.9590484534022142E-4</v>
      </c>
      <c r="AQ4815" s="160">
        <f t="shared" si="686"/>
        <v>1.0447719151281294E-6</v>
      </c>
      <c r="AR4815" s="161">
        <f t="shared" si="687"/>
        <v>1.0447719151281294E-6</v>
      </c>
      <c r="AS4815" s="161" t="str">
        <f t="shared" si="683"/>
        <v/>
      </c>
    </row>
    <row r="4816" spans="41:45" ht="20.100000000000001" customHeight="1" x14ac:dyDescent="0.25">
      <c r="AO4816" s="158">
        <f t="shared" si="684"/>
        <v>26.590285985280698</v>
      </c>
      <c r="AP4816" s="159">
        <f t="shared" si="685"/>
        <v>3.9486007342509329E-4</v>
      </c>
      <c r="AQ4816" s="160">
        <f t="shared" si="686"/>
        <v>1.0420629603532746E-6</v>
      </c>
      <c r="AR4816" s="161">
        <f t="shared" si="687"/>
        <v>1.0420629603532746E-6</v>
      </c>
      <c r="AS4816" s="161" t="str">
        <f t="shared" si="683"/>
        <v/>
      </c>
    </row>
    <row r="4817" spans="41:45" ht="20.100000000000001" customHeight="1" x14ac:dyDescent="0.25">
      <c r="AO4817" s="158">
        <f t="shared" si="684"/>
        <v>26.596680955455128</v>
      </c>
      <c r="AP4817" s="159">
        <f t="shared" si="685"/>
        <v>3.9381801046474001E-4</v>
      </c>
      <c r="AQ4817" s="160">
        <f t="shared" si="686"/>
        <v>1.0393608792817408E-6</v>
      </c>
      <c r="AR4817" s="161">
        <f t="shared" si="687"/>
        <v>1.0393608792817408E-6</v>
      </c>
      <c r="AS4817" s="161" t="str">
        <f t="shared" si="683"/>
        <v/>
      </c>
    </row>
    <row r="4818" spans="41:45" ht="20.100000000000001" customHeight="1" x14ac:dyDescent="0.25">
      <c r="AO4818" s="158">
        <f t="shared" si="684"/>
        <v>26.603075925629557</v>
      </c>
      <c r="AP4818" s="159">
        <f t="shared" si="685"/>
        <v>3.9277864958545827E-4</v>
      </c>
      <c r="AQ4818" s="160">
        <f t="shared" si="686"/>
        <v>1.0366656549428907E-6</v>
      </c>
      <c r="AR4818" s="161">
        <f t="shared" si="687"/>
        <v>1.0366656549428907E-6</v>
      </c>
      <c r="AS4818" s="161" t="str">
        <f t="shared" ref="AS4818:AS4881" si="688">IF($AP4818&lt;(1-$AN$670),$AQ4818,"")</f>
        <v/>
      </c>
    </row>
    <row r="4819" spans="41:45" ht="20.100000000000001" customHeight="1" x14ac:dyDescent="0.25">
      <c r="AO4819" s="158">
        <f t="shared" ref="AO4819:AO4882" si="689">AO4818+$AR$655</f>
        <v>26.609470895803987</v>
      </c>
      <c r="AP4819" s="159">
        <f t="shared" ref="AP4819:AP4882" si="690">_xlfn.CHISQ.DIST.RT(AO4819,7)</f>
        <v>3.9174198393051538E-4</v>
      </c>
      <c r="AQ4819" s="160">
        <f t="shared" ref="AQ4819:AQ4882" si="691">AP4819-AP4820</f>
        <v>1.0339772704044681E-6</v>
      </c>
      <c r="AR4819" s="161">
        <f t="shared" ref="AR4819:AR4882" si="692">IF(AP4819&lt;(1-$AN$662),AQ4819,"")</f>
        <v>1.0339772704044681E-6</v>
      </c>
      <c r="AS4819" s="161" t="str">
        <f t="shared" si="688"/>
        <v/>
      </c>
    </row>
    <row r="4820" spans="41:45" ht="20.100000000000001" customHeight="1" x14ac:dyDescent="0.25">
      <c r="AO4820" s="158">
        <f t="shared" si="689"/>
        <v>26.615865865978417</v>
      </c>
      <c r="AP4820" s="159">
        <f t="shared" si="690"/>
        <v>3.9070800666011091E-4</v>
      </c>
      <c r="AQ4820" s="160">
        <f t="shared" si="691"/>
        <v>1.0312957087767172E-6</v>
      </c>
      <c r="AR4820" s="161">
        <f t="shared" si="692"/>
        <v>1.0312957087767172E-6</v>
      </c>
      <c r="AS4820" s="161" t="str">
        <f t="shared" si="688"/>
        <v/>
      </c>
    </row>
    <row r="4821" spans="41:45" ht="20.100000000000001" customHeight="1" x14ac:dyDescent="0.25">
      <c r="AO4821" s="158">
        <f t="shared" si="689"/>
        <v>26.622260836152847</v>
      </c>
      <c r="AP4821" s="159">
        <f t="shared" si="690"/>
        <v>3.896767109513342E-4</v>
      </c>
      <c r="AQ4821" s="160">
        <f t="shared" si="691"/>
        <v>1.0286209532109195E-6</v>
      </c>
      <c r="AR4821" s="161">
        <f t="shared" si="692"/>
        <v>1.0286209532109195E-6</v>
      </c>
      <c r="AS4821" s="161" t="str">
        <f t="shared" si="688"/>
        <v/>
      </c>
    </row>
    <row r="4822" spans="41:45" ht="20.100000000000001" customHeight="1" x14ac:dyDescent="0.25">
      <c r="AO4822" s="158">
        <f t="shared" si="689"/>
        <v>26.628655806327277</v>
      </c>
      <c r="AP4822" s="159">
        <f t="shared" si="690"/>
        <v>3.8864808999812328E-4</v>
      </c>
      <c r="AQ4822" s="160">
        <f t="shared" si="691"/>
        <v>1.025952986893322E-6</v>
      </c>
      <c r="AR4822" s="161">
        <f t="shared" si="692"/>
        <v>1.025952986893322E-6</v>
      </c>
      <c r="AS4822" s="161" t="str">
        <f t="shared" si="688"/>
        <v/>
      </c>
    </row>
    <row r="4823" spans="41:45" ht="20.100000000000001" customHeight="1" x14ac:dyDescent="0.25">
      <c r="AO4823" s="158">
        <f t="shared" si="689"/>
        <v>26.635050776501707</v>
      </c>
      <c r="AP4823" s="159">
        <f t="shared" si="690"/>
        <v>3.8762213701122995E-4</v>
      </c>
      <c r="AQ4823" s="160">
        <f t="shared" si="691"/>
        <v>1.0232917930579305E-6</v>
      </c>
      <c r="AR4823" s="161">
        <f t="shared" si="692"/>
        <v>1.0232917930579305E-6</v>
      </c>
      <c r="AS4823" s="161" t="str">
        <f t="shared" si="688"/>
        <v/>
      </c>
    </row>
    <row r="4824" spans="41:45" ht="20.100000000000001" customHeight="1" x14ac:dyDescent="0.25">
      <c r="AO4824" s="158">
        <f t="shared" si="689"/>
        <v>26.641445746676137</v>
      </c>
      <c r="AP4824" s="159">
        <f t="shared" si="690"/>
        <v>3.8659884521817202E-4</v>
      </c>
      <c r="AQ4824" s="160">
        <f t="shared" si="691"/>
        <v>1.0206373549705725E-6</v>
      </c>
      <c r="AR4824" s="161">
        <f t="shared" si="692"/>
        <v>1.0206373549705725E-6</v>
      </c>
      <c r="AS4824" s="161" t="str">
        <f t="shared" si="688"/>
        <v/>
      </c>
    </row>
    <row r="4825" spans="41:45" ht="20.100000000000001" customHeight="1" x14ac:dyDescent="0.25">
      <c r="AO4825" s="158">
        <f t="shared" si="689"/>
        <v>26.647840716850567</v>
      </c>
      <c r="AP4825" s="159">
        <f t="shared" si="690"/>
        <v>3.8557820786320145E-4</v>
      </c>
      <c r="AQ4825" s="160">
        <f t="shared" si="691"/>
        <v>1.0179896559451597E-6</v>
      </c>
      <c r="AR4825" s="161">
        <f t="shared" si="692"/>
        <v>1.0179896559451597E-6</v>
      </c>
      <c r="AS4825" s="161" t="str">
        <f t="shared" si="688"/>
        <v/>
      </c>
    </row>
    <row r="4826" spans="41:45" ht="20.100000000000001" customHeight="1" x14ac:dyDescent="0.25">
      <c r="AO4826" s="158">
        <f t="shared" si="689"/>
        <v>26.654235687024997</v>
      </c>
      <c r="AP4826" s="159">
        <f t="shared" si="690"/>
        <v>3.8456021820725629E-4</v>
      </c>
      <c r="AQ4826" s="160">
        <f t="shared" si="691"/>
        <v>1.015348679327371E-6</v>
      </c>
      <c r="AR4826" s="161">
        <f t="shared" si="692"/>
        <v>1.015348679327371E-6</v>
      </c>
      <c r="AS4826" s="161" t="str">
        <f t="shared" si="688"/>
        <v/>
      </c>
    </row>
    <row r="4827" spans="41:45" ht="20.100000000000001" customHeight="1" x14ac:dyDescent="0.25">
      <c r="AO4827" s="158">
        <f t="shared" si="689"/>
        <v>26.660630657199427</v>
      </c>
      <c r="AP4827" s="159">
        <f t="shared" si="690"/>
        <v>3.8354486952792892E-4</v>
      </c>
      <c r="AQ4827" s="160">
        <f t="shared" si="691"/>
        <v>1.0127144085096142E-6</v>
      </c>
      <c r="AR4827" s="161">
        <f t="shared" si="692"/>
        <v>1.0127144085096142E-6</v>
      </c>
      <c r="AS4827" s="161" t="str">
        <f t="shared" si="688"/>
        <v/>
      </c>
    </row>
    <row r="4828" spans="41:45" ht="20.100000000000001" customHeight="1" x14ac:dyDescent="0.25">
      <c r="AO4828" s="158">
        <f t="shared" si="689"/>
        <v>26.667025627373857</v>
      </c>
      <c r="AP4828" s="159">
        <f t="shared" si="690"/>
        <v>3.8253215511941931E-4</v>
      </c>
      <c r="AQ4828" s="160">
        <f t="shared" si="691"/>
        <v>1.0100868269184498E-6</v>
      </c>
      <c r="AR4828" s="161">
        <f t="shared" si="692"/>
        <v>1.0100868269184498E-6</v>
      </c>
      <c r="AS4828" s="161" t="str">
        <f t="shared" si="688"/>
        <v/>
      </c>
    </row>
    <row r="4829" spans="41:45" ht="20.100000000000001" customHeight="1" x14ac:dyDescent="0.25">
      <c r="AO4829" s="158">
        <f t="shared" si="689"/>
        <v>26.673420597548287</v>
      </c>
      <c r="AP4829" s="159">
        <f t="shared" si="690"/>
        <v>3.8152206829250086E-4</v>
      </c>
      <c r="AQ4829" s="160">
        <f t="shared" si="691"/>
        <v>1.0074659180234267E-6</v>
      </c>
      <c r="AR4829" s="161">
        <f t="shared" si="692"/>
        <v>1.0074659180234267E-6</v>
      </c>
      <c r="AS4829" s="161" t="str">
        <f t="shared" si="688"/>
        <v/>
      </c>
    </row>
    <row r="4830" spans="41:45" ht="20.100000000000001" customHeight="1" x14ac:dyDescent="0.25">
      <c r="AO4830" s="158">
        <f t="shared" si="689"/>
        <v>26.679815567722716</v>
      </c>
      <c r="AP4830" s="159">
        <f t="shared" si="690"/>
        <v>3.8051460237447743E-4</v>
      </c>
      <c r="AQ4830" s="160">
        <f t="shared" si="691"/>
        <v>1.0048516653334504E-6</v>
      </c>
      <c r="AR4830" s="161">
        <f t="shared" si="692"/>
        <v>1.0048516653334504E-6</v>
      </c>
      <c r="AS4830" s="161" t="str">
        <f t="shared" si="688"/>
        <v/>
      </c>
    </row>
    <row r="4831" spans="41:45" ht="20.100000000000001" customHeight="1" x14ac:dyDescent="0.25">
      <c r="AO4831" s="158">
        <f t="shared" si="689"/>
        <v>26.686210537897146</v>
      </c>
      <c r="AP4831" s="159">
        <f t="shared" si="690"/>
        <v>3.7950975070914398E-4</v>
      </c>
      <c r="AQ4831" s="160">
        <f t="shared" si="691"/>
        <v>1.0022440523923919E-6</v>
      </c>
      <c r="AR4831" s="161">
        <f t="shared" si="692"/>
        <v>1.0022440523923919E-6</v>
      </c>
      <c r="AS4831" s="161" t="str">
        <f t="shared" si="688"/>
        <v/>
      </c>
    </row>
    <row r="4832" spans="41:45" ht="20.100000000000001" customHeight="1" x14ac:dyDescent="0.25">
      <c r="AO4832" s="158">
        <f t="shared" si="689"/>
        <v>26.692605508071576</v>
      </c>
      <c r="AP4832" s="159">
        <f t="shared" si="690"/>
        <v>3.7850750665675159E-4</v>
      </c>
      <c r="AQ4832" s="160">
        <f t="shared" si="691"/>
        <v>9.9964306278927913E-7</v>
      </c>
      <c r="AR4832" s="161">
        <f t="shared" si="692"/>
        <v>9.9964306278927913E-7</v>
      </c>
      <c r="AS4832" s="161" t="str">
        <f t="shared" si="688"/>
        <v/>
      </c>
    </row>
    <row r="4833" spans="41:45" ht="20.100000000000001" customHeight="1" x14ac:dyDescent="0.25">
      <c r="AO4833" s="158">
        <f t="shared" si="689"/>
        <v>26.699000478246006</v>
      </c>
      <c r="AP4833" s="159">
        <f t="shared" si="690"/>
        <v>3.7750786359396231E-4</v>
      </c>
      <c r="AQ4833" s="160">
        <f t="shared" si="691"/>
        <v>9.9704868014956942E-7</v>
      </c>
      <c r="AR4833" s="161">
        <f t="shared" si="692"/>
        <v>9.9704868014956942E-7</v>
      </c>
      <c r="AS4833" s="161" t="str">
        <f t="shared" si="688"/>
        <v/>
      </c>
    </row>
    <row r="4834" spans="41:45" ht="20.100000000000001" customHeight="1" x14ac:dyDescent="0.25">
      <c r="AO4834" s="158">
        <f t="shared" si="689"/>
        <v>26.705395448420436</v>
      </c>
      <c r="AP4834" s="159">
        <f t="shared" si="690"/>
        <v>3.7651081491381274E-4</v>
      </c>
      <c r="AQ4834" s="160">
        <f t="shared" si="691"/>
        <v>9.9446088813720914E-7</v>
      </c>
      <c r="AR4834" s="161">
        <f t="shared" si="692"/>
        <v>9.9446088813720914E-7</v>
      </c>
      <c r="AS4834" s="161" t="str">
        <f t="shared" si="688"/>
        <v/>
      </c>
    </row>
    <row r="4835" spans="41:45" ht="20.100000000000001" customHeight="1" x14ac:dyDescent="0.25">
      <c r="AO4835" s="158">
        <f t="shared" si="689"/>
        <v>26.711790418594866</v>
      </c>
      <c r="AP4835" s="159">
        <f t="shared" si="690"/>
        <v>3.7551635402567553E-4</v>
      </c>
      <c r="AQ4835" s="160">
        <f t="shared" si="691"/>
        <v>9.9187967045495911E-7</v>
      </c>
      <c r="AR4835" s="161">
        <f t="shared" si="692"/>
        <v>9.9187967045495911E-7</v>
      </c>
      <c r="AS4835" s="161" t="str">
        <f t="shared" si="688"/>
        <v/>
      </c>
    </row>
    <row r="4836" spans="41:45" ht="20.100000000000001" customHeight="1" x14ac:dyDescent="0.25">
      <c r="AO4836" s="158">
        <f t="shared" si="689"/>
        <v>26.718185388769296</v>
      </c>
      <c r="AP4836" s="159">
        <f t="shared" si="690"/>
        <v>3.7452447435522057E-4</v>
      </c>
      <c r="AQ4836" s="160">
        <f t="shared" si="691"/>
        <v>9.8930501084791827E-7</v>
      </c>
      <c r="AR4836" s="161">
        <f t="shared" si="692"/>
        <v>9.8930501084791827E-7</v>
      </c>
      <c r="AS4836" s="161" t="str">
        <f t="shared" si="688"/>
        <v/>
      </c>
    </row>
    <row r="4837" spans="41:45" ht="20.100000000000001" customHeight="1" x14ac:dyDescent="0.25">
      <c r="AO4837" s="158">
        <f t="shared" si="689"/>
        <v>26.724580358943726</v>
      </c>
      <c r="AP4837" s="159">
        <f t="shared" si="690"/>
        <v>3.7353516934437265E-4</v>
      </c>
      <c r="AQ4837" s="160">
        <f t="shared" si="691"/>
        <v>9.8673689309409108E-7</v>
      </c>
      <c r="AR4837" s="161">
        <f t="shared" si="692"/>
        <v>9.8673689309409108E-7</v>
      </c>
      <c r="AS4837" s="161" t="str">
        <f t="shared" si="688"/>
        <v/>
      </c>
    </row>
    <row r="4838" spans="41:45" ht="20.100000000000001" customHeight="1" x14ac:dyDescent="0.25">
      <c r="AO4838" s="158">
        <f t="shared" si="689"/>
        <v>26.730975329118156</v>
      </c>
      <c r="AP4838" s="159">
        <f t="shared" si="690"/>
        <v>3.7254843245127856E-4</v>
      </c>
      <c r="AQ4838" s="160">
        <f t="shared" si="691"/>
        <v>9.8417530101620534E-7</v>
      </c>
      <c r="AR4838" s="161">
        <f t="shared" si="692"/>
        <v>9.8417530101620534E-7</v>
      </c>
      <c r="AS4838" s="161" t="str">
        <f t="shared" si="688"/>
        <v/>
      </c>
    </row>
    <row r="4839" spans="41:45" ht="20.100000000000001" customHeight="1" x14ac:dyDescent="0.25">
      <c r="AO4839" s="158">
        <f t="shared" si="689"/>
        <v>26.737370299292586</v>
      </c>
      <c r="AP4839" s="159">
        <f t="shared" si="690"/>
        <v>3.7156425715026236E-4</v>
      </c>
      <c r="AQ4839" s="160">
        <f t="shared" si="691"/>
        <v>9.8162021847222544E-7</v>
      </c>
      <c r="AR4839" s="161">
        <f t="shared" si="692"/>
        <v>9.8162021847222544E-7</v>
      </c>
      <c r="AS4839" s="161" t="str">
        <f t="shared" si="688"/>
        <v/>
      </c>
    </row>
    <row r="4840" spans="41:45" ht="20.100000000000001" customHeight="1" x14ac:dyDescent="0.25">
      <c r="AO4840" s="158">
        <f t="shared" si="689"/>
        <v>26.743765269467016</v>
      </c>
      <c r="AP4840" s="159">
        <f t="shared" si="690"/>
        <v>3.7058263693179013E-4</v>
      </c>
      <c r="AQ4840" s="160">
        <f t="shared" si="691"/>
        <v>9.7907162935817124E-7</v>
      </c>
      <c r="AR4840" s="161">
        <f t="shared" si="692"/>
        <v>9.7907162935817124E-7</v>
      </c>
      <c r="AS4840" s="161" t="str">
        <f t="shared" si="688"/>
        <v/>
      </c>
    </row>
    <row r="4841" spans="41:45" ht="20.100000000000001" customHeight="1" x14ac:dyDescent="0.25">
      <c r="AO4841" s="158">
        <f t="shared" si="689"/>
        <v>26.750160239641446</v>
      </c>
      <c r="AP4841" s="159">
        <f t="shared" si="690"/>
        <v>3.6960356530243196E-4</v>
      </c>
      <c r="AQ4841" s="160">
        <f t="shared" si="691"/>
        <v>9.7652951761088283E-7</v>
      </c>
      <c r="AR4841" s="161">
        <f t="shared" si="692"/>
        <v>9.7652951761088283E-7</v>
      </c>
      <c r="AS4841" s="161" t="str">
        <f t="shared" si="688"/>
        <v/>
      </c>
    </row>
    <row r="4842" spans="41:45" ht="20.100000000000001" customHeight="1" x14ac:dyDescent="0.25">
      <c r="AO4842" s="158">
        <f t="shared" si="689"/>
        <v>26.756555209815875</v>
      </c>
      <c r="AP4842" s="159">
        <f t="shared" si="690"/>
        <v>3.6862703578482108E-4</v>
      </c>
      <c r="AQ4842" s="160">
        <f t="shared" si="691"/>
        <v>9.7399386720460526E-7</v>
      </c>
      <c r="AR4842" s="161">
        <f t="shared" si="692"/>
        <v>9.7399386720460526E-7</v>
      </c>
      <c r="AS4842" s="161" t="str">
        <f t="shared" si="688"/>
        <v/>
      </c>
    </row>
    <row r="4843" spans="41:45" ht="20.100000000000001" customHeight="1" x14ac:dyDescent="0.25">
      <c r="AO4843" s="158">
        <f t="shared" si="689"/>
        <v>26.762950179990305</v>
      </c>
      <c r="AP4843" s="159">
        <f t="shared" si="690"/>
        <v>3.6765304191761647E-4</v>
      </c>
      <c r="AQ4843" s="160">
        <f t="shared" si="691"/>
        <v>9.7146466215082593E-7</v>
      </c>
      <c r="AR4843" s="161">
        <f t="shared" si="692"/>
        <v>9.7146466215082593E-7</v>
      </c>
      <c r="AS4843" s="161" t="str">
        <f t="shared" si="688"/>
        <v/>
      </c>
    </row>
    <row r="4844" spans="41:45" ht="20.100000000000001" customHeight="1" x14ac:dyDescent="0.25">
      <c r="AO4844" s="158">
        <f t="shared" si="689"/>
        <v>26.769345150164735</v>
      </c>
      <c r="AP4844" s="159">
        <f t="shared" si="690"/>
        <v>3.6668157725546565E-4</v>
      </c>
      <c r="AQ4844" s="160">
        <f t="shared" si="691"/>
        <v>9.6894188649984669E-7</v>
      </c>
      <c r="AR4844" s="161">
        <f t="shared" si="692"/>
        <v>9.6894188649984669E-7</v>
      </c>
      <c r="AS4844" s="161" t="str">
        <f t="shared" si="688"/>
        <v/>
      </c>
    </row>
    <row r="4845" spans="41:45" ht="20.100000000000001" customHeight="1" x14ac:dyDescent="0.25">
      <c r="AO4845" s="158">
        <f t="shared" si="689"/>
        <v>26.775740120339165</v>
      </c>
      <c r="AP4845" s="159">
        <f t="shared" si="690"/>
        <v>3.657126353689658E-4</v>
      </c>
      <c r="AQ4845" s="160">
        <f t="shared" si="691"/>
        <v>9.6642552434089224E-7</v>
      </c>
      <c r="AR4845" s="161">
        <f t="shared" si="692"/>
        <v>9.6642552434089224E-7</v>
      </c>
      <c r="AS4845" s="161" t="str">
        <f t="shared" si="688"/>
        <v/>
      </c>
    </row>
    <row r="4846" spans="41:45" ht="20.100000000000001" customHeight="1" x14ac:dyDescent="0.25">
      <c r="AO4846" s="158">
        <f t="shared" si="689"/>
        <v>26.782135090513595</v>
      </c>
      <c r="AP4846" s="159">
        <f t="shared" si="690"/>
        <v>3.6474620984462491E-4</v>
      </c>
      <c r="AQ4846" s="160">
        <f t="shared" si="691"/>
        <v>9.6391555980102593E-7</v>
      </c>
      <c r="AR4846" s="161">
        <f t="shared" si="692"/>
        <v>9.6391555980102593E-7</v>
      </c>
      <c r="AS4846" s="161" t="str">
        <f t="shared" si="688"/>
        <v/>
      </c>
    </row>
    <row r="4847" spans="41:45" ht="20.100000000000001" customHeight="1" x14ac:dyDescent="0.25">
      <c r="AO4847" s="158">
        <f t="shared" si="689"/>
        <v>26.788530060688025</v>
      </c>
      <c r="AP4847" s="159">
        <f t="shared" si="690"/>
        <v>3.6378229428482388E-4</v>
      </c>
      <c r="AQ4847" s="160">
        <f t="shared" si="691"/>
        <v>9.6141197704363189E-7</v>
      </c>
      <c r="AR4847" s="161">
        <f t="shared" si="692"/>
        <v>9.6141197704363189E-7</v>
      </c>
      <c r="AS4847" s="161" t="str">
        <f t="shared" si="688"/>
        <v/>
      </c>
    </row>
    <row r="4848" spans="41:45" ht="20.100000000000001" customHeight="1" x14ac:dyDescent="0.25">
      <c r="AO4848" s="158">
        <f t="shared" si="689"/>
        <v>26.794925030862455</v>
      </c>
      <c r="AP4848" s="159">
        <f t="shared" si="690"/>
        <v>3.6282088230778025E-4</v>
      </c>
      <c r="AQ4848" s="160">
        <f t="shared" si="691"/>
        <v>9.5891476027193867E-7</v>
      </c>
      <c r="AR4848" s="161">
        <f t="shared" si="692"/>
        <v>9.5891476027193867E-7</v>
      </c>
      <c r="AS4848" s="161" t="str">
        <f t="shared" si="688"/>
        <v/>
      </c>
    </row>
    <row r="4849" spans="41:45" ht="20.100000000000001" customHeight="1" x14ac:dyDescent="0.25">
      <c r="AO4849" s="158">
        <f t="shared" si="689"/>
        <v>26.801320001036885</v>
      </c>
      <c r="AP4849" s="159">
        <f t="shared" si="690"/>
        <v>3.6186196754750831E-4</v>
      </c>
      <c r="AQ4849" s="160">
        <f t="shared" si="691"/>
        <v>9.5642389372636296E-7</v>
      </c>
      <c r="AR4849" s="161">
        <f t="shared" si="692"/>
        <v>9.5642389372636296E-7</v>
      </c>
      <c r="AS4849" s="161" t="str">
        <f t="shared" si="688"/>
        <v/>
      </c>
    </row>
    <row r="4850" spans="41:45" ht="20.100000000000001" customHeight="1" x14ac:dyDescent="0.25">
      <c r="AO4850" s="158">
        <f t="shared" si="689"/>
        <v>26.807714971211315</v>
      </c>
      <c r="AP4850" s="159">
        <f t="shared" si="690"/>
        <v>3.6090554365378195E-4</v>
      </c>
      <c r="AQ4850" s="160">
        <f t="shared" si="691"/>
        <v>9.5393936168299172E-7</v>
      </c>
      <c r="AR4850" s="161">
        <f t="shared" si="692"/>
        <v>9.5393936168299172E-7</v>
      </c>
      <c r="AS4850" s="161" t="str">
        <f t="shared" si="688"/>
        <v/>
      </c>
    </row>
    <row r="4851" spans="41:45" ht="20.100000000000001" customHeight="1" x14ac:dyDescent="0.25">
      <c r="AO4851" s="158">
        <f t="shared" si="689"/>
        <v>26.814109941385745</v>
      </c>
      <c r="AP4851" s="159">
        <f t="shared" si="690"/>
        <v>3.5995160429209895E-4</v>
      </c>
      <c r="AQ4851" s="160">
        <f t="shared" si="691"/>
        <v>9.5146114845959945E-7</v>
      </c>
      <c r="AR4851" s="161">
        <f t="shared" si="692"/>
        <v>9.5146114845959945E-7</v>
      </c>
      <c r="AS4851" s="161" t="str">
        <f t="shared" si="688"/>
        <v/>
      </c>
    </row>
    <row r="4852" spans="41:45" ht="20.100000000000001" customHeight="1" x14ac:dyDescent="0.25">
      <c r="AO4852" s="158">
        <f t="shared" si="689"/>
        <v>26.820504911560175</v>
      </c>
      <c r="AP4852" s="159">
        <f t="shared" si="690"/>
        <v>3.5900014314363936E-4</v>
      </c>
      <c r="AQ4852" s="160">
        <f t="shared" si="691"/>
        <v>9.4898923840702884E-7</v>
      </c>
      <c r="AR4852" s="161">
        <f t="shared" si="692"/>
        <v>9.4898923840702884E-7</v>
      </c>
      <c r="AS4852" s="161" t="str">
        <f t="shared" si="688"/>
        <v/>
      </c>
    </row>
    <row r="4853" spans="41:45" ht="20.100000000000001" customHeight="1" x14ac:dyDescent="0.25">
      <c r="AO4853" s="158">
        <f t="shared" si="689"/>
        <v>26.826899881734604</v>
      </c>
      <c r="AP4853" s="159">
        <f t="shared" si="690"/>
        <v>3.5805115390523233E-4</v>
      </c>
      <c r="AQ4853" s="160">
        <f t="shared" si="691"/>
        <v>9.4652361591683436E-7</v>
      </c>
      <c r="AR4853" s="161">
        <f t="shared" si="692"/>
        <v>9.4652361591683436E-7</v>
      </c>
      <c r="AS4853" s="161" t="str">
        <f t="shared" si="688"/>
        <v/>
      </c>
    </row>
    <row r="4854" spans="41:45" ht="20.100000000000001" customHeight="1" x14ac:dyDescent="0.25">
      <c r="AO4854" s="158">
        <f t="shared" si="689"/>
        <v>26.833294851909034</v>
      </c>
      <c r="AP4854" s="159">
        <f t="shared" si="690"/>
        <v>3.5710463028931549E-4</v>
      </c>
      <c r="AQ4854" s="160">
        <f t="shared" si="691"/>
        <v>9.440642654171081E-7</v>
      </c>
      <c r="AR4854" s="161">
        <f t="shared" si="692"/>
        <v>9.440642654171081E-7</v>
      </c>
      <c r="AS4854" s="161" t="str">
        <f t="shared" si="688"/>
        <v/>
      </c>
    </row>
    <row r="4855" spans="41:45" ht="20.100000000000001" customHeight="1" x14ac:dyDescent="0.25">
      <c r="AO4855" s="158">
        <f t="shared" si="689"/>
        <v>26.839689822083464</v>
      </c>
      <c r="AP4855" s="159">
        <f t="shared" si="690"/>
        <v>3.5616056602389838E-4</v>
      </c>
      <c r="AQ4855" s="160">
        <f t="shared" si="691"/>
        <v>9.4161117137199187E-7</v>
      </c>
      <c r="AR4855" s="161">
        <f t="shared" si="692"/>
        <v>9.4161117137199187E-7</v>
      </c>
      <c r="AS4855" s="161" t="str">
        <f t="shared" si="688"/>
        <v/>
      </c>
    </row>
    <row r="4856" spans="41:45" ht="20.100000000000001" customHeight="1" x14ac:dyDescent="0.25">
      <c r="AO4856" s="158">
        <f t="shared" si="689"/>
        <v>26.846084792257894</v>
      </c>
      <c r="AP4856" s="159">
        <f t="shared" si="690"/>
        <v>3.5521895485252639E-4</v>
      </c>
      <c r="AQ4856" s="160">
        <f t="shared" si="691"/>
        <v>9.3916431828265298E-7</v>
      </c>
      <c r="AR4856" s="161">
        <f t="shared" si="692"/>
        <v>9.3916431828265298E-7</v>
      </c>
      <c r="AS4856" s="161" t="str">
        <f t="shared" si="688"/>
        <v/>
      </c>
    </row>
    <row r="4857" spans="41:45" ht="20.100000000000001" customHeight="1" x14ac:dyDescent="0.25">
      <c r="AO4857" s="158">
        <f t="shared" si="689"/>
        <v>26.852479762432324</v>
      </c>
      <c r="AP4857" s="159">
        <f t="shared" si="690"/>
        <v>3.5427979053424374E-4</v>
      </c>
      <c r="AQ4857" s="160">
        <f t="shared" si="691"/>
        <v>9.3672369068983213E-7</v>
      </c>
      <c r="AR4857" s="161">
        <f t="shared" si="692"/>
        <v>9.3672369068983213E-7</v>
      </c>
      <c r="AS4857" s="161" t="str">
        <f t="shared" si="688"/>
        <v/>
      </c>
    </row>
    <row r="4858" spans="41:45" ht="20.100000000000001" customHeight="1" x14ac:dyDescent="0.25">
      <c r="AO4858" s="158">
        <f t="shared" si="689"/>
        <v>26.858874732606754</v>
      </c>
      <c r="AP4858" s="159">
        <f t="shared" si="690"/>
        <v>3.5334306684355391E-4</v>
      </c>
      <c r="AQ4858" s="160">
        <f t="shared" si="691"/>
        <v>9.3428927316901869E-7</v>
      </c>
      <c r="AR4858" s="161">
        <f t="shared" si="692"/>
        <v>9.3428927316901869E-7</v>
      </c>
      <c r="AS4858" s="161" t="str">
        <f t="shared" si="688"/>
        <v/>
      </c>
    </row>
    <row r="4859" spans="41:45" ht="20.100000000000001" customHeight="1" x14ac:dyDescent="0.25">
      <c r="AO4859" s="158">
        <f t="shared" si="689"/>
        <v>26.865269702781184</v>
      </c>
      <c r="AP4859" s="159">
        <f t="shared" si="690"/>
        <v>3.5240877757038489E-4</v>
      </c>
      <c r="AQ4859" s="160">
        <f t="shared" si="691"/>
        <v>9.3186105033316122E-7</v>
      </c>
      <c r="AR4859" s="161">
        <f t="shared" si="692"/>
        <v>9.3186105033316122E-7</v>
      </c>
      <c r="AS4859" s="161" t="str">
        <f t="shared" si="688"/>
        <v/>
      </c>
    </row>
    <row r="4860" spans="41:45" ht="20.100000000000001" customHeight="1" x14ac:dyDescent="0.25">
      <c r="AO4860" s="158">
        <f t="shared" si="689"/>
        <v>26.871664672955614</v>
      </c>
      <c r="AP4860" s="159">
        <f t="shared" si="690"/>
        <v>3.5147691652005173E-4</v>
      </c>
      <c r="AQ4860" s="160">
        <f t="shared" si="691"/>
        <v>9.2943900683315536E-7</v>
      </c>
      <c r="AR4860" s="161">
        <f t="shared" si="692"/>
        <v>9.2943900683315536E-7</v>
      </c>
      <c r="AS4860" s="161" t="str">
        <f t="shared" si="688"/>
        <v/>
      </c>
    </row>
    <row r="4861" spans="41:45" ht="20.100000000000001" customHeight="1" x14ac:dyDescent="0.25">
      <c r="AO4861" s="158">
        <f t="shared" si="689"/>
        <v>26.878059643130044</v>
      </c>
      <c r="AP4861" s="159">
        <f t="shared" si="690"/>
        <v>3.5054747751321857E-4</v>
      </c>
      <c r="AQ4861" s="160">
        <f t="shared" si="691"/>
        <v>9.2702312735329015E-7</v>
      </c>
      <c r="AR4861" s="161">
        <f t="shared" si="692"/>
        <v>9.2702312735329015E-7</v>
      </c>
      <c r="AS4861" s="161" t="str">
        <f t="shared" si="688"/>
        <v/>
      </c>
    </row>
    <row r="4862" spans="41:45" ht="20.100000000000001" customHeight="1" x14ac:dyDescent="0.25">
      <c r="AO4862" s="158">
        <f t="shared" si="689"/>
        <v>26.884454613304474</v>
      </c>
      <c r="AP4862" s="159">
        <f t="shared" si="690"/>
        <v>3.4962045438586528E-4</v>
      </c>
      <c r="AQ4862" s="160">
        <f t="shared" si="691"/>
        <v>9.2461339661937961E-7</v>
      </c>
      <c r="AR4862" s="161">
        <f t="shared" si="692"/>
        <v>9.2461339661937961E-7</v>
      </c>
      <c r="AS4862" s="161" t="str">
        <f t="shared" si="688"/>
        <v/>
      </c>
    </row>
    <row r="4863" spans="41:45" ht="20.100000000000001" customHeight="1" x14ac:dyDescent="0.25">
      <c r="AO4863" s="158">
        <f t="shared" si="689"/>
        <v>26.890849583478904</v>
      </c>
      <c r="AP4863" s="159">
        <f t="shared" si="690"/>
        <v>3.486958409892459E-4</v>
      </c>
      <c r="AQ4863" s="160">
        <f t="shared" si="691"/>
        <v>9.2220979938954697E-7</v>
      </c>
      <c r="AR4863" s="161">
        <f t="shared" si="692"/>
        <v>9.2220979938954697E-7</v>
      </c>
      <c r="AS4863" s="161" t="str">
        <f t="shared" si="688"/>
        <v/>
      </c>
    </row>
    <row r="4864" spans="41:45" ht="20.100000000000001" customHeight="1" x14ac:dyDescent="0.25">
      <c r="AO4864" s="158">
        <f t="shared" si="689"/>
        <v>26.897244553653334</v>
      </c>
      <c r="AP4864" s="159">
        <f t="shared" si="690"/>
        <v>3.4777363118985636E-4</v>
      </c>
      <c r="AQ4864" s="160">
        <f t="shared" si="691"/>
        <v>9.1981232046094673E-7</v>
      </c>
      <c r="AR4864" s="161">
        <f t="shared" si="692"/>
        <v>9.1981232046094673E-7</v>
      </c>
      <c r="AS4864" s="161" t="str">
        <f t="shared" si="688"/>
        <v/>
      </c>
    </row>
    <row r="4865" spans="41:45" ht="20.100000000000001" customHeight="1" x14ac:dyDescent="0.25">
      <c r="AO4865" s="158">
        <f t="shared" si="689"/>
        <v>26.903639523827763</v>
      </c>
      <c r="AP4865" s="159">
        <f t="shared" si="690"/>
        <v>3.4685381886939541E-4</v>
      </c>
      <c r="AQ4865" s="160">
        <f t="shared" si="691"/>
        <v>9.174209446666747E-7</v>
      </c>
      <c r="AR4865" s="161">
        <f t="shared" si="692"/>
        <v>9.174209446666747E-7</v>
      </c>
      <c r="AS4865" s="161" t="str">
        <f t="shared" si="688"/>
        <v/>
      </c>
    </row>
    <row r="4866" spans="41:45" ht="20.100000000000001" customHeight="1" x14ac:dyDescent="0.25">
      <c r="AO4866" s="158">
        <f t="shared" si="689"/>
        <v>26.910034494002193</v>
      </c>
      <c r="AP4866" s="159">
        <f t="shared" si="690"/>
        <v>3.4593639792472873E-4</v>
      </c>
      <c r="AQ4866" s="160">
        <f t="shared" si="691"/>
        <v>9.1503565687462958E-7</v>
      </c>
      <c r="AR4866" s="161">
        <f t="shared" si="692"/>
        <v>9.1503565687462958E-7</v>
      </c>
      <c r="AS4866" s="161" t="str">
        <f t="shared" si="688"/>
        <v/>
      </c>
    </row>
    <row r="4867" spans="41:45" ht="20.100000000000001" customHeight="1" x14ac:dyDescent="0.25">
      <c r="AO4867" s="158">
        <f t="shared" si="689"/>
        <v>26.916429464176623</v>
      </c>
      <c r="AP4867" s="159">
        <f t="shared" si="690"/>
        <v>3.450213622678541E-4</v>
      </c>
      <c r="AQ4867" s="160">
        <f t="shared" si="691"/>
        <v>9.1265644199044031E-7</v>
      </c>
      <c r="AR4867" s="161">
        <f t="shared" si="692"/>
        <v>9.1265644199044031E-7</v>
      </c>
      <c r="AS4867" s="161" t="str">
        <f t="shared" si="688"/>
        <v/>
      </c>
    </row>
    <row r="4868" spans="41:45" ht="20.100000000000001" customHeight="1" x14ac:dyDescent="0.25">
      <c r="AO4868" s="158">
        <f t="shared" si="689"/>
        <v>26.922824434351053</v>
      </c>
      <c r="AP4868" s="159">
        <f t="shared" si="690"/>
        <v>3.4410870582586366E-4</v>
      </c>
      <c r="AQ4868" s="160">
        <f t="shared" si="691"/>
        <v>9.1028328495649027E-7</v>
      </c>
      <c r="AR4868" s="161">
        <f t="shared" si="692"/>
        <v>9.1028328495649027E-7</v>
      </c>
      <c r="AS4868" s="161" t="str">
        <f t="shared" si="688"/>
        <v/>
      </c>
    </row>
    <row r="4869" spans="41:45" ht="20.100000000000001" customHeight="1" x14ac:dyDescent="0.25">
      <c r="AO4869" s="158">
        <f t="shared" si="689"/>
        <v>26.929219404525483</v>
      </c>
      <c r="AP4869" s="159">
        <f t="shared" si="690"/>
        <v>3.4319842254090717E-4</v>
      </c>
      <c r="AQ4869" s="160">
        <f t="shared" si="691"/>
        <v>9.0791617074909839E-7</v>
      </c>
      <c r="AR4869" s="161">
        <f t="shared" si="692"/>
        <v>9.0791617074909839E-7</v>
      </c>
      <c r="AS4869" s="161" t="str">
        <f t="shared" si="688"/>
        <v/>
      </c>
    </row>
    <row r="4870" spans="41:45" ht="20.100000000000001" customHeight="1" x14ac:dyDescent="0.25">
      <c r="AO4870" s="158">
        <f t="shared" si="689"/>
        <v>26.935614374699913</v>
      </c>
      <c r="AP4870" s="159">
        <f t="shared" si="690"/>
        <v>3.4229050637015808E-4</v>
      </c>
      <c r="AQ4870" s="160">
        <f t="shared" si="691"/>
        <v>9.055550843828559E-7</v>
      </c>
      <c r="AR4870" s="161">
        <f t="shared" si="692"/>
        <v>9.055550843828559E-7</v>
      </c>
      <c r="AS4870" s="161" t="str">
        <f t="shared" si="688"/>
        <v/>
      </c>
    </row>
    <row r="4871" spans="41:45" ht="20.100000000000001" customHeight="1" x14ac:dyDescent="0.25">
      <c r="AO4871" s="158">
        <f t="shared" si="689"/>
        <v>26.942009344874343</v>
      </c>
      <c r="AP4871" s="159">
        <f t="shared" si="690"/>
        <v>3.4138495128577522E-4</v>
      </c>
      <c r="AQ4871" s="160">
        <f t="shared" si="691"/>
        <v>9.0320001090645223E-7</v>
      </c>
      <c r="AR4871" s="161">
        <f t="shared" si="692"/>
        <v>9.0320001090645223E-7</v>
      </c>
      <c r="AS4871" s="161" t="str">
        <f t="shared" si="688"/>
        <v/>
      </c>
    </row>
    <row r="4872" spans="41:45" ht="20.100000000000001" customHeight="1" x14ac:dyDescent="0.25">
      <c r="AO4872" s="158">
        <f t="shared" si="689"/>
        <v>26.948404315048773</v>
      </c>
      <c r="AP4872" s="159">
        <f t="shared" si="690"/>
        <v>3.4048175127486877E-4</v>
      </c>
      <c r="AQ4872" s="160">
        <f t="shared" si="691"/>
        <v>9.0085093540538544E-7</v>
      </c>
      <c r="AR4872" s="161">
        <f t="shared" si="692"/>
        <v>9.0085093540538544E-7</v>
      </c>
      <c r="AS4872" s="161" t="str">
        <f t="shared" si="688"/>
        <v/>
      </c>
    </row>
    <row r="4873" spans="41:45" ht="20.100000000000001" customHeight="1" x14ac:dyDescent="0.25">
      <c r="AO4873" s="158">
        <f t="shared" si="689"/>
        <v>26.954799285223203</v>
      </c>
      <c r="AP4873" s="159">
        <f t="shared" si="690"/>
        <v>3.3958090033946338E-4</v>
      </c>
      <c r="AQ4873" s="160">
        <f t="shared" si="691"/>
        <v>8.9850784300082387E-7</v>
      </c>
      <c r="AR4873" s="161">
        <f t="shared" si="692"/>
        <v>8.9850784300082387E-7</v>
      </c>
      <c r="AS4873" s="161" t="str">
        <f t="shared" si="688"/>
        <v/>
      </c>
    </row>
    <row r="4874" spans="41:45" ht="20.100000000000001" customHeight="1" x14ac:dyDescent="0.25">
      <c r="AO4874" s="158">
        <f t="shared" si="689"/>
        <v>26.961194255397633</v>
      </c>
      <c r="AP4874" s="159">
        <f t="shared" si="690"/>
        <v>3.3868239249646256E-4</v>
      </c>
      <c r="AQ4874" s="160">
        <f t="shared" si="691"/>
        <v>8.9617071884808821E-7</v>
      </c>
      <c r="AR4874" s="161">
        <f t="shared" si="692"/>
        <v>8.9617071884808821E-7</v>
      </c>
      <c r="AS4874" s="161" t="str">
        <f t="shared" si="688"/>
        <v/>
      </c>
    </row>
    <row r="4875" spans="41:45" ht="20.100000000000001" customHeight="1" x14ac:dyDescent="0.25">
      <c r="AO4875" s="158">
        <f t="shared" si="689"/>
        <v>26.967589225572063</v>
      </c>
      <c r="AP4875" s="159">
        <f t="shared" si="690"/>
        <v>3.3778622177761447E-4</v>
      </c>
      <c r="AQ4875" s="160">
        <f t="shared" si="691"/>
        <v>8.9383954814218096E-7</v>
      </c>
      <c r="AR4875" s="161">
        <f t="shared" si="692"/>
        <v>8.9383954814218096E-7</v>
      </c>
      <c r="AS4875" s="161" t="str">
        <f t="shared" si="688"/>
        <v/>
      </c>
    </row>
    <row r="4876" spans="41:45" ht="20.100000000000001" customHeight="1" x14ac:dyDescent="0.25">
      <c r="AO4876" s="158">
        <f t="shared" si="689"/>
        <v>26.973984195746493</v>
      </c>
      <c r="AP4876" s="159">
        <f t="shared" si="690"/>
        <v>3.3689238222947229E-4</v>
      </c>
      <c r="AQ4876" s="160">
        <f t="shared" si="691"/>
        <v>8.9151431610840805E-7</v>
      </c>
      <c r="AR4876" s="161">
        <f t="shared" si="692"/>
        <v>8.9151431610840805E-7</v>
      </c>
      <c r="AS4876" s="161" t="str">
        <f t="shared" si="688"/>
        <v/>
      </c>
    </row>
    <row r="4877" spans="41:45" ht="20.100000000000001" customHeight="1" x14ac:dyDescent="0.25">
      <c r="AO4877" s="158">
        <f t="shared" si="689"/>
        <v>26.980379165920922</v>
      </c>
      <c r="AP4877" s="159">
        <f t="shared" si="690"/>
        <v>3.3600086791336388E-4</v>
      </c>
      <c r="AQ4877" s="160">
        <f t="shared" si="691"/>
        <v>8.8919500801094408E-7</v>
      </c>
      <c r="AR4877" s="161">
        <f t="shared" si="692"/>
        <v>8.8919500801094408E-7</v>
      </c>
      <c r="AS4877" s="161" t="str">
        <f t="shared" si="688"/>
        <v/>
      </c>
    </row>
    <row r="4878" spans="41:45" ht="20.100000000000001" customHeight="1" x14ac:dyDescent="0.25">
      <c r="AO4878" s="158">
        <f t="shared" si="689"/>
        <v>26.986774136095352</v>
      </c>
      <c r="AP4878" s="159">
        <f t="shared" si="690"/>
        <v>3.3511167290535294E-4</v>
      </c>
      <c r="AQ4878" s="160">
        <f t="shared" si="691"/>
        <v>8.8688160914768234E-7</v>
      </c>
      <c r="AR4878" s="161">
        <f t="shared" si="692"/>
        <v>8.8688160914768234E-7</v>
      </c>
      <c r="AS4878" s="161" t="str">
        <f t="shared" si="688"/>
        <v/>
      </c>
    </row>
    <row r="4879" spans="41:45" ht="20.100000000000001" customHeight="1" x14ac:dyDescent="0.25">
      <c r="AO4879" s="158">
        <f t="shared" si="689"/>
        <v>26.993169106269782</v>
      </c>
      <c r="AP4879" s="159">
        <f t="shared" si="690"/>
        <v>3.3422479129620525E-4</v>
      </c>
      <c r="AQ4879" s="160">
        <f t="shared" si="691"/>
        <v>8.8457410485337897E-7</v>
      </c>
      <c r="AR4879" s="161">
        <f t="shared" si="692"/>
        <v>8.8457410485337897E-7</v>
      </c>
      <c r="AS4879" s="161" t="str">
        <f t="shared" si="688"/>
        <v/>
      </c>
    </row>
    <row r="4880" spans="41:45" ht="20.100000000000001" customHeight="1" x14ac:dyDescent="0.25">
      <c r="AO4880" s="158">
        <f t="shared" si="689"/>
        <v>26.999564076444212</v>
      </c>
      <c r="AP4880" s="159">
        <f t="shared" si="690"/>
        <v>3.3334021719135188E-4</v>
      </c>
      <c r="AQ4880" s="160">
        <f t="shared" si="691"/>
        <v>8.8227248049591251E-7</v>
      </c>
      <c r="AR4880" s="161">
        <f t="shared" si="692"/>
        <v>8.8227248049591251E-7</v>
      </c>
      <c r="AS4880" s="161" t="str">
        <f t="shared" si="688"/>
        <v/>
      </c>
    </row>
    <row r="4881" spans="41:45" ht="20.100000000000001" customHeight="1" x14ac:dyDescent="0.25">
      <c r="AO4881" s="158">
        <f t="shared" si="689"/>
        <v>27.005959046618642</v>
      </c>
      <c r="AP4881" s="159">
        <f t="shared" si="690"/>
        <v>3.3245794471085596E-4</v>
      </c>
      <c r="AQ4881" s="160">
        <f t="shared" si="691"/>
        <v>8.7997672148040383E-7</v>
      </c>
      <c r="AR4881" s="161">
        <f t="shared" si="692"/>
        <v>8.7997672148040383E-7</v>
      </c>
      <c r="AS4881" s="161" t="str">
        <f t="shared" si="688"/>
        <v/>
      </c>
    </row>
    <row r="4882" spans="41:45" ht="20.100000000000001" customHeight="1" x14ac:dyDescent="0.25">
      <c r="AO4882" s="158">
        <f t="shared" si="689"/>
        <v>27.012354016793072</v>
      </c>
      <c r="AP4882" s="159">
        <f t="shared" si="690"/>
        <v>3.3157796798937556E-4</v>
      </c>
      <c r="AQ4882" s="160">
        <f t="shared" si="691"/>
        <v>8.7768681324487934E-7</v>
      </c>
      <c r="AR4882" s="161">
        <f t="shared" si="692"/>
        <v>8.7768681324487934E-7</v>
      </c>
      <c r="AS4882" s="161" t="str">
        <f t="shared" ref="AS4882:AS4945" si="693">IF($AP4882&lt;(1-$AN$670),$AQ4882,"")</f>
        <v/>
      </c>
    </row>
    <row r="4883" spans="41:45" ht="20.100000000000001" customHeight="1" x14ac:dyDescent="0.25">
      <c r="AO4883" s="158">
        <f t="shared" ref="AO4883:AO4946" si="694">AO4882+$AR$655</f>
        <v>27.018748986967502</v>
      </c>
      <c r="AP4883" s="159">
        <f t="shared" ref="AP4883:AP4946" si="695">_xlfn.CHISQ.DIST.RT(AO4883,7)</f>
        <v>3.3070028117613068E-4</v>
      </c>
      <c r="AQ4883" s="160">
        <f t="shared" ref="AQ4883:AQ4946" si="696">AP4883-AP4884</f>
        <v>8.7540274126433676E-7</v>
      </c>
      <c r="AR4883" s="161">
        <f t="shared" ref="AR4883:AR4946" si="697">IF(AP4883&lt;(1-$AN$662),AQ4883,"")</f>
        <v>8.7540274126433676E-7</v>
      </c>
      <c r="AS4883" s="161" t="str">
        <f t="shared" si="693"/>
        <v/>
      </c>
    </row>
    <row r="4884" spans="41:45" ht="20.100000000000001" customHeight="1" x14ac:dyDescent="0.25">
      <c r="AO4884" s="158">
        <f t="shared" si="694"/>
        <v>27.025143957141932</v>
      </c>
      <c r="AP4884" s="159">
        <f t="shared" si="695"/>
        <v>3.2982487843486634E-4</v>
      </c>
      <c r="AQ4884" s="160">
        <f t="shared" si="696"/>
        <v>8.7312449104646247E-7</v>
      </c>
      <c r="AR4884" s="161">
        <f t="shared" si="697"/>
        <v>8.7312449104646247E-7</v>
      </c>
      <c r="AS4884" s="161" t="str">
        <f t="shared" si="693"/>
        <v/>
      </c>
    </row>
    <row r="4885" spans="41:45" ht="20.100000000000001" customHeight="1" x14ac:dyDescent="0.25">
      <c r="AO4885" s="158">
        <f t="shared" si="694"/>
        <v>27.031538927316362</v>
      </c>
      <c r="AP4885" s="159">
        <f t="shared" si="695"/>
        <v>3.2895175394381988E-4</v>
      </c>
      <c r="AQ4885" s="160">
        <f t="shared" si="696"/>
        <v>8.7085204813548049E-7</v>
      </c>
      <c r="AR4885" s="161">
        <f t="shared" si="697"/>
        <v>8.7085204813548049E-7</v>
      </c>
      <c r="AS4885" s="161" t="str">
        <f t="shared" si="693"/>
        <v/>
      </c>
    </row>
    <row r="4886" spans="41:45" ht="20.100000000000001" customHeight="1" x14ac:dyDescent="0.25">
      <c r="AO4886" s="158">
        <f t="shared" si="694"/>
        <v>27.037933897490792</v>
      </c>
      <c r="AP4886" s="159">
        <f t="shared" si="695"/>
        <v>3.280809018956844E-4</v>
      </c>
      <c r="AQ4886" s="160">
        <f t="shared" si="696"/>
        <v>8.6858539810992985E-7</v>
      </c>
      <c r="AR4886" s="161">
        <f t="shared" si="697"/>
        <v>8.6858539810992985E-7</v>
      </c>
      <c r="AS4886" s="161" t="str">
        <f t="shared" si="693"/>
        <v/>
      </c>
    </row>
    <row r="4887" spans="41:45" ht="20.100000000000001" customHeight="1" x14ac:dyDescent="0.25">
      <c r="AO4887" s="158">
        <f t="shared" si="694"/>
        <v>27.044328867665222</v>
      </c>
      <c r="AP4887" s="159">
        <f t="shared" si="695"/>
        <v>3.2721231649757447E-4</v>
      </c>
      <c r="AQ4887" s="160">
        <f t="shared" si="696"/>
        <v>8.6632452658228507E-7</v>
      </c>
      <c r="AR4887" s="161">
        <f t="shared" si="697"/>
        <v>8.6632452658228507E-7</v>
      </c>
      <c r="AS4887" s="161" t="str">
        <f t="shared" si="693"/>
        <v/>
      </c>
    </row>
    <row r="4888" spans="41:45" ht="20.100000000000001" customHeight="1" x14ac:dyDescent="0.25">
      <c r="AO4888" s="158">
        <f t="shared" si="694"/>
        <v>27.050723837839652</v>
      </c>
      <c r="AP4888" s="159">
        <f t="shared" si="695"/>
        <v>3.2634599197099218E-4</v>
      </c>
      <c r="AQ4888" s="160">
        <f t="shared" si="696"/>
        <v>8.6406941919993201E-7</v>
      </c>
      <c r="AR4888" s="161">
        <f t="shared" si="697"/>
        <v>8.6406941919993201E-7</v>
      </c>
      <c r="AS4888" s="161" t="str">
        <f t="shared" si="693"/>
        <v/>
      </c>
    </row>
    <row r="4889" spans="41:45" ht="20.100000000000001" customHeight="1" x14ac:dyDescent="0.25">
      <c r="AO4889" s="158">
        <f t="shared" si="694"/>
        <v>27.057118808014081</v>
      </c>
      <c r="AP4889" s="159">
        <f t="shared" si="695"/>
        <v>3.2548192255179225E-4</v>
      </c>
      <c r="AQ4889" s="160">
        <f t="shared" si="696"/>
        <v>8.6182006164603519E-7</v>
      </c>
      <c r="AR4889" s="161">
        <f t="shared" si="697"/>
        <v>8.6182006164603519E-7</v>
      </c>
      <c r="AS4889" s="161" t="str">
        <f t="shared" si="693"/>
        <v/>
      </c>
    </row>
    <row r="4890" spans="41:45" ht="20.100000000000001" customHeight="1" x14ac:dyDescent="0.25">
      <c r="AO4890" s="158">
        <f t="shared" si="694"/>
        <v>27.063513778188511</v>
      </c>
      <c r="AP4890" s="159">
        <f t="shared" si="695"/>
        <v>3.2462010249014622E-4</v>
      </c>
      <c r="AQ4890" s="160">
        <f t="shared" si="696"/>
        <v>8.5957643963547204E-7</v>
      </c>
      <c r="AR4890" s="161">
        <f t="shared" si="697"/>
        <v>8.5957643963547204E-7</v>
      </c>
      <c r="AS4890" s="161" t="str">
        <f t="shared" si="693"/>
        <v/>
      </c>
    </row>
    <row r="4891" spans="41:45" ht="20.100000000000001" customHeight="1" x14ac:dyDescent="0.25">
      <c r="AO4891" s="158">
        <f t="shared" si="694"/>
        <v>27.069908748362941</v>
      </c>
      <c r="AP4891" s="159">
        <f t="shared" si="695"/>
        <v>3.2376052605051075E-4</v>
      </c>
      <c r="AQ4891" s="160">
        <f t="shared" si="696"/>
        <v>8.5733853891944078E-7</v>
      </c>
      <c r="AR4891" s="161">
        <f t="shared" si="697"/>
        <v>8.5733853891944078E-7</v>
      </c>
      <c r="AS4891" s="161" t="str">
        <f t="shared" si="693"/>
        <v/>
      </c>
    </row>
    <row r="4892" spans="41:45" ht="20.100000000000001" customHeight="1" x14ac:dyDescent="0.25">
      <c r="AO4892" s="158">
        <f t="shared" si="694"/>
        <v>27.076303718537371</v>
      </c>
      <c r="AP4892" s="159">
        <f t="shared" si="695"/>
        <v>3.229031875115913E-4</v>
      </c>
      <c r="AQ4892" s="160">
        <f t="shared" si="696"/>
        <v>8.5510634528188252E-7</v>
      </c>
      <c r="AR4892" s="161">
        <f t="shared" si="697"/>
        <v>8.5510634528188252E-7</v>
      </c>
      <c r="AS4892" s="161" t="str">
        <f t="shared" si="693"/>
        <v/>
      </c>
    </row>
    <row r="4893" spans="41:45" ht="20.100000000000001" customHeight="1" x14ac:dyDescent="0.25">
      <c r="AO4893" s="158">
        <f t="shared" si="694"/>
        <v>27.082698688711801</v>
      </c>
      <c r="AP4893" s="159">
        <f t="shared" si="695"/>
        <v>3.2204808116630942E-4</v>
      </c>
      <c r="AQ4893" s="160">
        <f t="shared" si="696"/>
        <v>8.5287984454370967E-7</v>
      </c>
      <c r="AR4893" s="161">
        <f t="shared" si="697"/>
        <v>8.5287984454370967E-7</v>
      </c>
      <c r="AS4893" s="161" t="str">
        <f t="shared" si="693"/>
        <v/>
      </c>
    </row>
    <row r="4894" spans="41:45" ht="20.100000000000001" customHeight="1" x14ac:dyDescent="0.25">
      <c r="AO4894" s="158">
        <f t="shared" si="694"/>
        <v>27.089093658886231</v>
      </c>
      <c r="AP4894" s="159">
        <f t="shared" si="695"/>
        <v>3.2119520132176571E-4</v>
      </c>
      <c r="AQ4894" s="160">
        <f t="shared" si="696"/>
        <v>8.5065902255662598E-7</v>
      </c>
      <c r="AR4894" s="161">
        <f t="shared" si="697"/>
        <v>8.5065902255662598E-7</v>
      </c>
      <c r="AS4894" s="161" t="str">
        <f t="shared" si="693"/>
        <v/>
      </c>
    </row>
    <row r="4895" spans="41:45" ht="20.100000000000001" customHeight="1" x14ac:dyDescent="0.25">
      <c r="AO4895" s="158">
        <f t="shared" si="694"/>
        <v>27.095488629060661</v>
      </c>
      <c r="AP4895" s="159">
        <f t="shared" si="695"/>
        <v>3.2034454229920909E-4</v>
      </c>
      <c r="AQ4895" s="160">
        <f t="shared" si="696"/>
        <v>8.4844386520719229E-7</v>
      </c>
      <c r="AR4895" s="161">
        <f t="shared" si="697"/>
        <v>8.4844386520719229E-7</v>
      </c>
      <c r="AS4895" s="161" t="str">
        <f t="shared" si="693"/>
        <v/>
      </c>
    </row>
    <row r="4896" spans="41:45" ht="20.100000000000001" customHeight="1" x14ac:dyDescent="0.25">
      <c r="AO4896" s="158">
        <f t="shared" si="694"/>
        <v>27.101883599235091</v>
      </c>
      <c r="AP4896" s="159">
        <f t="shared" si="695"/>
        <v>3.1949609843400189E-4</v>
      </c>
      <c r="AQ4896" s="160">
        <f t="shared" si="696"/>
        <v>8.4623435841774813E-7</v>
      </c>
      <c r="AR4896" s="161">
        <f t="shared" si="697"/>
        <v>8.4623435841774813E-7</v>
      </c>
      <c r="AS4896" s="161" t="str">
        <f t="shared" si="693"/>
        <v/>
      </c>
    </row>
    <row r="4897" spans="41:45" ht="20.100000000000001" customHeight="1" x14ac:dyDescent="0.25">
      <c r="AO4897" s="158">
        <f t="shared" si="694"/>
        <v>27.108278569409521</v>
      </c>
      <c r="AP4897" s="159">
        <f t="shared" si="695"/>
        <v>3.1864986407558415E-4</v>
      </c>
      <c r="AQ4897" s="160">
        <f t="shared" si="696"/>
        <v>8.4403048814147858E-7</v>
      </c>
      <c r="AR4897" s="161">
        <f t="shared" si="697"/>
        <v>8.4403048814147858E-7</v>
      </c>
      <c r="AS4897" s="161" t="str">
        <f t="shared" si="693"/>
        <v/>
      </c>
    </row>
    <row r="4898" spans="41:45" ht="20.100000000000001" customHeight="1" x14ac:dyDescent="0.25">
      <c r="AO4898" s="158">
        <f t="shared" si="694"/>
        <v>27.114673539583951</v>
      </c>
      <c r="AP4898" s="159">
        <f t="shared" si="695"/>
        <v>3.1780583358744267E-4</v>
      </c>
      <c r="AQ4898" s="160">
        <f t="shared" si="696"/>
        <v>8.4183224036859421E-7</v>
      </c>
      <c r="AR4898" s="161">
        <f t="shared" si="697"/>
        <v>8.4183224036859421E-7</v>
      </c>
      <c r="AS4898" s="161" t="str">
        <f t="shared" si="693"/>
        <v/>
      </c>
    </row>
    <row r="4899" spans="41:45" ht="20.100000000000001" customHeight="1" x14ac:dyDescent="0.25">
      <c r="AO4899" s="158">
        <f t="shared" si="694"/>
        <v>27.121068509758381</v>
      </c>
      <c r="AP4899" s="159">
        <f t="shared" si="695"/>
        <v>3.1696400134707407E-4</v>
      </c>
      <c r="AQ4899" s="160">
        <f t="shared" si="696"/>
        <v>8.3963960111982589E-7</v>
      </c>
      <c r="AR4899" s="161">
        <f t="shared" si="697"/>
        <v>8.3963960111982589E-7</v>
      </c>
      <c r="AS4899" s="161" t="str">
        <f t="shared" si="693"/>
        <v/>
      </c>
    </row>
    <row r="4900" spans="41:45" ht="20.100000000000001" customHeight="1" x14ac:dyDescent="0.25">
      <c r="AO4900" s="158">
        <f t="shared" si="694"/>
        <v>27.12746347993281</v>
      </c>
      <c r="AP4900" s="159">
        <f t="shared" si="695"/>
        <v>3.1612436174595425E-4</v>
      </c>
      <c r="AQ4900" s="160">
        <f t="shared" si="696"/>
        <v>8.3745255645260473E-7</v>
      </c>
      <c r="AR4900" s="161">
        <f t="shared" si="697"/>
        <v>8.3745255645260473E-7</v>
      </c>
      <c r="AS4900" s="161" t="str">
        <f t="shared" si="693"/>
        <v/>
      </c>
    </row>
    <row r="4901" spans="41:45" ht="20.100000000000001" customHeight="1" x14ac:dyDescent="0.25">
      <c r="AO4901" s="158">
        <f t="shared" si="694"/>
        <v>27.13385845010724</v>
      </c>
      <c r="AP4901" s="159">
        <f t="shared" si="695"/>
        <v>3.1528690918950164E-4</v>
      </c>
      <c r="AQ4901" s="160">
        <f t="shared" si="696"/>
        <v>8.3527109245385214E-7</v>
      </c>
      <c r="AR4901" s="161">
        <f t="shared" si="697"/>
        <v>8.3527109245385214E-7</v>
      </c>
      <c r="AS4901" s="161" t="str">
        <f t="shared" si="693"/>
        <v/>
      </c>
    </row>
    <row r="4902" spans="41:45" ht="20.100000000000001" customHeight="1" x14ac:dyDescent="0.25">
      <c r="AO4902" s="158">
        <f t="shared" si="694"/>
        <v>27.14025342028167</v>
      </c>
      <c r="AP4902" s="159">
        <f t="shared" si="695"/>
        <v>3.1445163809704779E-4</v>
      </c>
      <c r="AQ4902" s="160">
        <f t="shared" si="696"/>
        <v>8.3309519524870767E-7</v>
      </c>
      <c r="AR4902" s="161">
        <f t="shared" si="697"/>
        <v>8.3309519524870767E-7</v>
      </c>
      <c r="AS4902" s="161" t="str">
        <f t="shared" si="693"/>
        <v/>
      </c>
    </row>
    <row r="4903" spans="41:45" ht="20.100000000000001" customHeight="1" x14ac:dyDescent="0.25">
      <c r="AO4903" s="158">
        <f t="shared" si="694"/>
        <v>27.1466483904561</v>
      </c>
      <c r="AP4903" s="159">
        <f t="shared" si="695"/>
        <v>3.1361854290179908E-4</v>
      </c>
      <c r="AQ4903" s="160">
        <f t="shared" si="696"/>
        <v>8.3092485099185535E-7</v>
      </c>
      <c r="AR4903" s="161">
        <f t="shared" si="697"/>
        <v>8.3092485099185535E-7</v>
      </c>
      <c r="AS4903" s="161" t="str">
        <f t="shared" si="693"/>
        <v/>
      </c>
    </row>
    <row r="4904" spans="41:45" ht="20.100000000000001" customHeight="1" x14ac:dyDescent="0.25">
      <c r="AO4904" s="158">
        <f t="shared" si="694"/>
        <v>27.15304336063053</v>
      </c>
      <c r="AP4904" s="159">
        <f t="shared" si="695"/>
        <v>3.1278761805080723E-4</v>
      </c>
      <c r="AQ4904" s="160">
        <f t="shared" si="696"/>
        <v>8.2876004587332424E-7</v>
      </c>
      <c r="AR4904" s="161">
        <f t="shared" si="697"/>
        <v>8.2876004587332424E-7</v>
      </c>
      <c r="AS4904" s="161" t="str">
        <f t="shared" si="693"/>
        <v/>
      </c>
    </row>
    <row r="4905" spans="41:45" ht="20.100000000000001" customHeight="1" x14ac:dyDescent="0.25">
      <c r="AO4905" s="158">
        <f t="shared" si="694"/>
        <v>27.15943833080496</v>
      </c>
      <c r="AP4905" s="159">
        <f t="shared" si="695"/>
        <v>3.119588580049339E-4</v>
      </c>
      <c r="AQ4905" s="160">
        <f t="shared" si="696"/>
        <v>8.2660076611604889E-7</v>
      </c>
      <c r="AR4905" s="161">
        <f t="shared" si="697"/>
        <v>8.2660076611604889E-7</v>
      </c>
      <c r="AS4905" s="161" t="str">
        <f t="shared" si="693"/>
        <v/>
      </c>
    </row>
    <row r="4906" spans="41:45" ht="20.100000000000001" customHeight="1" x14ac:dyDescent="0.25">
      <c r="AO4906" s="158">
        <f t="shared" si="694"/>
        <v>27.16583330097939</v>
      </c>
      <c r="AP4906" s="159">
        <f t="shared" si="695"/>
        <v>3.1113225723881785E-4</v>
      </c>
      <c r="AQ4906" s="160">
        <f t="shared" si="696"/>
        <v>8.2444699797440575E-7</v>
      </c>
      <c r="AR4906" s="161">
        <f t="shared" si="697"/>
        <v>8.2444699797440575E-7</v>
      </c>
      <c r="AS4906" s="161" t="str">
        <f t="shared" si="693"/>
        <v/>
      </c>
    </row>
    <row r="4907" spans="41:45" ht="20.100000000000001" customHeight="1" x14ac:dyDescent="0.25">
      <c r="AO4907" s="158">
        <f t="shared" si="694"/>
        <v>27.17222827115382</v>
      </c>
      <c r="AP4907" s="159">
        <f t="shared" si="695"/>
        <v>3.1030781024084345E-4</v>
      </c>
      <c r="AQ4907" s="160">
        <f t="shared" si="696"/>
        <v>8.2229872773898361E-7</v>
      </c>
      <c r="AR4907" s="161">
        <f t="shared" si="697"/>
        <v>8.2229872773898361E-7</v>
      </c>
      <c r="AS4907" s="161" t="str">
        <f t="shared" si="693"/>
        <v/>
      </c>
    </row>
    <row r="4908" spans="41:45" ht="20.100000000000001" customHeight="1" x14ac:dyDescent="0.25">
      <c r="AO4908" s="158">
        <f t="shared" si="694"/>
        <v>27.17862324132825</v>
      </c>
      <c r="AP4908" s="159">
        <f t="shared" si="695"/>
        <v>3.0948551151310447E-4</v>
      </c>
      <c r="AQ4908" s="160">
        <f t="shared" si="696"/>
        <v>8.2015594173072892E-7</v>
      </c>
      <c r="AR4908" s="161">
        <f t="shared" si="697"/>
        <v>8.2015594173072892E-7</v>
      </c>
      <c r="AS4908" s="161" t="str">
        <f t="shared" si="693"/>
        <v/>
      </c>
    </row>
    <row r="4909" spans="41:45" ht="20.100000000000001" customHeight="1" x14ac:dyDescent="0.25">
      <c r="AO4909" s="158">
        <f t="shared" si="694"/>
        <v>27.18501821150268</v>
      </c>
      <c r="AP4909" s="159">
        <f t="shared" si="695"/>
        <v>3.0866535557137374E-4</v>
      </c>
      <c r="AQ4909" s="160">
        <f t="shared" si="696"/>
        <v>8.1801862630436102E-7</v>
      </c>
      <c r="AR4909" s="161">
        <f t="shared" si="697"/>
        <v>8.1801862630436102E-7</v>
      </c>
      <c r="AS4909" s="161" t="str">
        <f t="shared" si="693"/>
        <v/>
      </c>
    </row>
    <row r="4910" spans="41:45" ht="20.100000000000001" customHeight="1" x14ac:dyDescent="0.25">
      <c r="AO4910" s="158">
        <f t="shared" si="694"/>
        <v>27.19141318167711</v>
      </c>
      <c r="AP4910" s="159">
        <f t="shared" si="695"/>
        <v>3.0784733694506938E-4</v>
      </c>
      <c r="AQ4910" s="160">
        <f t="shared" si="696"/>
        <v>8.1588676784766744E-7</v>
      </c>
      <c r="AR4910" s="161">
        <f t="shared" si="697"/>
        <v>8.1588676784766744E-7</v>
      </c>
      <c r="AS4910" s="161" t="str">
        <f t="shared" si="693"/>
        <v/>
      </c>
    </row>
    <row r="4911" spans="41:45" ht="20.100000000000001" customHeight="1" x14ac:dyDescent="0.25">
      <c r="AO4911" s="158">
        <f t="shared" si="694"/>
        <v>27.19780815185154</v>
      </c>
      <c r="AP4911" s="159">
        <f t="shared" si="695"/>
        <v>3.0703145017722171E-4</v>
      </c>
      <c r="AQ4911" s="160">
        <f t="shared" si="696"/>
        <v>8.1376035278036543E-7</v>
      </c>
      <c r="AR4911" s="161">
        <f t="shared" si="697"/>
        <v>8.1376035278036543E-7</v>
      </c>
      <c r="AS4911" s="161" t="str">
        <f t="shared" si="693"/>
        <v/>
      </c>
    </row>
    <row r="4912" spans="41:45" ht="20.100000000000001" customHeight="1" x14ac:dyDescent="0.25">
      <c r="AO4912" s="158">
        <f t="shared" si="694"/>
        <v>27.204203122025969</v>
      </c>
      <c r="AP4912" s="159">
        <f t="shared" si="695"/>
        <v>3.0621768982444134E-4</v>
      </c>
      <c r="AQ4912" s="160">
        <f t="shared" si="696"/>
        <v>8.1163936755648727E-7</v>
      </c>
      <c r="AR4912" s="161">
        <f t="shared" si="697"/>
        <v>8.1163936755648727E-7</v>
      </c>
      <c r="AS4912" s="161" t="str">
        <f t="shared" si="693"/>
        <v/>
      </c>
    </row>
    <row r="4913" spans="41:45" ht="20.100000000000001" customHeight="1" x14ac:dyDescent="0.25">
      <c r="AO4913" s="158">
        <f t="shared" si="694"/>
        <v>27.210598092200399</v>
      </c>
      <c r="AP4913" s="159">
        <f t="shared" si="695"/>
        <v>3.0540605045688486E-4</v>
      </c>
      <c r="AQ4913" s="160">
        <f t="shared" si="696"/>
        <v>8.0952379866172392E-7</v>
      </c>
      <c r="AR4913" s="161">
        <f t="shared" si="697"/>
        <v>8.0952379866172392E-7</v>
      </c>
      <c r="AS4913" s="161" t="str">
        <f t="shared" si="693"/>
        <v/>
      </c>
    </row>
    <row r="4914" spans="41:45" ht="20.100000000000001" customHeight="1" x14ac:dyDescent="0.25">
      <c r="AO4914" s="158">
        <f t="shared" si="694"/>
        <v>27.216993062374829</v>
      </c>
      <c r="AP4914" s="159">
        <f t="shared" si="695"/>
        <v>3.0459652665822313E-4</v>
      </c>
      <c r="AQ4914" s="160">
        <f t="shared" si="696"/>
        <v>8.0741363261261192E-7</v>
      </c>
      <c r="AR4914" s="161">
        <f t="shared" si="697"/>
        <v>8.0741363261261192E-7</v>
      </c>
      <c r="AS4914" s="161" t="str">
        <f t="shared" si="693"/>
        <v/>
      </c>
    </row>
    <row r="4915" spans="41:45" ht="20.100000000000001" customHeight="1" x14ac:dyDescent="0.25">
      <c r="AO4915" s="158">
        <f t="shared" si="694"/>
        <v>27.223388032549259</v>
      </c>
      <c r="AP4915" s="159">
        <f t="shared" si="695"/>
        <v>3.0378911302561052E-4</v>
      </c>
      <c r="AQ4915" s="160">
        <f t="shared" si="696"/>
        <v>8.0530885596206275E-7</v>
      </c>
      <c r="AR4915" s="161">
        <f t="shared" si="697"/>
        <v>8.0530885596206275E-7</v>
      </c>
      <c r="AS4915" s="161" t="str">
        <f t="shared" si="693"/>
        <v/>
      </c>
    </row>
    <row r="4916" spans="41:45" ht="20.100000000000001" customHeight="1" x14ac:dyDescent="0.25">
      <c r="AO4916" s="158">
        <f t="shared" si="694"/>
        <v>27.229783002723689</v>
      </c>
      <c r="AP4916" s="159">
        <f t="shared" si="695"/>
        <v>3.0298380416964846E-4</v>
      </c>
      <c r="AQ4916" s="160">
        <f t="shared" si="696"/>
        <v>8.0320945529068931E-7</v>
      </c>
      <c r="AR4916" s="161">
        <f t="shared" si="697"/>
        <v>8.0320945529068931E-7</v>
      </c>
      <c r="AS4916" s="161" t="str">
        <f t="shared" si="693"/>
        <v/>
      </c>
    </row>
    <row r="4917" spans="41:45" ht="20.100000000000001" customHeight="1" x14ac:dyDescent="0.25">
      <c r="AO4917" s="158">
        <f t="shared" si="694"/>
        <v>27.236177972898119</v>
      </c>
      <c r="AP4917" s="159">
        <f t="shared" si="695"/>
        <v>3.0218059471435777E-4</v>
      </c>
      <c r="AQ4917" s="160">
        <f t="shared" si="696"/>
        <v>8.0111541721564206E-7</v>
      </c>
      <c r="AR4917" s="161">
        <f t="shared" si="697"/>
        <v>8.0111541721564206E-7</v>
      </c>
      <c r="AS4917" s="161" t="str">
        <f t="shared" si="693"/>
        <v/>
      </c>
    </row>
    <row r="4918" spans="41:45" ht="20.100000000000001" customHeight="1" x14ac:dyDescent="0.25">
      <c r="AO4918" s="158">
        <f t="shared" si="694"/>
        <v>27.242572943072549</v>
      </c>
      <c r="AP4918" s="159">
        <f t="shared" si="695"/>
        <v>3.0137947929714213E-4</v>
      </c>
      <c r="AQ4918" s="160">
        <f t="shared" si="696"/>
        <v>7.9902672838339916E-7</v>
      </c>
      <c r="AR4918" s="161">
        <f t="shared" si="697"/>
        <v>7.9902672838339916E-7</v>
      </c>
      <c r="AS4918" s="161" t="str">
        <f t="shared" si="693"/>
        <v/>
      </c>
    </row>
    <row r="4919" spans="41:45" ht="20.100000000000001" customHeight="1" x14ac:dyDescent="0.25">
      <c r="AO4919" s="158">
        <f t="shared" si="694"/>
        <v>27.248967913246979</v>
      </c>
      <c r="AP4919" s="159">
        <f t="shared" si="695"/>
        <v>3.0058045256875873E-4</v>
      </c>
      <c r="AQ4919" s="160">
        <f t="shared" si="696"/>
        <v>7.9694337547453692E-7</v>
      </c>
      <c r="AR4919" s="161">
        <f t="shared" si="697"/>
        <v>7.9694337547453692E-7</v>
      </c>
      <c r="AS4919" s="161" t="str">
        <f t="shared" si="693"/>
        <v/>
      </c>
    </row>
    <row r="4920" spans="41:45" ht="20.100000000000001" customHeight="1" x14ac:dyDescent="0.25">
      <c r="AO4920" s="158">
        <f t="shared" si="694"/>
        <v>27.255362883421409</v>
      </c>
      <c r="AP4920" s="159">
        <f t="shared" si="695"/>
        <v>2.9978350919328419E-4</v>
      </c>
      <c r="AQ4920" s="160">
        <f t="shared" si="696"/>
        <v>7.9486534520031458E-7</v>
      </c>
      <c r="AR4920" s="161">
        <f t="shared" si="697"/>
        <v>7.9486534520031458E-7</v>
      </c>
      <c r="AS4920" s="161" t="str">
        <f t="shared" si="693"/>
        <v/>
      </c>
    </row>
    <row r="4921" spans="41:45" ht="20.100000000000001" customHeight="1" x14ac:dyDescent="0.25">
      <c r="AO4921" s="158">
        <f t="shared" si="694"/>
        <v>27.261757853595839</v>
      </c>
      <c r="AP4921" s="159">
        <f t="shared" si="695"/>
        <v>2.9898864384808387E-4</v>
      </c>
      <c r="AQ4921" s="160">
        <f t="shared" si="696"/>
        <v>7.9279262430468006E-7</v>
      </c>
      <c r="AR4921" s="161">
        <f t="shared" si="697"/>
        <v>7.9279262430468006E-7</v>
      </c>
      <c r="AS4921" s="161" t="str">
        <f t="shared" si="693"/>
        <v/>
      </c>
    </row>
    <row r="4922" spans="41:45" ht="20.100000000000001" customHeight="1" x14ac:dyDescent="0.25">
      <c r="AO4922" s="158">
        <f t="shared" si="694"/>
        <v>27.268152823770269</v>
      </c>
      <c r="AP4922" s="159">
        <f t="shared" si="695"/>
        <v>2.9819585122377919E-4</v>
      </c>
      <c r="AQ4922" s="160">
        <f t="shared" si="696"/>
        <v>7.9072519956286053E-7</v>
      </c>
      <c r="AR4922" s="161">
        <f t="shared" si="697"/>
        <v>7.9072519956286053E-7</v>
      </c>
      <c r="AS4922" s="161" t="str">
        <f t="shared" si="693"/>
        <v/>
      </c>
    </row>
    <row r="4923" spans="41:45" ht="20.100000000000001" customHeight="1" x14ac:dyDescent="0.25">
      <c r="AO4923" s="158">
        <f t="shared" si="694"/>
        <v>27.274547793944699</v>
      </c>
      <c r="AP4923" s="159">
        <f t="shared" si="695"/>
        <v>2.9740512602421633E-4</v>
      </c>
      <c r="AQ4923" s="160">
        <f t="shared" si="696"/>
        <v>7.8866305778423551E-7</v>
      </c>
      <c r="AR4923" s="161">
        <f t="shared" si="697"/>
        <v>7.8866305778423551E-7</v>
      </c>
      <c r="AS4923" s="161" t="str">
        <f t="shared" si="693"/>
        <v/>
      </c>
    </row>
    <row r="4924" spans="41:45" ht="20.100000000000001" customHeight="1" x14ac:dyDescent="0.25">
      <c r="AO4924" s="158">
        <f t="shared" si="694"/>
        <v>27.280942764119128</v>
      </c>
      <c r="AP4924" s="159">
        <f t="shared" si="695"/>
        <v>2.966164629664321E-4</v>
      </c>
      <c r="AQ4924" s="160">
        <f t="shared" si="696"/>
        <v>7.8660618580583168E-7</v>
      </c>
      <c r="AR4924" s="161">
        <f t="shared" si="697"/>
        <v>7.8660618580583168E-7</v>
      </c>
      <c r="AS4924" s="161" t="str">
        <f t="shared" si="693"/>
        <v/>
      </c>
    </row>
    <row r="4925" spans="41:45" ht="20.100000000000001" customHeight="1" x14ac:dyDescent="0.25">
      <c r="AO4925" s="158">
        <f t="shared" si="694"/>
        <v>27.287337734293558</v>
      </c>
      <c r="AP4925" s="159">
        <f t="shared" si="695"/>
        <v>2.9582985678062627E-4</v>
      </c>
      <c r="AQ4925" s="160">
        <f t="shared" si="696"/>
        <v>7.8455457049991231E-7</v>
      </c>
      <c r="AR4925" s="161">
        <f t="shared" si="697"/>
        <v>7.8455457049991231E-7</v>
      </c>
      <c r="AS4925" s="161" t="str">
        <f t="shared" si="693"/>
        <v/>
      </c>
    </row>
    <row r="4926" spans="41:45" ht="20.100000000000001" customHeight="1" x14ac:dyDescent="0.25">
      <c r="AO4926" s="158">
        <f t="shared" si="694"/>
        <v>27.293732704467988</v>
      </c>
      <c r="AP4926" s="159">
        <f t="shared" si="695"/>
        <v>2.9504530221012635E-4</v>
      </c>
      <c r="AQ4926" s="160">
        <f t="shared" si="696"/>
        <v>7.8250819876980304E-7</v>
      </c>
      <c r="AR4926" s="161">
        <f t="shared" si="697"/>
        <v>7.8250819876980304E-7</v>
      </c>
      <c r="AS4926" s="161" t="str">
        <f t="shared" si="693"/>
        <v/>
      </c>
    </row>
    <row r="4927" spans="41:45" ht="20.100000000000001" customHeight="1" x14ac:dyDescent="0.25">
      <c r="AO4927" s="158">
        <f t="shared" si="694"/>
        <v>27.300127674642418</v>
      </c>
      <c r="AP4927" s="159">
        <f t="shared" si="695"/>
        <v>2.9426279401135655E-4</v>
      </c>
      <c r="AQ4927" s="160">
        <f t="shared" si="696"/>
        <v>7.8046705754918717E-7</v>
      </c>
      <c r="AR4927" s="161">
        <f t="shared" si="697"/>
        <v>7.8046705754918717E-7</v>
      </c>
      <c r="AS4927" s="161" t="str">
        <f t="shared" si="693"/>
        <v/>
      </c>
    </row>
    <row r="4928" spans="41:45" ht="20.100000000000001" customHeight="1" x14ac:dyDescent="0.25">
      <c r="AO4928" s="158">
        <f t="shared" si="694"/>
        <v>27.306522644816848</v>
      </c>
      <c r="AP4928" s="159">
        <f t="shared" si="695"/>
        <v>2.9348232695380736E-4</v>
      </c>
      <c r="AQ4928" s="160">
        <f t="shared" si="696"/>
        <v>7.7843113380405725E-7</v>
      </c>
      <c r="AR4928" s="161">
        <f t="shared" si="697"/>
        <v>7.7843113380405725E-7</v>
      </c>
      <c r="AS4928" s="161" t="str">
        <f t="shared" si="693"/>
        <v/>
      </c>
    </row>
    <row r="4929" spans="41:45" ht="20.100000000000001" customHeight="1" x14ac:dyDescent="0.25">
      <c r="AO4929" s="158">
        <f t="shared" si="694"/>
        <v>27.312917614991278</v>
      </c>
      <c r="AP4929" s="159">
        <f t="shared" si="695"/>
        <v>2.9270389582000331E-4</v>
      </c>
      <c r="AQ4929" s="160">
        <f t="shared" si="696"/>
        <v>7.7640041453184766E-7</v>
      </c>
      <c r="AR4929" s="161">
        <f t="shared" si="697"/>
        <v>7.7640041453184766E-7</v>
      </c>
      <c r="AS4929" s="161" t="str">
        <f t="shared" si="693"/>
        <v/>
      </c>
    </row>
    <row r="4930" spans="41:45" ht="20.100000000000001" customHeight="1" x14ac:dyDescent="0.25">
      <c r="AO4930" s="158">
        <f t="shared" si="694"/>
        <v>27.319312585165708</v>
      </c>
      <c r="AP4930" s="159">
        <f t="shared" si="695"/>
        <v>2.9192749540547146E-4</v>
      </c>
      <c r="AQ4930" s="160">
        <f t="shared" si="696"/>
        <v>7.743748867605673E-7</v>
      </c>
      <c r="AR4930" s="161">
        <f t="shared" si="697"/>
        <v>7.743748867605673E-7</v>
      </c>
      <c r="AS4930" s="161" t="str">
        <f t="shared" si="693"/>
        <v/>
      </c>
    </row>
    <row r="4931" spans="41:45" ht="20.100000000000001" customHeight="1" x14ac:dyDescent="0.25">
      <c r="AO4931" s="158">
        <f t="shared" si="694"/>
        <v>27.325707555340138</v>
      </c>
      <c r="AP4931" s="159">
        <f t="shared" si="695"/>
        <v>2.9115312051871089E-4</v>
      </c>
      <c r="AQ4931" s="160">
        <f t="shared" si="696"/>
        <v>7.7235453755096798E-7</v>
      </c>
      <c r="AR4931" s="161">
        <f t="shared" si="697"/>
        <v>7.7235453755096798E-7</v>
      </c>
      <c r="AS4931" s="161" t="str">
        <f t="shared" si="693"/>
        <v/>
      </c>
    </row>
    <row r="4932" spans="41:45" ht="20.100000000000001" customHeight="1" x14ac:dyDescent="0.25">
      <c r="AO4932" s="158">
        <f t="shared" si="694"/>
        <v>27.332102525514568</v>
      </c>
      <c r="AP4932" s="159">
        <f t="shared" si="695"/>
        <v>2.9038076598115992E-4</v>
      </c>
      <c r="AQ4932" s="160">
        <f t="shared" si="696"/>
        <v>7.7033935399405075E-7</v>
      </c>
      <c r="AR4932" s="161">
        <f t="shared" si="697"/>
        <v>7.7033935399405075E-7</v>
      </c>
      <c r="AS4932" s="161" t="str">
        <f t="shared" si="693"/>
        <v/>
      </c>
    </row>
    <row r="4933" spans="41:45" ht="20.100000000000001" customHeight="1" x14ac:dyDescent="0.25">
      <c r="AO4933" s="158">
        <f t="shared" si="694"/>
        <v>27.338497495688998</v>
      </c>
      <c r="AP4933" s="159">
        <f t="shared" si="695"/>
        <v>2.8961042662716587E-4</v>
      </c>
      <c r="AQ4933" s="160">
        <f t="shared" si="696"/>
        <v>7.683293232117706E-7</v>
      </c>
      <c r="AR4933" s="161">
        <f t="shared" si="697"/>
        <v>7.683293232117706E-7</v>
      </c>
      <c r="AS4933" s="161" t="str">
        <f t="shared" si="693"/>
        <v/>
      </c>
    </row>
    <row r="4934" spans="41:45" ht="20.100000000000001" customHeight="1" x14ac:dyDescent="0.25">
      <c r="AO4934" s="158">
        <f t="shared" si="694"/>
        <v>27.344892465863428</v>
      </c>
      <c r="AP4934" s="159">
        <f t="shared" si="695"/>
        <v>2.888420973039541E-4</v>
      </c>
      <c r="AQ4934" s="160">
        <f t="shared" si="696"/>
        <v>7.6632443235714496E-7</v>
      </c>
      <c r="AR4934" s="161">
        <f t="shared" si="697"/>
        <v>7.6632443235714496E-7</v>
      </c>
      <c r="AS4934" s="161" t="str">
        <f t="shared" si="693"/>
        <v/>
      </c>
    </row>
    <row r="4935" spans="41:45" ht="20.100000000000001" customHeight="1" x14ac:dyDescent="0.25">
      <c r="AO4935" s="158">
        <f t="shared" si="694"/>
        <v>27.351287436037858</v>
      </c>
      <c r="AP4935" s="159">
        <f t="shared" si="695"/>
        <v>2.8807577287159696E-4</v>
      </c>
      <c r="AQ4935" s="160">
        <f t="shared" si="696"/>
        <v>7.6432466861560888E-7</v>
      </c>
      <c r="AR4935" s="161">
        <f t="shared" si="697"/>
        <v>7.6432466861560888E-7</v>
      </c>
      <c r="AS4935" s="161" t="str">
        <f t="shared" si="693"/>
        <v/>
      </c>
    </row>
    <row r="4936" spans="41:45" ht="20.100000000000001" customHeight="1" x14ac:dyDescent="0.25">
      <c r="AO4936" s="158">
        <f t="shared" si="694"/>
        <v>27.357682406212287</v>
      </c>
      <c r="AP4936" s="159">
        <f t="shared" si="695"/>
        <v>2.8731144820298135E-4</v>
      </c>
      <c r="AQ4936" s="160">
        <f t="shared" si="696"/>
        <v>7.6233001920111192E-7</v>
      </c>
      <c r="AR4936" s="161">
        <f t="shared" si="697"/>
        <v>7.6233001920111192E-7</v>
      </c>
      <c r="AS4936" s="161" t="str">
        <f t="shared" si="693"/>
        <v/>
      </c>
    </row>
    <row r="4937" spans="41:45" ht="20.100000000000001" customHeight="1" x14ac:dyDescent="0.25">
      <c r="AO4937" s="158">
        <f t="shared" si="694"/>
        <v>27.364077376386717</v>
      </c>
      <c r="AP4937" s="159">
        <f t="shared" si="695"/>
        <v>2.8654911818378024E-4</v>
      </c>
      <c r="AQ4937" s="160">
        <f t="shared" si="696"/>
        <v>7.6034047136132234E-7</v>
      </c>
      <c r="AR4937" s="161">
        <f t="shared" si="697"/>
        <v>7.6034047136132234E-7</v>
      </c>
      <c r="AS4937" s="161" t="str">
        <f t="shared" si="693"/>
        <v/>
      </c>
    </row>
    <row r="4938" spans="41:45" ht="20.100000000000001" customHeight="1" x14ac:dyDescent="0.25">
      <c r="AO4938" s="158">
        <f t="shared" si="694"/>
        <v>27.370472346561147</v>
      </c>
      <c r="AP4938" s="159">
        <f t="shared" si="695"/>
        <v>2.8578877771241891E-4</v>
      </c>
      <c r="AQ4938" s="160">
        <f t="shared" si="696"/>
        <v>7.5835601237182661E-7</v>
      </c>
      <c r="AR4938" s="161">
        <f t="shared" si="697"/>
        <v>7.5835601237182661E-7</v>
      </c>
      <c r="AS4938" s="161" t="str">
        <f t="shared" si="693"/>
        <v/>
      </c>
    </row>
    <row r="4939" spans="41:45" ht="20.100000000000001" customHeight="1" x14ac:dyDescent="0.25">
      <c r="AO4939" s="158">
        <f t="shared" si="694"/>
        <v>27.376867316735577</v>
      </c>
      <c r="AP4939" s="159">
        <f t="shared" si="695"/>
        <v>2.8503042170004709E-4</v>
      </c>
      <c r="AQ4939" s="160">
        <f t="shared" si="696"/>
        <v>7.5637662954030358E-7</v>
      </c>
      <c r="AR4939" s="161">
        <f t="shared" si="697"/>
        <v>7.5637662954030358E-7</v>
      </c>
      <c r="AS4939" s="161" t="str">
        <f t="shared" si="693"/>
        <v/>
      </c>
    </row>
    <row r="4940" spans="41:45" ht="20.100000000000001" customHeight="1" x14ac:dyDescent="0.25">
      <c r="AO4940" s="158">
        <f t="shared" si="694"/>
        <v>27.383262286910007</v>
      </c>
      <c r="AP4940" s="159">
        <f t="shared" si="695"/>
        <v>2.8427404507050678E-4</v>
      </c>
      <c r="AQ4940" s="160">
        <f t="shared" si="696"/>
        <v>7.54402310206145E-7</v>
      </c>
      <c r="AR4940" s="161">
        <f t="shared" si="697"/>
        <v>7.54402310206145E-7</v>
      </c>
      <c r="AS4940" s="161" t="str">
        <f t="shared" si="693"/>
        <v/>
      </c>
    </row>
    <row r="4941" spans="41:45" ht="20.100000000000001" customHeight="1" x14ac:dyDescent="0.25">
      <c r="AO4941" s="158">
        <f t="shared" si="694"/>
        <v>27.389657257084437</v>
      </c>
      <c r="AP4941" s="159">
        <f t="shared" si="695"/>
        <v>2.8351964276030064E-4</v>
      </c>
      <c r="AQ4941" s="160">
        <f t="shared" si="696"/>
        <v>7.5243304173682347E-7</v>
      </c>
      <c r="AR4941" s="161">
        <f t="shared" si="697"/>
        <v>7.5243304173682347E-7</v>
      </c>
      <c r="AS4941" s="161" t="str">
        <f t="shared" si="693"/>
        <v/>
      </c>
    </row>
    <row r="4942" spans="41:45" ht="20.100000000000001" customHeight="1" x14ac:dyDescent="0.25">
      <c r="AO4942" s="158">
        <f t="shared" si="694"/>
        <v>27.396052227258867</v>
      </c>
      <c r="AP4942" s="159">
        <f t="shared" si="695"/>
        <v>2.8276720971856382E-4</v>
      </c>
      <c r="AQ4942" s="160">
        <f t="shared" si="696"/>
        <v>7.5046881153201239E-7</v>
      </c>
      <c r="AR4942" s="161">
        <f t="shared" si="697"/>
        <v>7.5046881153201239E-7</v>
      </c>
      <c r="AS4942" s="161" t="str">
        <f t="shared" si="693"/>
        <v/>
      </c>
    </row>
    <row r="4943" spans="41:45" ht="20.100000000000001" customHeight="1" x14ac:dyDescent="0.25">
      <c r="AO4943" s="158">
        <f t="shared" si="694"/>
        <v>27.402447197433297</v>
      </c>
      <c r="AP4943" s="159">
        <f t="shared" si="695"/>
        <v>2.820167409070318E-4</v>
      </c>
      <c r="AQ4943" s="160">
        <f t="shared" si="696"/>
        <v>7.4850960702255599E-7</v>
      </c>
      <c r="AR4943" s="161">
        <f t="shared" si="697"/>
        <v>7.4850960702255599E-7</v>
      </c>
      <c r="AS4943" s="161" t="str">
        <f t="shared" si="693"/>
        <v/>
      </c>
    </row>
    <row r="4944" spans="41:45" ht="20.100000000000001" customHeight="1" x14ac:dyDescent="0.25">
      <c r="AO4944" s="158">
        <f t="shared" si="694"/>
        <v>27.408842167607727</v>
      </c>
      <c r="AP4944" s="159">
        <f t="shared" si="695"/>
        <v>2.8126823130000925E-4</v>
      </c>
      <c r="AQ4944" s="160">
        <f t="shared" si="696"/>
        <v>7.4655541566710825E-7</v>
      </c>
      <c r="AR4944" s="161">
        <f t="shared" si="697"/>
        <v>7.4655541566710825E-7</v>
      </c>
      <c r="AS4944" s="161" t="str">
        <f t="shared" si="693"/>
        <v/>
      </c>
    </row>
    <row r="4945" spans="41:45" ht="20.100000000000001" customHeight="1" x14ac:dyDescent="0.25">
      <c r="AO4945" s="158">
        <f t="shared" si="694"/>
        <v>27.415237137782157</v>
      </c>
      <c r="AP4945" s="159">
        <f t="shared" si="695"/>
        <v>2.8052167588434214E-4</v>
      </c>
      <c r="AQ4945" s="160">
        <f t="shared" si="696"/>
        <v>7.4460622495646977E-7</v>
      </c>
      <c r="AR4945" s="161">
        <f t="shared" si="697"/>
        <v>7.4460622495646977E-7</v>
      </c>
      <c r="AS4945" s="161" t="str">
        <f t="shared" si="693"/>
        <v/>
      </c>
    </row>
    <row r="4946" spans="41:45" ht="20.100000000000001" customHeight="1" x14ac:dyDescent="0.25">
      <c r="AO4946" s="158">
        <f t="shared" si="694"/>
        <v>27.421632107956587</v>
      </c>
      <c r="AP4946" s="159">
        <f t="shared" si="695"/>
        <v>2.7977706965938567E-4</v>
      </c>
      <c r="AQ4946" s="160">
        <f t="shared" si="696"/>
        <v>7.4266202241158197E-7</v>
      </c>
      <c r="AR4946" s="161">
        <f t="shared" si="697"/>
        <v>7.4266202241158197E-7</v>
      </c>
      <c r="AS4946" s="161" t="str">
        <f t="shared" ref="AS4946:AS5009" si="698">IF($AP4946&lt;(1-$AN$670),$AQ4946,"")</f>
        <v/>
      </c>
    </row>
    <row r="4947" spans="41:45" ht="20.100000000000001" customHeight="1" x14ac:dyDescent="0.25">
      <c r="AO4947" s="158">
        <f t="shared" ref="AO4947:AO5010" si="699">AO4946+$AR$655</f>
        <v>27.428027078131016</v>
      </c>
      <c r="AP4947" s="159">
        <f t="shared" ref="AP4947:AP5010" si="700">_xlfn.CHISQ.DIST.RT(AO4947,7)</f>
        <v>2.7903440763697409E-4</v>
      </c>
      <c r="AQ4947" s="160">
        <f t="shared" ref="AQ4947:AQ5010" si="701">AP4947-AP4948</f>
        <v>7.4072279558379814E-7</v>
      </c>
      <c r="AR4947" s="161">
        <f t="shared" ref="AR4947:AR5010" si="702">IF(AP4947&lt;(1-$AN$662),AQ4947,"")</f>
        <v>7.4072279558379814E-7</v>
      </c>
      <c r="AS4947" s="161" t="str">
        <f t="shared" si="698"/>
        <v/>
      </c>
    </row>
    <row r="4948" spans="41:45" ht="20.100000000000001" customHeight="1" x14ac:dyDescent="0.25">
      <c r="AO4948" s="158">
        <f t="shared" si="699"/>
        <v>27.434422048305446</v>
      </c>
      <c r="AP4948" s="159">
        <f t="shared" si="700"/>
        <v>2.7829368484139029E-4</v>
      </c>
      <c r="AQ4948" s="160">
        <f t="shared" si="701"/>
        <v>7.3878853205184766E-7</v>
      </c>
      <c r="AR4948" s="161">
        <f t="shared" si="702"/>
        <v>7.3878853205184766E-7</v>
      </c>
      <c r="AS4948" s="161" t="str">
        <f t="shared" si="698"/>
        <v/>
      </c>
    </row>
    <row r="4949" spans="41:45" ht="20.100000000000001" customHeight="1" x14ac:dyDescent="0.25">
      <c r="AO4949" s="158">
        <f t="shared" si="699"/>
        <v>27.440817018479876</v>
      </c>
      <c r="AP4949" s="159">
        <f t="shared" si="700"/>
        <v>2.7755489630933844E-4</v>
      </c>
      <c r="AQ4949" s="160">
        <f t="shared" si="701"/>
        <v>7.3685921942899177E-7</v>
      </c>
      <c r="AR4949" s="161">
        <f t="shared" si="702"/>
        <v>7.3685921942899177E-7</v>
      </c>
      <c r="AS4949" s="161" t="str">
        <f t="shared" si="698"/>
        <v/>
      </c>
    </row>
    <row r="4950" spans="41:45" ht="20.100000000000001" customHeight="1" x14ac:dyDescent="0.25">
      <c r="AO4950" s="158">
        <f t="shared" si="699"/>
        <v>27.447211988654306</v>
      </c>
      <c r="AP4950" s="159">
        <f t="shared" si="700"/>
        <v>2.7681803708990945E-4</v>
      </c>
      <c r="AQ4950" s="160">
        <f t="shared" si="701"/>
        <v>7.3493484535489201E-7</v>
      </c>
      <c r="AR4950" s="161">
        <f t="shared" si="702"/>
        <v>7.3493484535489201E-7</v>
      </c>
      <c r="AS4950" s="161" t="str">
        <f t="shared" si="698"/>
        <v/>
      </c>
    </row>
    <row r="4951" spans="41:45" ht="20.100000000000001" customHeight="1" x14ac:dyDescent="0.25">
      <c r="AO4951" s="158">
        <f t="shared" si="699"/>
        <v>27.453606958828736</v>
      </c>
      <c r="AP4951" s="159">
        <f t="shared" si="700"/>
        <v>2.7608310224455456E-4</v>
      </c>
      <c r="AQ4951" s="160">
        <f t="shared" si="701"/>
        <v>7.3301539749918813E-7</v>
      </c>
      <c r="AR4951" s="161">
        <f t="shared" si="702"/>
        <v>7.3301539749918813E-7</v>
      </c>
      <c r="AS4951" s="161" t="str">
        <f t="shared" si="698"/>
        <v/>
      </c>
    </row>
    <row r="4952" spans="41:45" ht="20.100000000000001" customHeight="1" x14ac:dyDescent="0.25">
      <c r="AO4952" s="158">
        <f t="shared" si="699"/>
        <v>27.460001929003166</v>
      </c>
      <c r="AP4952" s="159">
        <f t="shared" si="700"/>
        <v>2.7535008684705537E-4</v>
      </c>
      <c r="AQ4952" s="160">
        <f t="shared" si="701"/>
        <v>7.3110086356518436E-7</v>
      </c>
      <c r="AR4952" s="161">
        <f t="shared" si="702"/>
        <v>7.3110086356518436E-7</v>
      </c>
      <c r="AS4952" s="161" t="str">
        <f t="shared" si="698"/>
        <v/>
      </c>
    </row>
    <row r="4953" spans="41:45" ht="20.100000000000001" customHeight="1" x14ac:dyDescent="0.25">
      <c r="AO4953" s="158">
        <f t="shared" si="699"/>
        <v>27.466396899177596</v>
      </c>
      <c r="AP4953" s="159">
        <f t="shared" si="700"/>
        <v>2.7461898598349019E-4</v>
      </c>
      <c r="AQ4953" s="160">
        <f t="shared" si="701"/>
        <v>7.2919123127987472E-7</v>
      </c>
      <c r="AR4953" s="161">
        <f t="shared" si="702"/>
        <v>7.2919123127987472E-7</v>
      </c>
      <c r="AS4953" s="161" t="str">
        <f t="shared" si="698"/>
        <v/>
      </c>
    </row>
    <row r="4954" spans="41:45" ht="20.100000000000001" customHeight="1" x14ac:dyDescent="0.25">
      <c r="AO4954" s="158">
        <f t="shared" si="699"/>
        <v>27.472791869352026</v>
      </c>
      <c r="AP4954" s="159">
        <f t="shared" si="700"/>
        <v>2.7388979475221031E-4</v>
      </c>
      <c r="AQ4954" s="160">
        <f t="shared" si="701"/>
        <v>7.2728648840462247E-7</v>
      </c>
      <c r="AR4954" s="161">
        <f t="shared" si="702"/>
        <v>7.2728648840462247E-7</v>
      </c>
      <c r="AS4954" s="161" t="str">
        <f t="shared" si="698"/>
        <v/>
      </c>
    </row>
    <row r="4955" spans="41:45" ht="20.100000000000001" customHeight="1" x14ac:dyDescent="0.25">
      <c r="AO4955" s="158">
        <f t="shared" si="699"/>
        <v>27.479186839526456</v>
      </c>
      <c r="AP4955" s="159">
        <f t="shared" si="700"/>
        <v>2.7316250826380569E-4</v>
      </c>
      <c r="AQ4955" s="160">
        <f t="shared" si="701"/>
        <v>7.2538662272946799E-7</v>
      </c>
      <c r="AR4955" s="161">
        <f t="shared" si="702"/>
        <v>7.2538662272946799E-7</v>
      </c>
      <c r="AS4955" s="161" t="str">
        <f t="shared" si="698"/>
        <v/>
      </c>
    </row>
    <row r="4956" spans="41:45" ht="20.100000000000001" customHeight="1" x14ac:dyDescent="0.25">
      <c r="AO4956" s="158">
        <f t="shared" si="699"/>
        <v>27.485581809700886</v>
      </c>
      <c r="AP4956" s="159">
        <f t="shared" si="700"/>
        <v>2.7243712164107622E-4</v>
      </c>
      <c r="AQ4956" s="160">
        <f t="shared" si="701"/>
        <v>7.2349162207264095E-7</v>
      </c>
      <c r="AR4956" s="161">
        <f t="shared" si="702"/>
        <v>7.2349162207264095E-7</v>
      </c>
      <c r="AS4956" s="161" t="str">
        <f t="shared" si="698"/>
        <v/>
      </c>
    </row>
    <row r="4957" spans="41:45" ht="20.100000000000001" customHeight="1" x14ac:dyDescent="0.25">
      <c r="AO4957" s="158">
        <f t="shared" si="699"/>
        <v>27.491976779875316</v>
      </c>
      <c r="AP4957" s="159">
        <f t="shared" si="700"/>
        <v>2.7171363001900358E-4</v>
      </c>
      <c r="AQ4957" s="160">
        <f t="shared" si="701"/>
        <v>7.2160147428229496E-7</v>
      </c>
      <c r="AR4957" s="161">
        <f t="shared" si="702"/>
        <v>7.2160147428229496E-7</v>
      </c>
      <c r="AS4957" s="161" t="str">
        <f t="shared" si="698"/>
        <v/>
      </c>
    </row>
    <row r="4958" spans="41:45" ht="20.100000000000001" customHeight="1" x14ac:dyDescent="0.25">
      <c r="AO4958" s="158">
        <f t="shared" si="699"/>
        <v>27.498371750049746</v>
      </c>
      <c r="AP4958" s="159">
        <f t="shared" si="700"/>
        <v>2.7099202854472128E-4</v>
      </c>
      <c r="AQ4958" s="160">
        <f t="shared" si="701"/>
        <v>7.1971616723656186E-7</v>
      </c>
      <c r="AR4958" s="161">
        <f t="shared" si="702"/>
        <v>7.1971616723656186E-7</v>
      </c>
      <c r="AS4958" s="161" t="str">
        <f t="shared" si="698"/>
        <v/>
      </c>
    </row>
    <row r="4959" spans="41:45" ht="20.100000000000001" customHeight="1" x14ac:dyDescent="0.25">
      <c r="AO4959" s="158">
        <f t="shared" si="699"/>
        <v>27.504766720224175</v>
      </c>
      <c r="AP4959" s="159">
        <f t="shared" si="700"/>
        <v>2.7027231237748472E-4</v>
      </c>
      <c r="AQ4959" s="160">
        <f t="shared" si="701"/>
        <v>7.1783568884306375E-7</v>
      </c>
      <c r="AR4959" s="161">
        <f t="shared" si="702"/>
        <v>7.1783568884306375E-7</v>
      </c>
      <c r="AS4959" s="161" t="str">
        <f t="shared" si="698"/>
        <v/>
      </c>
    </row>
    <row r="4960" spans="41:45" ht="20.100000000000001" customHeight="1" x14ac:dyDescent="0.25">
      <c r="AO4960" s="158">
        <f t="shared" si="699"/>
        <v>27.511161690398605</v>
      </c>
      <c r="AP4960" s="159">
        <f t="shared" si="700"/>
        <v>2.6955447668864166E-4</v>
      </c>
      <c r="AQ4960" s="160">
        <f t="shared" si="701"/>
        <v>7.1596002703717835E-7</v>
      </c>
      <c r="AR4960" s="161">
        <f t="shared" si="702"/>
        <v>7.1596002703717835E-7</v>
      </c>
      <c r="AS4960" s="161" t="str">
        <f t="shared" si="698"/>
        <v/>
      </c>
    </row>
    <row r="4961" spans="41:45" ht="20.100000000000001" customHeight="1" x14ac:dyDescent="0.25">
      <c r="AO4961" s="158">
        <f t="shared" si="699"/>
        <v>27.517556660573035</v>
      </c>
      <c r="AP4961" s="159">
        <f t="shared" si="700"/>
        <v>2.6883851666160448E-4</v>
      </c>
      <c r="AQ4961" s="160">
        <f t="shared" si="701"/>
        <v>7.1408916978502046E-7</v>
      </c>
      <c r="AR4961" s="161">
        <f t="shared" si="702"/>
        <v>7.1408916978502046E-7</v>
      </c>
      <c r="AS4961" s="161" t="str">
        <f t="shared" si="698"/>
        <v/>
      </c>
    </row>
    <row r="4962" spans="41:45" ht="20.100000000000001" customHeight="1" x14ac:dyDescent="0.25">
      <c r="AO4962" s="158">
        <f t="shared" si="699"/>
        <v>27.523951630747465</v>
      </c>
      <c r="AP4962" s="159">
        <f t="shared" si="700"/>
        <v>2.6812442749181946E-4</v>
      </c>
      <c r="AQ4962" s="160">
        <f t="shared" si="701"/>
        <v>7.1222310508176154E-7</v>
      </c>
      <c r="AR4962" s="161">
        <f t="shared" si="702"/>
        <v>7.1222310508176154E-7</v>
      </c>
      <c r="AS4962" s="161" t="str">
        <f t="shared" si="698"/>
        <v/>
      </c>
    </row>
    <row r="4963" spans="41:45" ht="20.100000000000001" customHeight="1" x14ac:dyDescent="0.25">
      <c r="AO4963" s="158">
        <f t="shared" si="699"/>
        <v>27.530346600921895</v>
      </c>
      <c r="AP4963" s="159">
        <f t="shared" si="700"/>
        <v>2.674122043867377E-4</v>
      </c>
      <c r="AQ4963" s="160">
        <f t="shared" si="701"/>
        <v>7.1036182095092493E-7</v>
      </c>
      <c r="AR4963" s="161">
        <f t="shared" si="702"/>
        <v>7.1036182095092493E-7</v>
      </c>
      <c r="AS4963" s="161" t="str">
        <f t="shared" si="698"/>
        <v/>
      </c>
    </row>
    <row r="4964" spans="41:45" ht="20.100000000000001" customHeight="1" x14ac:dyDescent="0.25">
      <c r="AO4964" s="158">
        <f t="shared" si="699"/>
        <v>27.536741571096325</v>
      </c>
      <c r="AP4964" s="159">
        <f t="shared" si="700"/>
        <v>2.6670184256578677E-4</v>
      </c>
      <c r="AQ4964" s="160">
        <f t="shared" si="701"/>
        <v>7.0850530544438583E-7</v>
      </c>
      <c r="AR4964" s="161">
        <f t="shared" si="702"/>
        <v>7.0850530544438583E-7</v>
      </c>
      <c r="AS4964" s="161" t="str">
        <f t="shared" si="698"/>
        <v/>
      </c>
    </row>
    <row r="4965" spans="41:45" ht="20.100000000000001" customHeight="1" x14ac:dyDescent="0.25">
      <c r="AO4965" s="158">
        <f t="shared" si="699"/>
        <v>27.543136541270755</v>
      </c>
      <c r="AP4965" s="159">
        <f t="shared" si="700"/>
        <v>2.6599333726034239E-4</v>
      </c>
      <c r="AQ4965" s="160">
        <f t="shared" si="701"/>
        <v>7.0665354664470239E-7</v>
      </c>
      <c r="AR4965" s="161">
        <f t="shared" si="702"/>
        <v>7.0665354664470239E-7</v>
      </c>
      <c r="AS4965" s="161" t="str">
        <f t="shared" si="698"/>
        <v/>
      </c>
    </row>
    <row r="4966" spans="41:45" ht="20.100000000000001" customHeight="1" x14ac:dyDescent="0.25">
      <c r="AO4966" s="158">
        <f t="shared" si="699"/>
        <v>27.549531511445185</v>
      </c>
      <c r="AP4966" s="159">
        <f t="shared" si="700"/>
        <v>2.6528668371369769E-4</v>
      </c>
      <c r="AQ4966" s="160">
        <f t="shared" si="701"/>
        <v>7.0480653266224253E-7</v>
      </c>
      <c r="AR4966" s="161">
        <f t="shared" si="702"/>
        <v>7.0480653266224253E-7</v>
      </c>
      <c r="AS4966" s="161" t="str">
        <f t="shared" si="698"/>
        <v/>
      </c>
    </row>
    <row r="4967" spans="41:45" ht="20.100000000000001" customHeight="1" x14ac:dyDescent="0.25">
      <c r="AO4967" s="158">
        <f t="shared" si="699"/>
        <v>27.555926481619615</v>
      </c>
      <c r="AP4967" s="159">
        <f t="shared" si="700"/>
        <v>2.6458187718103544E-4</v>
      </c>
      <c r="AQ4967" s="160">
        <f t="shared" si="701"/>
        <v>7.0296425163632239E-7</v>
      </c>
      <c r="AR4967" s="161">
        <f t="shared" si="702"/>
        <v>7.0296425163632239E-7</v>
      </c>
      <c r="AS4967" s="161" t="str">
        <f t="shared" si="698"/>
        <v/>
      </c>
    </row>
    <row r="4968" spans="41:45" ht="20.100000000000001" customHeight="1" x14ac:dyDescent="0.25">
      <c r="AO4968" s="158">
        <f t="shared" si="699"/>
        <v>27.562321451794045</v>
      </c>
      <c r="AP4968" s="159">
        <f t="shared" si="700"/>
        <v>2.6387891292939912E-4</v>
      </c>
      <c r="AQ4968" s="160">
        <f t="shared" si="701"/>
        <v>7.0112669173406786E-7</v>
      </c>
      <c r="AR4968" s="161">
        <f t="shared" si="702"/>
        <v>7.0112669173406786E-7</v>
      </c>
      <c r="AS4968" s="161" t="str">
        <f t="shared" si="698"/>
        <v/>
      </c>
    </row>
    <row r="4969" spans="41:45" ht="20.100000000000001" customHeight="1" x14ac:dyDescent="0.25">
      <c r="AO4969" s="158">
        <f t="shared" si="699"/>
        <v>27.568716421968475</v>
      </c>
      <c r="AP4969" s="159">
        <f t="shared" si="700"/>
        <v>2.6317778623766505E-4</v>
      </c>
      <c r="AQ4969" s="160">
        <f t="shared" si="701"/>
        <v>6.9929384115317936E-7</v>
      </c>
      <c r="AR4969" s="161">
        <f t="shared" si="702"/>
        <v>6.9929384115317936E-7</v>
      </c>
      <c r="AS4969" s="161" t="str">
        <f t="shared" si="698"/>
        <v/>
      </c>
    </row>
    <row r="4970" spans="41:45" ht="20.100000000000001" customHeight="1" x14ac:dyDescent="0.25">
      <c r="AO4970" s="158">
        <f t="shared" si="699"/>
        <v>27.575111392142905</v>
      </c>
      <c r="AP4970" s="159">
        <f t="shared" si="700"/>
        <v>2.6247849239651187E-4</v>
      </c>
      <c r="AQ4970" s="160">
        <f t="shared" si="701"/>
        <v>6.9746568811916709E-7</v>
      </c>
      <c r="AR4970" s="161">
        <f t="shared" si="702"/>
        <v>6.9746568811916709E-7</v>
      </c>
      <c r="AS4970" s="161" t="str">
        <f t="shared" si="698"/>
        <v/>
      </c>
    </row>
    <row r="4971" spans="41:45" ht="20.100000000000001" customHeight="1" x14ac:dyDescent="0.25">
      <c r="AO4971" s="158">
        <f t="shared" si="699"/>
        <v>27.581506362317334</v>
      </c>
      <c r="AP4971" s="159">
        <f t="shared" si="700"/>
        <v>2.6178102670839271E-4</v>
      </c>
      <c r="AQ4971" s="160">
        <f t="shared" si="701"/>
        <v>6.956422208841042E-7</v>
      </c>
      <c r="AR4971" s="161">
        <f t="shared" si="702"/>
        <v>6.956422208841042E-7</v>
      </c>
      <c r="AS4971" s="161" t="str">
        <f t="shared" si="698"/>
        <v/>
      </c>
    </row>
    <row r="4972" spans="41:45" ht="20.100000000000001" customHeight="1" x14ac:dyDescent="0.25">
      <c r="AO4972" s="158">
        <f t="shared" si="699"/>
        <v>27.587901332491764</v>
      </c>
      <c r="AP4972" s="159">
        <f t="shared" si="700"/>
        <v>2.610853844875086E-4</v>
      </c>
      <c r="AQ4972" s="160">
        <f t="shared" si="701"/>
        <v>6.9382342773199358E-7</v>
      </c>
      <c r="AR4972" s="161">
        <f t="shared" si="702"/>
        <v>6.9382342773199358E-7</v>
      </c>
      <c r="AS4972" s="161" t="str">
        <f t="shared" si="698"/>
        <v/>
      </c>
    </row>
    <row r="4973" spans="41:45" ht="20.100000000000001" customHeight="1" x14ac:dyDescent="0.25">
      <c r="AO4973" s="158">
        <f t="shared" si="699"/>
        <v>27.594296302666194</v>
      </c>
      <c r="AP4973" s="159">
        <f t="shared" si="700"/>
        <v>2.6039156105977661E-4</v>
      </c>
      <c r="AQ4973" s="160">
        <f t="shared" si="701"/>
        <v>6.9200929697253374E-7</v>
      </c>
      <c r="AR4973" s="161">
        <f t="shared" si="702"/>
        <v>6.9200929697253374E-7</v>
      </c>
      <c r="AS4973" s="161" t="str">
        <f t="shared" si="698"/>
        <v/>
      </c>
    </row>
    <row r="4974" spans="41:45" ht="20.100000000000001" customHeight="1" x14ac:dyDescent="0.25">
      <c r="AO4974" s="158">
        <f t="shared" si="699"/>
        <v>27.600691272840624</v>
      </c>
      <c r="AP4974" s="159">
        <f t="shared" si="700"/>
        <v>2.5969955176280407E-4</v>
      </c>
      <c r="AQ4974" s="160">
        <f t="shared" si="701"/>
        <v>6.9019981694469663E-7</v>
      </c>
      <c r="AR4974" s="161">
        <f t="shared" si="702"/>
        <v>6.9019981694469663E-7</v>
      </c>
      <c r="AS4974" s="161" t="str">
        <f t="shared" si="698"/>
        <v/>
      </c>
    </row>
    <row r="4975" spans="41:45" ht="20.100000000000001" customHeight="1" x14ac:dyDescent="0.25">
      <c r="AO4975" s="158">
        <f t="shared" si="699"/>
        <v>27.607086243015054</v>
      </c>
      <c r="AP4975" s="159">
        <f t="shared" si="700"/>
        <v>2.5900935194585938E-4</v>
      </c>
      <c r="AQ4975" s="160">
        <f t="shared" si="701"/>
        <v>6.8839497601558925E-7</v>
      </c>
      <c r="AR4975" s="161">
        <f t="shared" si="702"/>
        <v>6.8839497601558925E-7</v>
      </c>
      <c r="AS4975" s="161" t="str">
        <f t="shared" si="698"/>
        <v/>
      </c>
    </row>
    <row r="4976" spans="41:45" ht="20.100000000000001" customHeight="1" x14ac:dyDescent="0.25">
      <c r="AO4976" s="158">
        <f t="shared" si="699"/>
        <v>27.613481213189484</v>
      </c>
      <c r="AP4976" s="159">
        <f t="shared" si="700"/>
        <v>2.5832095696984379E-4</v>
      </c>
      <c r="AQ4976" s="160">
        <f t="shared" si="701"/>
        <v>6.8659476258050786E-7</v>
      </c>
      <c r="AR4976" s="161">
        <f t="shared" si="702"/>
        <v>6.8659476258050786E-7</v>
      </c>
      <c r="AS4976" s="161" t="str">
        <f t="shared" si="698"/>
        <v/>
      </c>
    </row>
    <row r="4977" spans="41:45" ht="20.100000000000001" customHeight="1" x14ac:dyDescent="0.25">
      <c r="AO4977" s="158">
        <f t="shared" si="699"/>
        <v>27.619876183363914</v>
      </c>
      <c r="AP4977" s="159">
        <f t="shared" si="700"/>
        <v>2.5763436220726328E-4</v>
      </c>
      <c r="AQ4977" s="160">
        <f t="shared" si="701"/>
        <v>6.8479916506342586E-7</v>
      </c>
      <c r="AR4977" s="161">
        <f t="shared" si="702"/>
        <v>6.8479916506342586E-7</v>
      </c>
      <c r="AS4977" s="161" t="str">
        <f t="shared" si="698"/>
        <v/>
      </c>
    </row>
    <row r="4978" spans="41:45" ht="20.100000000000001" customHeight="1" x14ac:dyDescent="0.25">
      <c r="AO4978" s="158">
        <f t="shared" si="699"/>
        <v>27.626271153538344</v>
      </c>
      <c r="AP4978" s="159">
        <f t="shared" si="700"/>
        <v>2.5694956304219985E-4</v>
      </c>
      <c r="AQ4978" s="160">
        <f t="shared" si="701"/>
        <v>6.8300817191520487E-7</v>
      </c>
      <c r="AR4978" s="161">
        <f t="shared" si="702"/>
        <v>6.8300817191520487E-7</v>
      </c>
      <c r="AS4978" s="161" t="str">
        <f t="shared" si="698"/>
        <v/>
      </c>
    </row>
    <row r="4979" spans="41:45" ht="20.100000000000001" customHeight="1" x14ac:dyDescent="0.25">
      <c r="AO4979" s="158">
        <f t="shared" si="699"/>
        <v>27.632666123712774</v>
      </c>
      <c r="AP4979" s="159">
        <f t="shared" si="700"/>
        <v>2.5626655487028465E-4</v>
      </c>
      <c r="AQ4979" s="160">
        <f t="shared" si="701"/>
        <v>6.8122177161625101E-7</v>
      </c>
      <c r="AR4979" s="161">
        <f t="shared" si="702"/>
        <v>6.8122177161625101E-7</v>
      </c>
      <c r="AS4979" s="161" t="str">
        <f t="shared" si="698"/>
        <v/>
      </c>
    </row>
    <row r="4980" spans="41:45" ht="20.100000000000001" customHeight="1" x14ac:dyDescent="0.25">
      <c r="AO4980" s="158">
        <f t="shared" si="699"/>
        <v>27.639061093887204</v>
      </c>
      <c r="AP4980" s="159">
        <f t="shared" si="700"/>
        <v>2.555853330986684E-4</v>
      </c>
      <c r="AQ4980" s="160">
        <f t="shared" si="701"/>
        <v>6.7943995267250338E-7</v>
      </c>
      <c r="AR4980" s="161">
        <f t="shared" si="702"/>
        <v>6.7943995267250338E-7</v>
      </c>
      <c r="AS4980" s="161" t="str">
        <f t="shared" si="698"/>
        <v/>
      </c>
    </row>
    <row r="4981" spans="41:45" ht="20.100000000000001" customHeight="1" x14ac:dyDescent="0.25">
      <c r="AO4981" s="158">
        <f t="shared" si="699"/>
        <v>27.645456064061634</v>
      </c>
      <c r="AP4981" s="159">
        <f t="shared" si="700"/>
        <v>2.549058931459959E-4</v>
      </c>
      <c r="AQ4981" s="160">
        <f t="shared" si="701"/>
        <v>6.7766270362074662E-7</v>
      </c>
      <c r="AR4981" s="161">
        <f t="shared" si="702"/>
        <v>6.7766270362074662E-7</v>
      </c>
      <c r="AS4981" s="161" t="str">
        <f t="shared" si="698"/>
        <v/>
      </c>
    </row>
    <row r="4982" spans="41:45" ht="20.100000000000001" customHeight="1" x14ac:dyDescent="0.25">
      <c r="AO4982" s="158">
        <f t="shared" si="699"/>
        <v>27.651851034236063</v>
      </c>
      <c r="AP4982" s="159">
        <f t="shared" si="700"/>
        <v>2.5422823044237515E-4</v>
      </c>
      <c r="AQ4982" s="160">
        <f t="shared" si="701"/>
        <v>6.7589001302367779E-7</v>
      </c>
      <c r="AR4982" s="161">
        <f t="shared" si="702"/>
        <v>6.7589001302367779E-7</v>
      </c>
      <c r="AS4982" s="161" t="str">
        <f t="shared" si="698"/>
        <v/>
      </c>
    </row>
    <row r="4983" spans="41:45" ht="20.100000000000001" customHeight="1" x14ac:dyDescent="0.25">
      <c r="AO4983" s="158">
        <f t="shared" si="699"/>
        <v>27.658246004410493</v>
      </c>
      <c r="AP4983" s="159">
        <f t="shared" si="700"/>
        <v>2.5355234042935147E-4</v>
      </c>
      <c r="AQ4983" s="160">
        <f t="shared" si="701"/>
        <v>6.7412186947104482E-7</v>
      </c>
      <c r="AR4983" s="161">
        <f t="shared" si="702"/>
        <v>6.7412186947104482E-7</v>
      </c>
      <c r="AS4983" s="161" t="str">
        <f t="shared" si="698"/>
        <v/>
      </c>
    </row>
    <row r="4984" spans="41:45" ht="20.100000000000001" customHeight="1" x14ac:dyDescent="0.25">
      <c r="AO4984" s="158">
        <f t="shared" si="699"/>
        <v>27.664640974584923</v>
      </c>
      <c r="AP4984" s="159">
        <f t="shared" si="700"/>
        <v>2.5287821855988043E-4</v>
      </c>
      <c r="AQ4984" s="160">
        <f t="shared" si="701"/>
        <v>6.7235826158306171E-7</v>
      </c>
      <c r="AR4984" s="161">
        <f t="shared" si="702"/>
        <v>6.7235826158306171E-7</v>
      </c>
      <c r="AS4984" s="161" t="str">
        <f t="shared" si="698"/>
        <v/>
      </c>
    </row>
    <row r="4985" spans="41:45" ht="20.100000000000001" customHeight="1" x14ac:dyDescent="0.25">
      <c r="AO4985" s="158">
        <f t="shared" si="699"/>
        <v>27.671035944759353</v>
      </c>
      <c r="AP4985" s="159">
        <f t="shared" si="700"/>
        <v>2.5220586029829736E-4</v>
      </c>
      <c r="AQ4985" s="160">
        <f t="shared" si="701"/>
        <v>6.7059917800460804E-7</v>
      </c>
      <c r="AR4985" s="161">
        <f t="shared" si="702"/>
        <v>6.7059917800460804E-7</v>
      </c>
      <c r="AS4985" s="161" t="str">
        <f t="shared" si="698"/>
        <v/>
      </c>
    </row>
    <row r="4986" spans="41:45" ht="20.100000000000001" customHeight="1" x14ac:dyDescent="0.25">
      <c r="AO4986" s="158">
        <f t="shared" si="699"/>
        <v>27.677430914933783</v>
      </c>
      <c r="AP4986" s="159">
        <f t="shared" si="700"/>
        <v>2.5153526112029276E-4</v>
      </c>
      <c r="AQ4986" s="160">
        <f t="shared" si="701"/>
        <v>6.6884460740951161E-7</v>
      </c>
      <c r="AR4986" s="161">
        <f t="shared" si="702"/>
        <v>6.6884460740951161E-7</v>
      </c>
      <c r="AS4986" s="161" t="str">
        <f t="shared" si="698"/>
        <v/>
      </c>
    </row>
    <row r="4987" spans="41:45" ht="20.100000000000001" customHeight="1" x14ac:dyDescent="0.25">
      <c r="AO4987" s="158">
        <f t="shared" si="699"/>
        <v>27.683825885108213</v>
      </c>
      <c r="AP4987" s="159">
        <f t="shared" si="700"/>
        <v>2.5086641651288325E-4</v>
      </c>
      <c r="AQ4987" s="160">
        <f t="shared" si="701"/>
        <v>6.6709453850011475E-7</v>
      </c>
      <c r="AR4987" s="161">
        <f t="shared" si="702"/>
        <v>6.6709453850011475E-7</v>
      </c>
      <c r="AS4987" s="161" t="str">
        <f t="shared" si="698"/>
        <v/>
      </c>
    </row>
    <row r="4988" spans="41:45" ht="20.100000000000001" customHeight="1" x14ac:dyDescent="0.25">
      <c r="AO4988" s="158">
        <f t="shared" si="699"/>
        <v>27.690220855282643</v>
      </c>
      <c r="AP4988" s="159">
        <f t="shared" si="700"/>
        <v>2.5019932197438313E-4</v>
      </c>
      <c r="AQ4988" s="160">
        <f t="shared" si="701"/>
        <v>6.6534896000272062E-7</v>
      </c>
      <c r="AR4988" s="161">
        <f t="shared" si="702"/>
        <v>6.6534896000272062E-7</v>
      </c>
      <c r="AS4988" s="161" t="str">
        <f t="shared" si="698"/>
        <v/>
      </c>
    </row>
    <row r="4989" spans="41:45" ht="20.100000000000001" customHeight="1" x14ac:dyDescent="0.25">
      <c r="AO4989" s="158">
        <f t="shared" si="699"/>
        <v>27.696615825457073</v>
      </c>
      <c r="AP4989" s="159">
        <f t="shared" si="700"/>
        <v>2.4953397301438041E-4</v>
      </c>
      <c r="AQ4989" s="160">
        <f t="shared" si="701"/>
        <v>6.6360786067480321E-7</v>
      </c>
      <c r="AR4989" s="161">
        <f t="shared" si="702"/>
        <v>6.6360786067480321E-7</v>
      </c>
      <c r="AS4989" s="161" t="str">
        <f t="shared" si="698"/>
        <v/>
      </c>
    </row>
    <row r="4990" spans="41:45" ht="20.100000000000001" customHeight="1" x14ac:dyDescent="0.25">
      <c r="AO4990" s="158">
        <f t="shared" si="699"/>
        <v>27.703010795631503</v>
      </c>
      <c r="AP4990" s="159">
        <f t="shared" si="700"/>
        <v>2.4887036515370561E-4</v>
      </c>
      <c r="AQ4990" s="160">
        <f t="shared" si="701"/>
        <v>6.6187122929942371E-7</v>
      </c>
      <c r="AR4990" s="161">
        <f t="shared" si="702"/>
        <v>6.6187122929942371E-7</v>
      </c>
      <c r="AS4990" s="161" t="str">
        <f t="shared" si="698"/>
        <v/>
      </c>
    </row>
    <row r="4991" spans="41:45" ht="20.100000000000001" customHeight="1" x14ac:dyDescent="0.25">
      <c r="AO4991" s="158">
        <f t="shared" si="699"/>
        <v>27.709405765805933</v>
      </c>
      <c r="AP4991" s="159">
        <f t="shared" si="700"/>
        <v>2.4820849392440618E-4</v>
      </c>
      <c r="AQ4991" s="160">
        <f t="shared" si="701"/>
        <v>6.6013905468626042E-7</v>
      </c>
      <c r="AR4991" s="161">
        <f t="shared" si="702"/>
        <v>6.6013905468626042E-7</v>
      </c>
      <c r="AS4991" s="161" t="str">
        <f t="shared" si="698"/>
        <v/>
      </c>
    </row>
    <row r="4992" spans="41:45" ht="20.100000000000001" customHeight="1" x14ac:dyDescent="0.25">
      <c r="AO4992" s="158">
        <f t="shared" si="699"/>
        <v>27.715800735980363</v>
      </c>
      <c r="AP4992" s="159">
        <f t="shared" si="700"/>
        <v>2.4754835486971992E-4</v>
      </c>
      <c r="AQ4992" s="160">
        <f t="shared" si="701"/>
        <v>6.5841132567323515E-7</v>
      </c>
      <c r="AR4992" s="161">
        <f t="shared" si="702"/>
        <v>6.5841132567323515E-7</v>
      </c>
      <c r="AS4992" s="161" t="str">
        <f t="shared" si="698"/>
        <v/>
      </c>
    </row>
    <row r="4993" spans="41:45" ht="20.100000000000001" customHeight="1" x14ac:dyDescent="0.25">
      <c r="AO4993" s="158">
        <f t="shared" si="699"/>
        <v>27.722195706154793</v>
      </c>
      <c r="AP4993" s="159">
        <f t="shared" si="700"/>
        <v>2.4688994354404669E-4</v>
      </c>
      <c r="AQ4993" s="160">
        <f t="shared" si="701"/>
        <v>6.5668803112510369E-7</v>
      </c>
      <c r="AR4993" s="161">
        <f t="shared" si="702"/>
        <v>6.5668803112510369E-7</v>
      </c>
      <c r="AS4993" s="161" t="str">
        <f t="shared" si="698"/>
        <v/>
      </c>
    </row>
    <row r="4994" spans="41:45" ht="20.100000000000001" customHeight="1" x14ac:dyDescent="0.25">
      <c r="AO4994" s="158">
        <f t="shared" si="699"/>
        <v>27.728590676329222</v>
      </c>
      <c r="AP4994" s="159">
        <f t="shared" si="700"/>
        <v>2.4623325551292158E-4</v>
      </c>
      <c r="AQ4994" s="160">
        <f t="shared" si="701"/>
        <v>6.5496915993345584E-7</v>
      </c>
      <c r="AR4994" s="161">
        <f t="shared" si="702"/>
        <v>6.5496915993345584E-7</v>
      </c>
      <c r="AS4994" s="161" t="str">
        <f t="shared" si="698"/>
        <v/>
      </c>
    </row>
    <row r="4995" spans="41:45" ht="20.100000000000001" customHeight="1" x14ac:dyDescent="0.25">
      <c r="AO4995" s="158">
        <f t="shared" si="699"/>
        <v>27.734985646503652</v>
      </c>
      <c r="AP4995" s="159">
        <f t="shared" si="700"/>
        <v>2.4557828635298813E-4</v>
      </c>
      <c r="AQ4995" s="160">
        <f t="shared" si="701"/>
        <v>6.5325470101671541E-7</v>
      </c>
      <c r="AR4995" s="161">
        <f t="shared" si="702"/>
        <v>6.5325470101671541E-7</v>
      </c>
      <c r="AS4995" s="161" t="str">
        <f t="shared" si="698"/>
        <v/>
      </c>
    </row>
    <row r="4996" spans="41:45" ht="20.100000000000001" customHeight="1" x14ac:dyDescent="0.25">
      <c r="AO4996" s="158">
        <f t="shared" si="699"/>
        <v>27.741380616678082</v>
      </c>
      <c r="AP4996" s="159">
        <f t="shared" si="700"/>
        <v>2.4492503165197141E-4</v>
      </c>
      <c r="AQ4996" s="160">
        <f t="shared" si="701"/>
        <v>6.5154464332041126E-7</v>
      </c>
      <c r="AR4996" s="161">
        <f t="shared" si="702"/>
        <v>6.5154464332041126E-7</v>
      </c>
      <c r="AS4996" s="161" t="str">
        <f t="shared" si="698"/>
        <v/>
      </c>
    </row>
    <row r="4997" spans="41:45" ht="20.100000000000001" customHeight="1" x14ac:dyDescent="0.25">
      <c r="AO4997" s="158">
        <f t="shared" si="699"/>
        <v>27.747775586852512</v>
      </c>
      <c r="AP4997" s="159">
        <f t="shared" si="700"/>
        <v>2.44273487008651E-4</v>
      </c>
      <c r="AQ4997" s="160">
        <f t="shared" si="701"/>
        <v>6.4983897581747546E-7</v>
      </c>
      <c r="AR4997" s="161">
        <f t="shared" si="702"/>
        <v>6.4983897581747546E-7</v>
      </c>
      <c r="AS4997" s="161" t="str">
        <f t="shared" si="698"/>
        <v/>
      </c>
    </row>
    <row r="4998" spans="41:45" ht="20.100000000000001" customHeight="1" x14ac:dyDescent="0.25">
      <c r="AO4998" s="158">
        <f t="shared" si="699"/>
        <v>27.754170557026942</v>
      </c>
      <c r="AP4998" s="159">
        <f t="shared" si="700"/>
        <v>2.4362364803283353E-4</v>
      </c>
      <c r="AQ4998" s="160">
        <f t="shared" si="701"/>
        <v>6.4813768750664408E-7</v>
      </c>
      <c r="AR4998" s="161">
        <f t="shared" si="702"/>
        <v>6.4813768750664408E-7</v>
      </c>
      <c r="AS4998" s="161" t="str">
        <f t="shared" si="698"/>
        <v/>
      </c>
    </row>
    <row r="4999" spans="41:45" ht="20.100000000000001" customHeight="1" x14ac:dyDescent="0.25">
      <c r="AO4999" s="158">
        <f t="shared" si="699"/>
        <v>27.760565527201372</v>
      </c>
      <c r="AP4999" s="159">
        <f t="shared" si="700"/>
        <v>2.4297551034532688E-4</v>
      </c>
      <c r="AQ4999" s="160">
        <f t="shared" si="701"/>
        <v>6.4644076741375827E-7</v>
      </c>
      <c r="AR4999" s="161">
        <f t="shared" si="702"/>
        <v>6.4644076741375827E-7</v>
      </c>
      <c r="AS4999" s="161" t="str">
        <f t="shared" si="698"/>
        <v/>
      </c>
    </row>
    <row r="5000" spans="41:45" ht="20.100000000000001" customHeight="1" x14ac:dyDescent="0.25">
      <c r="AO5000" s="158">
        <f t="shared" si="699"/>
        <v>27.766960497375802</v>
      </c>
      <c r="AP5000" s="159">
        <f t="shared" si="700"/>
        <v>2.4232906957791312E-4</v>
      </c>
      <c r="AQ5000" s="160">
        <f t="shared" si="701"/>
        <v>6.4474820459108659E-7</v>
      </c>
      <c r="AR5000" s="161">
        <f t="shared" si="702"/>
        <v>6.4474820459108659E-7</v>
      </c>
      <c r="AS5000" s="161" t="str">
        <f t="shared" si="698"/>
        <v/>
      </c>
    </row>
    <row r="5001" spans="41:45" ht="20.100000000000001" customHeight="1" x14ac:dyDescent="0.25">
      <c r="AO5001" s="158">
        <f t="shared" si="699"/>
        <v>27.773355467550232</v>
      </c>
      <c r="AP5001" s="159">
        <f t="shared" si="700"/>
        <v>2.4168432137332204E-4</v>
      </c>
      <c r="AQ5001" s="160">
        <f t="shared" si="701"/>
        <v>6.4305998811808396E-7</v>
      </c>
      <c r="AR5001" s="161">
        <f t="shared" si="702"/>
        <v>6.4305998811808396E-7</v>
      </c>
      <c r="AS5001" s="161" t="str">
        <f t="shared" si="698"/>
        <v/>
      </c>
    </row>
    <row r="5002" spans="41:45" ht="20.100000000000001" customHeight="1" x14ac:dyDescent="0.25">
      <c r="AO5002" s="158">
        <f t="shared" si="699"/>
        <v>27.779750437724662</v>
      </c>
      <c r="AP5002" s="159">
        <f t="shared" si="700"/>
        <v>2.4104126138520395E-4</v>
      </c>
      <c r="AQ5002" s="160">
        <f t="shared" si="701"/>
        <v>6.413761071008496E-7</v>
      </c>
      <c r="AR5002" s="161">
        <f t="shared" si="702"/>
        <v>6.413761071008496E-7</v>
      </c>
      <c r="AS5002" s="161" t="str">
        <f t="shared" si="698"/>
        <v/>
      </c>
    </row>
    <row r="5003" spans="41:45" ht="20.100000000000001" customHeight="1" x14ac:dyDescent="0.25">
      <c r="AO5003" s="158">
        <f t="shared" si="699"/>
        <v>27.786145407899092</v>
      </c>
      <c r="AP5003" s="159">
        <f t="shared" si="700"/>
        <v>2.403998852781031E-4</v>
      </c>
      <c r="AQ5003" s="160">
        <f t="shared" si="701"/>
        <v>6.396965506706904E-7</v>
      </c>
      <c r="AR5003" s="161">
        <f t="shared" si="702"/>
        <v>6.396965506706904E-7</v>
      </c>
      <c r="AS5003" s="161" t="str">
        <f t="shared" si="698"/>
        <v/>
      </c>
    </row>
    <row r="5004" spans="41:45" ht="20.100000000000001" customHeight="1" x14ac:dyDescent="0.25">
      <c r="AO5004" s="158">
        <f t="shared" si="699"/>
        <v>27.792540378073522</v>
      </c>
      <c r="AP5004" s="159">
        <f t="shared" si="700"/>
        <v>2.3976018872743241E-4</v>
      </c>
      <c r="AQ5004" s="160">
        <f t="shared" si="701"/>
        <v>6.3802130798664173E-7</v>
      </c>
      <c r="AR5004" s="161">
        <f t="shared" si="702"/>
        <v>6.3802130798664173E-7</v>
      </c>
      <c r="AS5004" s="161" t="str">
        <f t="shared" si="698"/>
        <v/>
      </c>
    </row>
    <row r="5005" spans="41:45" ht="20.100000000000001" customHeight="1" x14ac:dyDescent="0.25">
      <c r="AO5005" s="158">
        <f t="shared" si="699"/>
        <v>27.798935348247952</v>
      </c>
      <c r="AP5005" s="159">
        <f t="shared" si="700"/>
        <v>2.3912216741944577E-4</v>
      </c>
      <c r="AQ5005" s="160">
        <f t="shared" si="701"/>
        <v>6.3635036823327194E-7</v>
      </c>
      <c r="AR5005" s="161">
        <f t="shared" si="702"/>
        <v>6.3635036823327194E-7</v>
      </c>
      <c r="AS5005" s="161" t="str">
        <f t="shared" si="698"/>
        <v/>
      </c>
    </row>
    <row r="5006" spans="41:45" ht="20.100000000000001" customHeight="1" x14ac:dyDescent="0.25">
      <c r="AO5006" s="158">
        <f t="shared" si="699"/>
        <v>27.805330318422381</v>
      </c>
      <c r="AP5006" s="159">
        <f t="shared" si="700"/>
        <v>2.384858170512125E-4</v>
      </c>
      <c r="AQ5006" s="160">
        <f t="shared" si="701"/>
        <v>6.3468372062222729E-7</v>
      </c>
      <c r="AR5006" s="161">
        <f t="shared" si="702"/>
        <v>6.3468372062222729E-7</v>
      </c>
      <c r="AS5006" s="161" t="str">
        <f t="shared" si="698"/>
        <v/>
      </c>
    </row>
    <row r="5007" spans="41:45" ht="20.100000000000001" customHeight="1" x14ac:dyDescent="0.25">
      <c r="AO5007" s="158">
        <f t="shared" si="699"/>
        <v>27.811725288596811</v>
      </c>
      <c r="AP5007" s="159">
        <f t="shared" si="700"/>
        <v>2.3785113333059027E-4</v>
      </c>
      <c r="AQ5007" s="160">
        <f t="shared" si="701"/>
        <v>6.3302135439052441E-7</v>
      </c>
      <c r="AR5007" s="161">
        <f t="shared" si="702"/>
        <v>6.3302135439052441E-7</v>
      </c>
      <c r="AS5007" s="161" t="str">
        <f t="shared" si="698"/>
        <v/>
      </c>
    </row>
    <row r="5008" spans="41:45" ht="20.100000000000001" customHeight="1" x14ac:dyDescent="0.25">
      <c r="AO5008" s="158">
        <f t="shared" si="699"/>
        <v>27.818120258771241</v>
      </c>
      <c r="AP5008" s="159">
        <f t="shared" si="700"/>
        <v>2.3721811197619975E-4</v>
      </c>
      <c r="AQ5008" s="160">
        <f t="shared" si="701"/>
        <v>6.3136325880168865E-7</v>
      </c>
      <c r="AR5008" s="161">
        <f t="shared" si="702"/>
        <v>6.3136325880168865E-7</v>
      </c>
      <c r="AS5008" s="161" t="str">
        <f t="shared" si="698"/>
        <v/>
      </c>
    </row>
    <row r="5009" spans="41:45" ht="20.100000000000001" customHeight="1" x14ac:dyDescent="0.25">
      <c r="AO5009" s="158">
        <f t="shared" si="699"/>
        <v>27.824515228945671</v>
      </c>
      <c r="AP5009" s="159">
        <f t="shared" si="700"/>
        <v>2.3658674871739806E-4</v>
      </c>
      <c r="AQ5009" s="160">
        <f t="shared" si="701"/>
        <v>6.2970942314513069E-7</v>
      </c>
      <c r="AR5009" s="161">
        <f t="shared" si="702"/>
        <v>6.2970942314513069E-7</v>
      </c>
      <c r="AS5009" s="161" t="str">
        <f t="shared" si="698"/>
        <v/>
      </c>
    </row>
    <row r="5010" spans="41:45" ht="20.100000000000001" customHeight="1" x14ac:dyDescent="0.25">
      <c r="AO5010" s="158">
        <f t="shared" si="699"/>
        <v>27.830910199120101</v>
      </c>
      <c r="AP5010" s="159">
        <f t="shared" si="700"/>
        <v>2.3595703929425293E-4</v>
      </c>
      <c r="AQ5010" s="160">
        <f t="shared" si="701"/>
        <v>6.2805983673766444E-7</v>
      </c>
      <c r="AR5010" s="161">
        <f t="shared" si="702"/>
        <v>6.2805983673766444E-7</v>
      </c>
      <c r="AS5010" s="161" t="str">
        <f t="shared" ref="AS5010:AS5073" si="703">IF($AP5010&lt;(1-$AN$670),$AQ5010,"")</f>
        <v/>
      </c>
    </row>
    <row r="5011" spans="41:45" ht="20.100000000000001" customHeight="1" x14ac:dyDescent="0.25">
      <c r="AO5011" s="158">
        <f t="shared" ref="AO5011:AO5074" si="704">AO5010+$AR$655</f>
        <v>27.837305169294531</v>
      </c>
      <c r="AP5011" s="159">
        <f t="shared" ref="AP5011:AP5074" si="705">_xlfn.CHISQ.DIST.RT(AO5011,7)</f>
        <v>2.3532897945751526E-4</v>
      </c>
      <c r="AQ5011" s="160">
        <f t="shared" ref="AQ5011:AQ5074" si="706">AP5011-AP5012</f>
        <v>6.2641448892003754E-7</v>
      </c>
      <c r="AR5011" s="161">
        <f t="shared" ref="AR5011:AR5074" si="707">IF(AP5011&lt;(1-$AN$662),AQ5011,"")</f>
        <v>6.2641448892003754E-7</v>
      </c>
      <c r="AS5011" s="161" t="str">
        <f t="shared" si="703"/>
        <v/>
      </c>
    </row>
    <row r="5012" spans="41:45" ht="20.100000000000001" customHeight="1" x14ac:dyDescent="0.25">
      <c r="AO5012" s="158">
        <f t="shared" si="704"/>
        <v>27.843700139468961</v>
      </c>
      <c r="AP5012" s="159">
        <f t="shared" si="705"/>
        <v>2.3470256496859523E-4</v>
      </c>
      <c r="AQ5012" s="160">
        <f t="shared" si="706"/>
        <v>6.2477336905926244E-7</v>
      </c>
      <c r="AR5012" s="161">
        <f t="shared" si="707"/>
        <v>6.2477336905926244E-7</v>
      </c>
      <c r="AS5012" s="161" t="str">
        <f t="shared" si="703"/>
        <v/>
      </c>
    </row>
    <row r="5013" spans="41:45" ht="20.100000000000001" customHeight="1" x14ac:dyDescent="0.25">
      <c r="AO5013" s="158">
        <f t="shared" si="704"/>
        <v>27.850095109643391</v>
      </c>
      <c r="AP5013" s="159">
        <f t="shared" si="705"/>
        <v>2.3407779159953596E-4</v>
      </c>
      <c r="AQ5013" s="160">
        <f t="shared" si="706"/>
        <v>6.2313646655062218E-7</v>
      </c>
      <c r="AR5013" s="161">
        <f t="shared" si="707"/>
        <v>6.2313646655062218E-7</v>
      </c>
      <c r="AS5013" s="161" t="str">
        <f t="shared" si="703"/>
        <v/>
      </c>
    </row>
    <row r="5014" spans="41:45" ht="20.100000000000001" customHeight="1" x14ac:dyDescent="0.25">
      <c r="AO5014" s="158">
        <f t="shared" si="704"/>
        <v>27.856490079817821</v>
      </c>
      <c r="AP5014" s="159">
        <f t="shared" si="705"/>
        <v>2.3345465513298534E-4</v>
      </c>
      <c r="AQ5014" s="160">
        <f t="shared" si="706"/>
        <v>6.2150377081151751E-7</v>
      </c>
      <c r="AR5014" s="161">
        <f t="shared" si="707"/>
        <v>6.2150377081151751E-7</v>
      </c>
      <c r="AS5014" s="161" t="str">
        <f t="shared" si="703"/>
        <v/>
      </c>
    </row>
    <row r="5015" spans="41:45" ht="20.100000000000001" customHeight="1" x14ac:dyDescent="0.25">
      <c r="AO5015" s="158">
        <f t="shared" si="704"/>
        <v>27.862885049992251</v>
      </c>
      <c r="AP5015" s="159">
        <f t="shared" si="705"/>
        <v>2.3283315136217382E-4</v>
      </c>
      <c r="AQ5015" s="160">
        <f t="shared" si="706"/>
        <v>6.1987527128770105E-7</v>
      </c>
      <c r="AR5015" s="161">
        <f t="shared" si="707"/>
        <v>6.1987527128770105E-7</v>
      </c>
      <c r="AS5015" s="161" t="str">
        <f t="shared" si="703"/>
        <v/>
      </c>
    </row>
    <row r="5016" spans="41:45" ht="20.100000000000001" customHeight="1" x14ac:dyDescent="0.25">
      <c r="AO5016" s="158">
        <f t="shared" si="704"/>
        <v>27.869280020166681</v>
      </c>
      <c r="AP5016" s="159">
        <f t="shared" si="705"/>
        <v>2.3221327609088612E-4</v>
      </c>
      <c r="AQ5016" s="160">
        <f t="shared" si="706"/>
        <v>6.1825095745059394E-7</v>
      </c>
      <c r="AR5016" s="161">
        <f t="shared" si="707"/>
        <v>6.1825095745059394E-7</v>
      </c>
      <c r="AS5016" s="161" t="str">
        <f t="shared" si="703"/>
        <v/>
      </c>
    </row>
    <row r="5017" spans="41:45" ht="20.100000000000001" customHeight="1" x14ac:dyDescent="0.25">
      <c r="AO5017" s="158">
        <f t="shared" si="704"/>
        <v>27.875674990341111</v>
      </c>
      <c r="AP5017" s="159">
        <f t="shared" si="705"/>
        <v>2.3159502513343553E-4</v>
      </c>
      <c r="AQ5017" s="160">
        <f t="shared" si="706"/>
        <v>6.1663081879525291E-7</v>
      </c>
      <c r="AR5017" s="161">
        <f t="shared" si="707"/>
        <v>6.1663081879525291E-7</v>
      </c>
      <c r="AS5017" s="161" t="str">
        <f t="shared" si="703"/>
        <v/>
      </c>
    </row>
    <row r="5018" spans="41:45" ht="20.100000000000001" customHeight="1" x14ac:dyDescent="0.25">
      <c r="AO5018" s="158">
        <f t="shared" si="704"/>
        <v>27.88206996051554</v>
      </c>
      <c r="AP5018" s="159">
        <f t="shared" si="705"/>
        <v>2.3097839431464028E-4</v>
      </c>
      <c r="AQ5018" s="160">
        <f t="shared" si="706"/>
        <v>6.1501484484400236E-7</v>
      </c>
      <c r="AR5018" s="161">
        <f t="shared" si="707"/>
        <v>6.1501484484400236E-7</v>
      </c>
      <c r="AS5018" s="161" t="str">
        <f t="shared" si="703"/>
        <v/>
      </c>
    </row>
    <row r="5019" spans="41:45" ht="20.100000000000001" customHeight="1" x14ac:dyDescent="0.25">
      <c r="AO5019" s="158">
        <f t="shared" si="704"/>
        <v>27.88846493068997</v>
      </c>
      <c r="AP5019" s="159">
        <f t="shared" si="705"/>
        <v>2.3036337946979627E-4</v>
      </c>
      <c r="AQ5019" s="160">
        <f t="shared" si="706"/>
        <v>6.1340302514421179E-7</v>
      </c>
      <c r="AR5019" s="161">
        <f t="shared" si="707"/>
        <v>6.1340302514421179E-7</v>
      </c>
      <c r="AS5019" s="161" t="str">
        <f t="shared" si="703"/>
        <v/>
      </c>
    </row>
    <row r="5020" spans="41:45" ht="20.100000000000001" customHeight="1" x14ac:dyDescent="0.25">
      <c r="AO5020" s="158">
        <f t="shared" si="704"/>
        <v>27.8948599008644</v>
      </c>
      <c r="AP5020" s="159">
        <f t="shared" si="705"/>
        <v>2.2974997644465206E-4</v>
      </c>
      <c r="AQ5020" s="160">
        <f t="shared" si="706"/>
        <v>6.1179534926940706E-7</v>
      </c>
      <c r="AR5020" s="161">
        <f t="shared" si="707"/>
        <v>6.1179534926940706E-7</v>
      </c>
      <c r="AS5020" s="161" t="str">
        <f t="shared" si="703"/>
        <v/>
      </c>
    </row>
    <row r="5021" spans="41:45" ht="20.100000000000001" customHeight="1" x14ac:dyDescent="0.25">
      <c r="AO5021" s="158">
        <f t="shared" si="704"/>
        <v>27.90125487103883</v>
      </c>
      <c r="AP5021" s="159">
        <f t="shared" si="705"/>
        <v>2.2913818109538265E-4</v>
      </c>
      <c r="AQ5021" s="160">
        <f t="shared" si="706"/>
        <v>6.1019180681607201E-7</v>
      </c>
      <c r="AR5021" s="161">
        <f t="shared" si="707"/>
        <v>6.1019180681607201E-7</v>
      </c>
      <c r="AS5021" s="161" t="str">
        <f t="shared" si="703"/>
        <v/>
      </c>
    </row>
    <row r="5022" spans="41:45" ht="20.100000000000001" customHeight="1" x14ac:dyDescent="0.25">
      <c r="AO5022" s="158">
        <f t="shared" si="704"/>
        <v>27.90764984121326</v>
      </c>
      <c r="AP5022" s="159">
        <f t="shared" si="705"/>
        <v>2.2852798928856658E-4</v>
      </c>
      <c r="AQ5022" s="160">
        <f t="shared" si="706"/>
        <v>6.0859238740947606E-7</v>
      </c>
      <c r="AR5022" s="161">
        <f t="shared" si="707"/>
        <v>6.0859238740947606E-7</v>
      </c>
      <c r="AS5022" s="161" t="str">
        <f t="shared" si="703"/>
        <v/>
      </c>
    </row>
    <row r="5023" spans="41:45" ht="20.100000000000001" customHeight="1" x14ac:dyDescent="0.25">
      <c r="AO5023" s="158">
        <f t="shared" si="704"/>
        <v>27.91404481138769</v>
      </c>
      <c r="AP5023" s="159">
        <f t="shared" si="705"/>
        <v>2.2791939690115711E-4</v>
      </c>
      <c r="AQ5023" s="160">
        <f t="shared" si="706"/>
        <v>6.0699708069725028E-7</v>
      </c>
      <c r="AR5023" s="161">
        <f t="shared" si="707"/>
        <v>6.0699708069725028E-7</v>
      </c>
      <c r="AS5023" s="161" t="str">
        <f t="shared" si="703"/>
        <v/>
      </c>
    </row>
    <row r="5024" spans="41:45" ht="20.100000000000001" customHeight="1" x14ac:dyDescent="0.25">
      <c r="AO5024" s="158">
        <f t="shared" si="704"/>
        <v>27.92043978156212</v>
      </c>
      <c r="AP5024" s="159">
        <f t="shared" si="705"/>
        <v>2.2731239982045986E-4</v>
      </c>
      <c r="AQ5024" s="160">
        <f t="shared" si="706"/>
        <v>6.0540587635323634E-7</v>
      </c>
      <c r="AR5024" s="161">
        <f t="shared" si="707"/>
        <v>6.0540587635323634E-7</v>
      </c>
      <c r="AS5024" s="161" t="str">
        <f t="shared" si="703"/>
        <v/>
      </c>
    </row>
    <row r="5025" spans="41:45" ht="20.100000000000001" customHeight="1" x14ac:dyDescent="0.25">
      <c r="AO5025" s="158">
        <f t="shared" si="704"/>
        <v>27.92683475173655</v>
      </c>
      <c r="AP5025" s="159">
        <f t="shared" si="705"/>
        <v>2.2670699394410662E-4</v>
      </c>
      <c r="AQ5025" s="160">
        <f t="shared" si="706"/>
        <v>6.0381876407767624E-7</v>
      </c>
      <c r="AR5025" s="161">
        <f t="shared" si="707"/>
        <v>6.0381876407767624E-7</v>
      </c>
      <c r="AS5025" s="161" t="str">
        <f t="shared" si="703"/>
        <v/>
      </c>
    </row>
    <row r="5026" spans="41:45" ht="20.100000000000001" customHeight="1" x14ac:dyDescent="0.25">
      <c r="AO5026" s="158">
        <f t="shared" si="704"/>
        <v>27.93322972191098</v>
      </c>
      <c r="AP5026" s="159">
        <f t="shared" si="705"/>
        <v>2.2610317518002894E-4</v>
      </c>
      <c r="AQ5026" s="160">
        <f t="shared" si="706"/>
        <v>6.0223573359414941E-7</v>
      </c>
      <c r="AR5026" s="161">
        <f t="shared" si="707"/>
        <v>6.0223573359414941E-7</v>
      </c>
      <c r="AS5026" s="161" t="str">
        <f t="shared" si="703"/>
        <v/>
      </c>
    </row>
    <row r="5027" spans="41:45" ht="20.100000000000001" customHeight="1" x14ac:dyDescent="0.25">
      <c r="AO5027" s="158">
        <f t="shared" si="704"/>
        <v>27.93962469208541</v>
      </c>
      <c r="AP5027" s="159">
        <f t="shared" si="705"/>
        <v>2.2550093944643479E-4</v>
      </c>
      <c r="AQ5027" s="160">
        <f t="shared" si="706"/>
        <v>6.0065677465128038E-7</v>
      </c>
      <c r="AR5027" s="161">
        <f t="shared" si="707"/>
        <v>6.0065677465128038E-7</v>
      </c>
      <c r="AS5027" s="161" t="str">
        <f t="shared" si="703"/>
        <v/>
      </c>
    </row>
    <row r="5028" spans="41:45" ht="20.100000000000001" customHeight="1" x14ac:dyDescent="0.25">
      <c r="AO5028" s="158">
        <f t="shared" si="704"/>
        <v>27.94601966225984</v>
      </c>
      <c r="AP5028" s="159">
        <f t="shared" si="705"/>
        <v>2.2490028267178351E-4</v>
      </c>
      <c r="AQ5028" s="160">
        <f t="shared" si="706"/>
        <v>5.9908187702374161E-7</v>
      </c>
      <c r="AR5028" s="161">
        <f t="shared" si="707"/>
        <v>5.9908187702374161E-7</v>
      </c>
      <c r="AS5028" s="161" t="str">
        <f t="shared" si="703"/>
        <v/>
      </c>
    </row>
    <row r="5029" spans="41:45" ht="20.100000000000001" customHeight="1" x14ac:dyDescent="0.25">
      <c r="AO5029" s="158">
        <f t="shared" si="704"/>
        <v>27.952414632434269</v>
      </c>
      <c r="AP5029" s="159">
        <f t="shared" si="705"/>
        <v>2.2430120079475977E-4</v>
      </c>
      <c r="AQ5029" s="160">
        <f t="shared" si="706"/>
        <v>5.9751103051089828E-7</v>
      </c>
      <c r="AR5029" s="161">
        <f t="shared" si="707"/>
        <v>5.9751103051089828E-7</v>
      </c>
      <c r="AS5029" s="161" t="str">
        <f t="shared" si="703"/>
        <v/>
      </c>
    </row>
    <row r="5030" spans="41:45" ht="20.100000000000001" customHeight="1" x14ac:dyDescent="0.25">
      <c r="AO5030" s="158">
        <f t="shared" si="704"/>
        <v>27.958809602608699</v>
      </c>
      <c r="AP5030" s="159">
        <f t="shared" si="705"/>
        <v>2.2370368976424887E-4</v>
      </c>
      <c r="AQ5030" s="160">
        <f t="shared" si="706"/>
        <v>5.9594422493651012E-7</v>
      </c>
      <c r="AR5030" s="161">
        <f t="shared" si="707"/>
        <v>5.9594422493651012E-7</v>
      </c>
      <c r="AS5030" s="161" t="str">
        <f t="shared" si="703"/>
        <v/>
      </c>
    </row>
    <row r="5031" spans="41:45" ht="20.100000000000001" customHeight="1" x14ac:dyDescent="0.25">
      <c r="AO5031" s="158">
        <f t="shared" si="704"/>
        <v>27.965204572783129</v>
      </c>
      <c r="AP5031" s="159">
        <f t="shared" si="705"/>
        <v>2.2310774553931236E-4</v>
      </c>
      <c r="AQ5031" s="160">
        <f t="shared" si="706"/>
        <v>5.9438145014919217E-7</v>
      </c>
      <c r="AR5031" s="161">
        <f t="shared" si="707"/>
        <v>5.9438145014919217E-7</v>
      </c>
      <c r="AS5031" s="161" t="str">
        <f t="shared" si="703"/>
        <v/>
      </c>
    </row>
    <row r="5032" spans="41:45" ht="20.100000000000001" customHeight="1" x14ac:dyDescent="0.25">
      <c r="AO5032" s="158">
        <f t="shared" si="704"/>
        <v>27.971599542957559</v>
      </c>
      <c r="AP5032" s="159">
        <f t="shared" si="705"/>
        <v>2.2251336408916317E-4</v>
      </c>
      <c r="AQ5032" s="160">
        <f t="shared" si="706"/>
        <v>5.928226960227401E-7</v>
      </c>
      <c r="AR5032" s="161">
        <f t="shared" si="707"/>
        <v>5.928226960227401E-7</v>
      </c>
      <c r="AS5032" s="161" t="str">
        <f t="shared" si="703"/>
        <v/>
      </c>
    </row>
    <row r="5033" spans="41:45" ht="20.100000000000001" customHeight="1" x14ac:dyDescent="0.25">
      <c r="AO5033" s="158">
        <f t="shared" si="704"/>
        <v>27.977994513131989</v>
      </c>
      <c r="AP5033" s="159">
        <f t="shared" si="705"/>
        <v>2.2192054139314043E-4</v>
      </c>
      <c r="AQ5033" s="160">
        <f t="shared" si="706"/>
        <v>5.912679524542057E-7</v>
      </c>
      <c r="AR5033" s="161">
        <f t="shared" si="707"/>
        <v>5.912679524542057E-7</v>
      </c>
      <c r="AS5033" s="161" t="str">
        <f t="shared" si="703"/>
        <v/>
      </c>
    </row>
    <row r="5034" spans="41:45" ht="20.100000000000001" customHeight="1" x14ac:dyDescent="0.25">
      <c r="AO5034" s="158">
        <f t="shared" si="704"/>
        <v>27.984389483306419</v>
      </c>
      <c r="AP5034" s="159">
        <f t="shared" si="705"/>
        <v>2.2132927344068623E-4</v>
      </c>
      <c r="AQ5034" s="160">
        <f t="shared" si="706"/>
        <v>5.8971720936801687E-7</v>
      </c>
      <c r="AR5034" s="161">
        <f t="shared" si="707"/>
        <v>5.8971720936801687E-7</v>
      </c>
      <c r="AS5034" s="161" t="str">
        <f t="shared" si="703"/>
        <v/>
      </c>
    </row>
    <row r="5035" spans="41:45" ht="20.100000000000001" customHeight="1" x14ac:dyDescent="0.25">
      <c r="AO5035" s="158">
        <f t="shared" si="704"/>
        <v>27.990784453480849</v>
      </c>
      <c r="AP5035" s="159">
        <f t="shared" si="705"/>
        <v>2.2073955623131821E-4</v>
      </c>
      <c r="AQ5035" s="160">
        <f t="shared" si="706"/>
        <v>5.8817045671031264E-7</v>
      </c>
      <c r="AR5035" s="161">
        <f t="shared" si="707"/>
        <v>5.8817045671031264E-7</v>
      </c>
      <c r="AS5035" s="161" t="str">
        <f t="shared" si="703"/>
        <v/>
      </c>
    </row>
    <row r="5036" spans="41:45" ht="20.100000000000001" customHeight="1" x14ac:dyDescent="0.25">
      <c r="AO5036" s="158">
        <f t="shared" si="704"/>
        <v>27.997179423655279</v>
      </c>
      <c r="AP5036" s="159">
        <f t="shared" si="705"/>
        <v>2.201513857746079E-4</v>
      </c>
      <c r="AQ5036" s="160">
        <f t="shared" si="706"/>
        <v>5.8662768445330712E-7</v>
      </c>
      <c r="AR5036" s="161">
        <f t="shared" si="707"/>
        <v>5.8662768445330712E-7</v>
      </c>
      <c r="AS5036" s="161" t="str">
        <f t="shared" si="703"/>
        <v/>
      </c>
    </row>
    <row r="5037" spans="41:45" ht="20.100000000000001" customHeight="1" x14ac:dyDescent="0.25">
      <c r="AO5037" s="158">
        <f t="shared" si="704"/>
        <v>28.003574393829709</v>
      </c>
      <c r="AP5037" s="159">
        <f t="shared" si="705"/>
        <v>2.1956475809015459E-4</v>
      </c>
      <c r="AQ5037" s="160">
        <f t="shared" si="706"/>
        <v>5.8508888259347345E-7</v>
      </c>
      <c r="AR5037" s="161">
        <f t="shared" si="707"/>
        <v>5.8508888259347345E-7</v>
      </c>
      <c r="AS5037" s="161" t="str">
        <f t="shared" si="703"/>
        <v/>
      </c>
    </row>
    <row r="5038" spans="41:45" ht="20.100000000000001" customHeight="1" x14ac:dyDescent="0.25">
      <c r="AO5038" s="158">
        <f t="shared" si="704"/>
        <v>28.009969364004139</v>
      </c>
      <c r="AP5038" s="159">
        <f t="shared" si="705"/>
        <v>2.1897966920756112E-4</v>
      </c>
      <c r="AQ5038" s="160">
        <f t="shared" si="706"/>
        <v>5.8355404115105589E-7</v>
      </c>
      <c r="AR5038" s="161">
        <f t="shared" si="707"/>
        <v>5.8355404115105589E-7</v>
      </c>
      <c r="AS5038" s="161" t="str">
        <f t="shared" si="703"/>
        <v/>
      </c>
    </row>
    <row r="5039" spans="41:45" ht="20.100000000000001" customHeight="1" x14ac:dyDescent="0.25">
      <c r="AO5039" s="158">
        <f t="shared" si="704"/>
        <v>28.016364334178569</v>
      </c>
      <c r="AP5039" s="159">
        <f t="shared" si="705"/>
        <v>2.1839611516641006E-4</v>
      </c>
      <c r="AQ5039" s="160">
        <f t="shared" si="706"/>
        <v>5.8202315017147929E-7</v>
      </c>
      <c r="AR5039" s="161">
        <f t="shared" si="707"/>
        <v>5.8202315017147929E-7</v>
      </c>
      <c r="AS5039" s="161" t="str">
        <f t="shared" si="703"/>
        <v/>
      </c>
    </row>
    <row r="5040" spans="41:45" ht="20.100000000000001" customHeight="1" x14ac:dyDescent="0.25">
      <c r="AO5040" s="158">
        <f t="shared" si="704"/>
        <v>28.022759304352999</v>
      </c>
      <c r="AP5040" s="159">
        <f t="shared" si="705"/>
        <v>2.1781409201623858E-4</v>
      </c>
      <c r="AQ5040" s="160">
        <f t="shared" si="706"/>
        <v>5.8049619972399386E-7</v>
      </c>
      <c r="AR5040" s="161">
        <f t="shared" si="707"/>
        <v>5.8049619972399386E-7</v>
      </c>
      <c r="AS5040" s="161" t="str">
        <f t="shared" si="703"/>
        <v/>
      </c>
    </row>
    <row r="5041" spans="41:45" ht="20.100000000000001" customHeight="1" x14ac:dyDescent="0.25">
      <c r="AO5041" s="158">
        <f t="shared" si="704"/>
        <v>28.029154274527428</v>
      </c>
      <c r="AP5041" s="159">
        <f t="shared" si="705"/>
        <v>2.1723359581651459E-4</v>
      </c>
      <c r="AQ5041" s="160">
        <f t="shared" si="706"/>
        <v>5.789731799014583E-7</v>
      </c>
      <c r="AR5041" s="161">
        <f t="shared" si="707"/>
        <v>5.789731799014583E-7</v>
      </c>
      <c r="AS5041" s="161" t="str">
        <f t="shared" si="703"/>
        <v/>
      </c>
    </row>
    <row r="5042" spans="41:45" ht="20.100000000000001" customHeight="1" x14ac:dyDescent="0.25">
      <c r="AO5042" s="158">
        <f t="shared" si="704"/>
        <v>28.035549244701858</v>
      </c>
      <c r="AP5042" s="159">
        <f t="shared" si="705"/>
        <v>2.1665462263661313E-4</v>
      </c>
      <c r="AQ5042" s="160">
        <f t="shared" si="706"/>
        <v>5.774540808223998E-7</v>
      </c>
      <c r="AR5042" s="161">
        <f t="shared" si="707"/>
        <v>5.774540808223998E-7</v>
      </c>
      <c r="AS5042" s="161" t="str">
        <f t="shared" si="703"/>
        <v/>
      </c>
    </row>
    <row r="5043" spans="41:45" ht="20.100000000000001" customHeight="1" x14ac:dyDescent="0.25">
      <c r="AO5043" s="158">
        <f t="shared" si="704"/>
        <v>28.041944214876288</v>
      </c>
      <c r="AP5043" s="159">
        <f t="shared" si="705"/>
        <v>2.1607716855579073E-4</v>
      </c>
      <c r="AQ5043" s="160">
        <f t="shared" si="706"/>
        <v>5.7593889262852038E-7</v>
      </c>
      <c r="AR5043" s="161">
        <f t="shared" si="707"/>
        <v>5.7593889262852038E-7</v>
      </c>
      <c r="AS5043" s="161" t="str">
        <f t="shared" si="703"/>
        <v/>
      </c>
    </row>
    <row r="5044" spans="41:45" ht="20.100000000000001" customHeight="1" x14ac:dyDescent="0.25">
      <c r="AO5044" s="158">
        <f t="shared" si="704"/>
        <v>28.048339185050718</v>
      </c>
      <c r="AP5044" s="159">
        <f t="shared" si="705"/>
        <v>2.1550122966316221E-4</v>
      </c>
      <c r="AQ5044" s="160">
        <f t="shared" si="706"/>
        <v>5.7442760548485948E-7</v>
      </c>
      <c r="AR5044" s="161">
        <f t="shared" si="707"/>
        <v>5.7442760548485948E-7</v>
      </c>
      <c r="AS5044" s="161" t="str">
        <f t="shared" si="703"/>
        <v/>
      </c>
    </row>
    <row r="5045" spans="41:45" ht="20.100000000000001" customHeight="1" x14ac:dyDescent="0.25">
      <c r="AO5045" s="158">
        <f t="shared" si="704"/>
        <v>28.054734155225148</v>
      </c>
      <c r="AP5045" s="159">
        <f t="shared" si="705"/>
        <v>2.1492680205767735E-4</v>
      </c>
      <c r="AQ5045" s="160">
        <f t="shared" si="706"/>
        <v>5.7292020958182692E-7</v>
      </c>
      <c r="AR5045" s="161">
        <f t="shared" si="707"/>
        <v>5.7292020958182692E-7</v>
      </c>
      <c r="AS5045" s="161" t="str">
        <f t="shared" si="703"/>
        <v/>
      </c>
    </row>
    <row r="5046" spans="41:45" ht="20.100000000000001" customHeight="1" x14ac:dyDescent="0.25">
      <c r="AO5046" s="158">
        <f t="shared" si="704"/>
        <v>28.061129125399578</v>
      </c>
      <c r="AP5046" s="159">
        <f t="shared" si="705"/>
        <v>2.1435388184809552E-4</v>
      </c>
      <c r="AQ5046" s="160">
        <f t="shared" si="706"/>
        <v>5.7141669513322414E-7</v>
      </c>
      <c r="AR5046" s="161">
        <f t="shared" si="707"/>
        <v>5.7141669513322414E-7</v>
      </c>
      <c r="AS5046" s="161" t="str">
        <f t="shared" si="703"/>
        <v/>
      </c>
    </row>
    <row r="5047" spans="41:45" ht="20.100000000000001" customHeight="1" x14ac:dyDescent="0.25">
      <c r="AO5047" s="158">
        <f t="shared" si="704"/>
        <v>28.067524095574008</v>
      </c>
      <c r="AP5047" s="159">
        <f t="shared" si="705"/>
        <v>2.137824651529623E-4</v>
      </c>
      <c r="AQ5047" s="160">
        <f t="shared" si="706"/>
        <v>5.6991705237678636E-7</v>
      </c>
      <c r="AR5047" s="161">
        <f t="shared" si="707"/>
        <v>5.6991705237678636E-7</v>
      </c>
      <c r="AS5047" s="161" t="str">
        <f t="shared" si="703"/>
        <v/>
      </c>
    </row>
    <row r="5048" spans="41:45" ht="20.100000000000001" customHeight="1" x14ac:dyDescent="0.25">
      <c r="AO5048" s="158">
        <f t="shared" si="704"/>
        <v>28.073919065748438</v>
      </c>
      <c r="AP5048" s="159">
        <f t="shared" si="705"/>
        <v>2.1321254810058551E-4</v>
      </c>
      <c r="AQ5048" s="160">
        <f t="shared" si="706"/>
        <v>5.6842127157334232E-7</v>
      </c>
      <c r="AR5048" s="161">
        <f t="shared" si="707"/>
        <v>5.6842127157334232E-7</v>
      </c>
      <c r="AS5048" s="161" t="str">
        <f t="shared" si="703"/>
        <v/>
      </c>
    </row>
    <row r="5049" spans="41:45" ht="20.100000000000001" customHeight="1" x14ac:dyDescent="0.25">
      <c r="AO5049" s="158">
        <f t="shared" si="704"/>
        <v>28.080314035922868</v>
      </c>
      <c r="AP5049" s="159">
        <f t="shared" si="705"/>
        <v>2.1264412682901217E-4</v>
      </c>
      <c r="AQ5049" s="160">
        <f t="shared" si="706"/>
        <v>5.6692934300852185E-7</v>
      </c>
      <c r="AR5049" s="161">
        <f t="shared" si="707"/>
        <v>5.6692934300852185E-7</v>
      </c>
      <c r="AS5049" s="161" t="str">
        <f t="shared" si="703"/>
        <v/>
      </c>
    </row>
    <row r="5050" spans="41:45" ht="20.100000000000001" customHeight="1" x14ac:dyDescent="0.25">
      <c r="AO5050" s="158">
        <f t="shared" si="704"/>
        <v>28.086709006097298</v>
      </c>
      <c r="AP5050" s="159">
        <f t="shared" si="705"/>
        <v>2.1207719748600365E-4</v>
      </c>
      <c r="AQ5050" s="160">
        <f t="shared" si="706"/>
        <v>5.6544125699172594E-7</v>
      </c>
      <c r="AR5050" s="161">
        <f t="shared" si="707"/>
        <v>5.6544125699172594E-7</v>
      </c>
      <c r="AS5050" s="161" t="str">
        <f t="shared" si="703"/>
        <v/>
      </c>
    </row>
    <row r="5051" spans="41:45" ht="20.100000000000001" customHeight="1" x14ac:dyDescent="0.25">
      <c r="AO5051" s="158">
        <f t="shared" si="704"/>
        <v>28.093103976271728</v>
      </c>
      <c r="AP5051" s="159">
        <f t="shared" si="705"/>
        <v>2.1151175622901192E-4</v>
      </c>
      <c r="AQ5051" s="160">
        <f t="shared" si="706"/>
        <v>5.6395700385436487E-7</v>
      </c>
      <c r="AR5051" s="161">
        <f t="shared" si="707"/>
        <v>5.6395700385436487E-7</v>
      </c>
      <c r="AS5051" s="161" t="str">
        <f t="shared" si="703"/>
        <v/>
      </c>
    </row>
    <row r="5052" spans="41:45" ht="20.100000000000001" customHeight="1" x14ac:dyDescent="0.25">
      <c r="AO5052" s="158">
        <f t="shared" si="704"/>
        <v>28.099498946446158</v>
      </c>
      <c r="AP5052" s="159">
        <f t="shared" si="705"/>
        <v>2.1094779922515756E-4</v>
      </c>
      <c r="AQ5052" s="160">
        <f t="shared" si="706"/>
        <v>5.6247657395384269E-7</v>
      </c>
      <c r="AR5052" s="161">
        <f t="shared" si="707"/>
        <v>5.6247657395384269E-7</v>
      </c>
      <c r="AS5052" s="161" t="str">
        <f t="shared" si="703"/>
        <v/>
      </c>
    </row>
    <row r="5053" spans="41:45" ht="20.100000000000001" customHeight="1" x14ac:dyDescent="0.25">
      <c r="AO5053" s="158">
        <f t="shared" si="704"/>
        <v>28.105893916620587</v>
      </c>
      <c r="AP5053" s="159">
        <f t="shared" si="705"/>
        <v>2.1038532265120371E-4</v>
      </c>
      <c r="AQ5053" s="160">
        <f t="shared" si="706"/>
        <v>5.6099995766962694E-7</v>
      </c>
      <c r="AR5053" s="161">
        <f t="shared" si="707"/>
        <v>5.6099995766962694E-7</v>
      </c>
      <c r="AS5053" s="161" t="str">
        <f t="shared" si="703"/>
        <v/>
      </c>
    </row>
    <row r="5054" spans="41:45" ht="20.100000000000001" customHeight="1" x14ac:dyDescent="0.25">
      <c r="AO5054" s="158">
        <f t="shared" si="704"/>
        <v>28.112288886795017</v>
      </c>
      <c r="AP5054" s="159">
        <f t="shared" si="705"/>
        <v>2.0982432269353409E-4</v>
      </c>
      <c r="AQ5054" s="160">
        <f t="shared" si="706"/>
        <v>5.5952714540438708E-7</v>
      </c>
      <c r="AR5054" s="161">
        <f t="shared" si="707"/>
        <v>5.5952714540438708E-7</v>
      </c>
      <c r="AS5054" s="161" t="str">
        <f t="shared" si="703"/>
        <v/>
      </c>
    </row>
    <row r="5055" spans="41:45" ht="20.100000000000001" customHeight="1" x14ac:dyDescent="0.25">
      <c r="AO5055" s="158">
        <f t="shared" si="704"/>
        <v>28.118683856969447</v>
      </c>
      <c r="AP5055" s="159">
        <f t="shared" si="705"/>
        <v>2.092647955481297E-4</v>
      </c>
      <c r="AQ5055" s="160">
        <f t="shared" si="706"/>
        <v>5.5805812758499742E-7</v>
      </c>
      <c r="AR5055" s="161">
        <f t="shared" si="707"/>
        <v>5.5805812758499742E-7</v>
      </c>
      <c r="AS5055" s="161" t="str">
        <f t="shared" si="703"/>
        <v/>
      </c>
    </row>
    <row r="5056" spans="41:45" ht="20.100000000000001" customHeight="1" x14ac:dyDescent="0.25">
      <c r="AO5056" s="158">
        <f t="shared" si="704"/>
        <v>28.125078827143877</v>
      </c>
      <c r="AP5056" s="159">
        <f t="shared" si="705"/>
        <v>2.087067374205447E-4</v>
      </c>
      <c r="AQ5056" s="160">
        <f t="shared" si="706"/>
        <v>5.5659289466218468E-7</v>
      </c>
      <c r="AR5056" s="161">
        <f t="shared" si="707"/>
        <v>5.5659289466218468E-7</v>
      </c>
      <c r="AS5056" s="161" t="str">
        <f t="shared" si="703"/>
        <v/>
      </c>
    </row>
    <row r="5057" spans="41:45" ht="20.100000000000001" customHeight="1" x14ac:dyDescent="0.25">
      <c r="AO5057" s="158">
        <f t="shared" si="704"/>
        <v>28.131473797318307</v>
      </c>
      <c r="AP5057" s="159">
        <f t="shared" si="705"/>
        <v>2.0815014452588252E-4</v>
      </c>
      <c r="AQ5057" s="160">
        <f t="shared" si="706"/>
        <v>5.5513143710854938E-7</v>
      </c>
      <c r="AR5057" s="161">
        <f t="shared" si="707"/>
        <v>5.5513143710854938E-7</v>
      </c>
      <c r="AS5057" s="161" t="str">
        <f t="shared" si="703"/>
        <v/>
      </c>
    </row>
    <row r="5058" spans="41:45" ht="20.100000000000001" customHeight="1" x14ac:dyDescent="0.25">
      <c r="AO5058" s="158">
        <f t="shared" si="704"/>
        <v>28.137868767492737</v>
      </c>
      <c r="AP5058" s="159">
        <f t="shared" si="705"/>
        <v>2.0759501308877397E-4</v>
      </c>
      <c r="AQ5058" s="160">
        <f t="shared" si="706"/>
        <v>5.5367374542130343E-7</v>
      </c>
      <c r="AR5058" s="161">
        <f t="shared" si="707"/>
        <v>5.5367374542130343E-7</v>
      </c>
      <c r="AS5058" s="161" t="str">
        <f t="shared" si="703"/>
        <v/>
      </c>
    </row>
    <row r="5059" spans="41:45" ht="20.100000000000001" customHeight="1" x14ac:dyDescent="0.25">
      <c r="AO5059" s="158">
        <f t="shared" si="704"/>
        <v>28.144263737667167</v>
      </c>
      <c r="AP5059" s="159">
        <f t="shared" si="705"/>
        <v>2.0704133934335266E-4</v>
      </c>
      <c r="AQ5059" s="160">
        <f t="shared" si="706"/>
        <v>5.5221981011974934E-7</v>
      </c>
      <c r="AR5059" s="161">
        <f t="shared" si="707"/>
        <v>5.5221981011974934E-7</v>
      </c>
      <c r="AS5059" s="161" t="str">
        <f t="shared" si="703"/>
        <v/>
      </c>
    </row>
    <row r="5060" spans="41:45" ht="20.100000000000001" customHeight="1" x14ac:dyDescent="0.25">
      <c r="AO5060" s="158">
        <f t="shared" si="704"/>
        <v>28.150658707841597</v>
      </c>
      <c r="AP5060" s="159">
        <f t="shared" si="705"/>
        <v>2.0648911953323292E-4</v>
      </c>
      <c r="AQ5060" s="160">
        <f t="shared" si="706"/>
        <v>5.5076962174777392E-7</v>
      </c>
      <c r="AR5060" s="161">
        <f t="shared" si="707"/>
        <v>5.5076962174777392E-7</v>
      </c>
      <c r="AS5060" s="161" t="str">
        <f t="shared" si="703"/>
        <v/>
      </c>
    </row>
    <row r="5061" spans="41:45" ht="20.100000000000001" customHeight="1" x14ac:dyDescent="0.25">
      <c r="AO5061" s="158">
        <f t="shared" si="704"/>
        <v>28.157053678016027</v>
      </c>
      <c r="AP5061" s="159">
        <f t="shared" si="705"/>
        <v>2.0593834991148514E-4</v>
      </c>
      <c r="AQ5061" s="160">
        <f t="shared" si="706"/>
        <v>5.4932317087010778E-7</v>
      </c>
      <c r="AR5061" s="161">
        <f t="shared" si="707"/>
        <v>5.4932317087010778E-7</v>
      </c>
      <c r="AS5061" s="161" t="str">
        <f t="shared" si="703"/>
        <v/>
      </c>
    </row>
    <row r="5062" spans="41:45" ht="20.100000000000001" customHeight="1" x14ac:dyDescent="0.25">
      <c r="AO5062" s="158">
        <f t="shared" si="704"/>
        <v>28.163448648190457</v>
      </c>
      <c r="AP5062" s="159">
        <f t="shared" si="705"/>
        <v>2.0538902674061503E-4</v>
      </c>
      <c r="AQ5062" s="160">
        <f t="shared" si="706"/>
        <v>5.4788044807788181E-7</v>
      </c>
      <c r="AR5062" s="161">
        <f t="shared" si="707"/>
        <v>5.4788044807788181E-7</v>
      </c>
      <c r="AS5062" s="161" t="str">
        <f t="shared" si="703"/>
        <v/>
      </c>
    </row>
    <row r="5063" spans="41:45" ht="20.100000000000001" customHeight="1" x14ac:dyDescent="0.25">
      <c r="AO5063" s="158">
        <f t="shared" si="704"/>
        <v>28.169843618364887</v>
      </c>
      <c r="AP5063" s="159">
        <f t="shared" si="705"/>
        <v>2.0484114629253715E-4</v>
      </c>
      <c r="AQ5063" s="160">
        <f t="shared" si="706"/>
        <v>5.4644144398152575E-7</v>
      </c>
      <c r="AR5063" s="161">
        <f t="shared" si="707"/>
        <v>5.4644144398152575E-7</v>
      </c>
      <c r="AS5063" s="161" t="str">
        <f t="shared" si="703"/>
        <v/>
      </c>
    </row>
    <row r="5064" spans="41:45" ht="20.100000000000001" customHeight="1" x14ac:dyDescent="0.25">
      <c r="AO5064" s="158">
        <f t="shared" si="704"/>
        <v>28.176238588539317</v>
      </c>
      <c r="AP5064" s="159">
        <f t="shared" si="705"/>
        <v>2.0429470484855563E-4</v>
      </c>
      <c r="AQ5064" s="160">
        <f t="shared" si="706"/>
        <v>5.450061492172462E-7</v>
      </c>
      <c r="AR5064" s="161">
        <f t="shared" si="707"/>
        <v>5.450061492172462E-7</v>
      </c>
      <c r="AS5064" s="161" t="str">
        <f t="shared" si="703"/>
        <v/>
      </c>
    </row>
    <row r="5065" spans="41:45" ht="20.100000000000001" customHeight="1" x14ac:dyDescent="0.25">
      <c r="AO5065" s="158">
        <f t="shared" si="704"/>
        <v>28.182633558713746</v>
      </c>
      <c r="AP5065" s="159">
        <f t="shared" si="705"/>
        <v>2.0374969869933838E-4</v>
      </c>
      <c r="AQ5065" s="160">
        <f t="shared" si="706"/>
        <v>5.4357455444260859E-7</v>
      </c>
      <c r="AR5065" s="161">
        <f t="shared" si="707"/>
        <v>5.4357455444260859E-7</v>
      </c>
      <c r="AS5065" s="161" t="str">
        <f t="shared" si="703"/>
        <v/>
      </c>
    </row>
    <row r="5066" spans="41:45" ht="20.100000000000001" customHeight="1" x14ac:dyDescent="0.25">
      <c r="AO5066" s="158">
        <f t="shared" si="704"/>
        <v>28.189028528888176</v>
      </c>
      <c r="AP5066" s="159">
        <f t="shared" si="705"/>
        <v>2.0320612414489577E-4</v>
      </c>
      <c r="AQ5066" s="160">
        <f t="shared" si="706"/>
        <v>5.4214665033865128E-7</v>
      </c>
      <c r="AR5066" s="161">
        <f t="shared" si="707"/>
        <v>5.4214665033865128E-7</v>
      </c>
      <c r="AS5066" s="161" t="str">
        <f t="shared" si="703"/>
        <v/>
      </c>
    </row>
    <row r="5067" spans="41:45" ht="20.100000000000001" customHeight="1" x14ac:dyDescent="0.25">
      <c r="AO5067" s="158">
        <f t="shared" si="704"/>
        <v>28.195423499062606</v>
      </c>
      <c r="AP5067" s="159">
        <f t="shared" si="705"/>
        <v>2.0266397749455712E-4</v>
      </c>
      <c r="AQ5067" s="160">
        <f t="shared" si="706"/>
        <v>5.4072242760923512E-7</v>
      </c>
      <c r="AR5067" s="161">
        <f t="shared" si="707"/>
        <v>5.4072242760923512E-7</v>
      </c>
      <c r="AS5067" s="161" t="str">
        <f t="shared" si="703"/>
        <v/>
      </c>
    </row>
    <row r="5068" spans="41:45" ht="20.100000000000001" customHeight="1" x14ac:dyDescent="0.25">
      <c r="AO5068" s="158">
        <f t="shared" si="704"/>
        <v>28.201818469237036</v>
      </c>
      <c r="AP5068" s="159">
        <f t="shared" si="705"/>
        <v>2.0212325506694789E-4</v>
      </c>
      <c r="AQ5068" s="160">
        <f t="shared" si="706"/>
        <v>5.3930187698060972E-7</v>
      </c>
      <c r="AR5068" s="161">
        <f t="shared" si="707"/>
        <v>5.3930187698060972E-7</v>
      </c>
      <c r="AS5068" s="161" t="str">
        <f t="shared" si="703"/>
        <v/>
      </c>
    </row>
    <row r="5069" spans="41:45" ht="20.100000000000001" customHeight="1" x14ac:dyDescent="0.25">
      <c r="AO5069" s="158">
        <f t="shared" si="704"/>
        <v>28.208213439411466</v>
      </c>
      <c r="AP5069" s="159">
        <f t="shared" si="705"/>
        <v>2.0158395318996728E-4</v>
      </c>
      <c r="AQ5069" s="160">
        <f t="shared" si="706"/>
        <v>5.3788498920111531E-7</v>
      </c>
      <c r="AR5069" s="161">
        <f t="shared" si="707"/>
        <v>5.3788498920111531E-7</v>
      </c>
      <c r="AS5069" s="161" t="str">
        <f t="shared" si="703"/>
        <v/>
      </c>
    </row>
    <row r="5070" spans="41:45" ht="20.100000000000001" customHeight="1" x14ac:dyDescent="0.25">
      <c r="AO5070" s="158">
        <f t="shared" si="704"/>
        <v>28.214608409585896</v>
      </c>
      <c r="AP5070" s="159">
        <f t="shared" si="705"/>
        <v>2.0104606820076616E-4</v>
      </c>
      <c r="AQ5070" s="160">
        <f t="shared" si="706"/>
        <v>5.3647175504392035E-7</v>
      </c>
      <c r="AR5070" s="161">
        <f t="shared" si="707"/>
        <v>5.3647175504392035E-7</v>
      </c>
      <c r="AS5070" s="161" t="str">
        <f t="shared" si="703"/>
        <v/>
      </c>
    </row>
    <row r="5071" spans="41:45" ht="20.100000000000001" customHeight="1" x14ac:dyDescent="0.25">
      <c r="AO5071" s="158">
        <f t="shared" si="704"/>
        <v>28.221003379760326</v>
      </c>
      <c r="AP5071" s="159">
        <f t="shared" si="705"/>
        <v>2.0050959644572224E-4</v>
      </c>
      <c r="AQ5071" s="160">
        <f t="shared" si="706"/>
        <v>5.3506216530219684E-7</v>
      </c>
      <c r="AR5071" s="161">
        <f t="shared" si="707"/>
        <v>5.3506216530219684E-7</v>
      </c>
      <c r="AS5071" s="161" t="str">
        <f t="shared" si="703"/>
        <v/>
      </c>
    </row>
    <row r="5072" spans="41:45" ht="20.100000000000001" customHeight="1" x14ac:dyDescent="0.25">
      <c r="AO5072" s="158">
        <f t="shared" si="704"/>
        <v>28.227398349934756</v>
      </c>
      <c r="AP5072" s="159">
        <f t="shared" si="705"/>
        <v>1.9997453428042004E-4</v>
      </c>
      <c r="AQ5072" s="160">
        <f t="shared" si="706"/>
        <v>5.3365621079299631E-7</v>
      </c>
      <c r="AR5072" s="161">
        <f t="shared" si="707"/>
        <v>5.3365621079299631E-7</v>
      </c>
      <c r="AS5072" s="161" t="str">
        <f t="shared" si="703"/>
        <v/>
      </c>
    </row>
    <row r="5073" spans="41:45" ht="20.100000000000001" customHeight="1" x14ac:dyDescent="0.25">
      <c r="AO5073" s="158">
        <f t="shared" si="704"/>
        <v>28.233793320109186</v>
      </c>
      <c r="AP5073" s="159">
        <f t="shared" si="705"/>
        <v>1.9944087806962705E-4</v>
      </c>
      <c r="AQ5073" s="160">
        <f t="shared" si="706"/>
        <v>5.3225388235581331E-7</v>
      </c>
      <c r="AR5073" s="161">
        <f t="shared" si="707"/>
        <v>5.3225388235581331E-7</v>
      </c>
      <c r="AS5073" s="161" t="str">
        <f t="shared" si="703"/>
        <v/>
      </c>
    </row>
    <row r="5074" spans="41:45" ht="20.100000000000001" customHeight="1" x14ac:dyDescent="0.25">
      <c r="AO5074" s="158">
        <f t="shared" si="704"/>
        <v>28.240188290283616</v>
      </c>
      <c r="AP5074" s="159">
        <f t="shared" si="705"/>
        <v>1.9890862418727123E-4</v>
      </c>
      <c r="AQ5074" s="160">
        <f t="shared" si="706"/>
        <v>5.3085517085147403E-7</v>
      </c>
      <c r="AR5074" s="161">
        <f t="shared" si="707"/>
        <v>5.3085517085147403E-7</v>
      </c>
      <c r="AS5074" s="161" t="str">
        <f t="shared" ref="AS5074:AS5137" si="708">IF($AP5074&lt;(1-$AN$670),$AQ5074,"")</f>
        <v/>
      </c>
    </row>
    <row r="5075" spans="41:45" ht="20.100000000000001" customHeight="1" x14ac:dyDescent="0.25">
      <c r="AO5075" s="158">
        <f t="shared" ref="AO5075:AO5138" si="709">AO5074+$AR$655</f>
        <v>28.246583260458046</v>
      </c>
      <c r="AP5075" s="159">
        <f t="shared" ref="AP5075:AP5138" si="710">_xlfn.CHISQ.DIST.RT(AO5075,7)</f>
        <v>1.9837776901641976E-4</v>
      </c>
      <c r="AQ5075" s="160">
        <f t="shared" ref="AQ5075:AQ5138" si="711">AP5075-AP5076</f>
        <v>5.2946006716552449E-7</v>
      </c>
      <c r="AR5075" s="161">
        <f t="shared" ref="AR5075:AR5138" si="712">IF(AP5075&lt;(1-$AN$662),AQ5075,"")</f>
        <v>5.2946006716552449E-7</v>
      </c>
      <c r="AS5075" s="161" t="str">
        <f t="shared" si="708"/>
        <v/>
      </c>
    </row>
    <row r="5076" spans="41:45" ht="20.100000000000001" customHeight="1" x14ac:dyDescent="0.25">
      <c r="AO5076" s="158">
        <f t="shared" si="709"/>
        <v>28.252978230632475</v>
      </c>
      <c r="AP5076" s="159">
        <f t="shared" si="710"/>
        <v>1.9784830894925423E-4</v>
      </c>
      <c r="AQ5076" s="160">
        <f t="shared" si="711"/>
        <v>5.2806856220286372E-7</v>
      </c>
      <c r="AR5076" s="161">
        <f t="shared" si="712"/>
        <v>5.2806856220286372E-7</v>
      </c>
      <c r="AS5076" s="161" t="str">
        <f t="shared" si="708"/>
        <v/>
      </c>
    </row>
    <row r="5077" spans="41:45" ht="20.100000000000001" customHeight="1" x14ac:dyDescent="0.25">
      <c r="AO5077" s="158">
        <f t="shared" si="709"/>
        <v>28.259373200806905</v>
      </c>
      <c r="AP5077" s="159">
        <f t="shared" si="710"/>
        <v>1.9732024038705137E-4</v>
      </c>
      <c r="AQ5077" s="160">
        <f t="shared" si="711"/>
        <v>5.2668064689300213E-7</v>
      </c>
      <c r="AR5077" s="161">
        <f t="shared" si="712"/>
        <v>5.2668064689300213E-7</v>
      </c>
      <c r="AS5077" s="161" t="str">
        <f t="shared" si="708"/>
        <v/>
      </c>
    </row>
    <row r="5078" spans="41:45" ht="20.100000000000001" customHeight="1" x14ac:dyDescent="0.25">
      <c r="AO5078" s="158">
        <f t="shared" si="709"/>
        <v>28.265768170981335</v>
      </c>
      <c r="AP5078" s="159">
        <f t="shared" si="710"/>
        <v>1.9679355974015837E-4</v>
      </c>
      <c r="AQ5078" s="160">
        <f t="shared" si="711"/>
        <v>5.2529631218588735E-7</v>
      </c>
      <c r="AR5078" s="161">
        <f t="shared" si="712"/>
        <v>5.2529631218588735E-7</v>
      </c>
      <c r="AS5078" s="161" t="str">
        <f t="shared" si="708"/>
        <v/>
      </c>
    </row>
    <row r="5079" spans="41:45" ht="20.100000000000001" customHeight="1" x14ac:dyDescent="0.25">
      <c r="AO5079" s="158">
        <f t="shared" si="709"/>
        <v>28.272163141155765</v>
      </c>
      <c r="AP5079" s="159">
        <f t="shared" si="710"/>
        <v>1.9626826342797248E-4</v>
      </c>
      <c r="AQ5079" s="160">
        <f t="shared" si="711"/>
        <v>5.2391554905512972E-7</v>
      </c>
      <c r="AR5079" s="161">
        <f t="shared" si="712"/>
        <v>5.2391554905512972E-7</v>
      </c>
      <c r="AS5079" s="161" t="str">
        <f t="shared" si="708"/>
        <v/>
      </c>
    </row>
    <row r="5080" spans="41:45" ht="20.100000000000001" customHeight="1" x14ac:dyDescent="0.25">
      <c r="AO5080" s="158">
        <f t="shared" si="709"/>
        <v>28.278558111330195</v>
      </c>
      <c r="AP5080" s="159">
        <f t="shared" si="710"/>
        <v>1.9574434787891735E-4</v>
      </c>
      <c r="AQ5080" s="160">
        <f t="shared" si="711"/>
        <v>5.2253834849575256E-7</v>
      </c>
      <c r="AR5080" s="161">
        <f t="shared" si="712"/>
        <v>5.2253834849575256E-7</v>
      </c>
      <c r="AS5080" s="161" t="str">
        <f t="shared" si="708"/>
        <v/>
      </c>
    </row>
    <row r="5081" spans="41:45" ht="20.100000000000001" customHeight="1" x14ac:dyDescent="0.25">
      <c r="AO5081" s="158">
        <f t="shared" si="709"/>
        <v>28.284953081504625</v>
      </c>
      <c r="AP5081" s="159">
        <f t="shared" si="710"/>
        <v>1.952218095304216E-4</v>
      </c>
      <c r="AQ5081" s="160">
        <f t="shared" si="711"/>
        <v>5.2116470152451747E-7</v>
      </c>
      <c r="AR5081" s="161">
        <f t="shared" si="712"/>
        <v>5.2116470152451747E-7</v>
      </c>
      <c r="AS5081" s="161" t="str">
        <f t="shared" si="708"/>
        <v/>
      </c>
    </row>
    <row r="5082" spans="41:45" ht="20.100000000000001" customHeight="1" x14ac:dyDescent="0.25">
      <c r="AO5082" s="158">
        <f t="shared" si="709"/>
        <v>28.291348051679055</v>
      </c>
      <c r="AP5082" s="159">
        <f t="shared" si="710"/>
        <v>1.9470064482889708E-4</v>
      </c>
      <c r="AQ5082" s="160">
        <f t="shared" si="711"/>
        <v>5.1979459918038507E-7</v>
      </c>
      <c r="AR5082" s="161">
        <f t="shared" si="712"/>
        <v>5.1979459918038507E-7</v>
      </c>
      <c r="AS5082" s="161" t="str">
        <f t="shared" si="708"/>
        <v/>
      </c>
    </row>
    <row r="5083" spans="41:45" ht="20.100000000000001" customHeight="1" x14ac:dyDescent="0.25">
      <c r="AO5083" s="158">
        <f t="shared" si="709"/>
        <v>28.297743021853485</v>
      </c>
      <c r="AP5083" s="159">
        <f t="shared" si="710"/>
        <v>1.941808502297167E-4</v>
      </c>
      <c r="AQ5083" s="160">
        <f t="shared" si="711"/>
        <v>5.1842803252511132E-7</v>
      </c>
      <c r="AR5083" s="161">
        <f t="shared" si="712"/>
        <v>5.1842803252511132E-7</v>
      </c>
      <c r="AS5083" s="161" t="str">
        <f t="shared" si="708"/>
        <v/>
      </c>
    </row>
    <row r="5084" spans="41:45" ht="20.100000000000001" customHeight="1" x14ac:dyDescent="0.25">
      <c r="AO5084" s="158">
        <f t="shared" si="709"/>
        <v>28.304137992027915</v>
      </c>
      <c r="AP5084" s="159">
        <f t="shared" si="710"/>
        <v>1.9366242219719159E-4</v>
      </c>
      <c r="AQ5084" s="160">
        <f t="shared" si="711"/>
        <v>5.1706499264105206E-7</v>
      </c>
      <c r="AR5084" s="161">
        <f t="shared" si="712"/>
        <v>5.1706499264105206E-7</v>
      </c>
      <c r="AS5084" s="161" t="str">
        <f t="shared" si="708"/>
        <v/>
      </c>
    </row>
    <row r="5085" spans="41:45" ht="20.100000000000001" customHeight="1" x14ac:dyDescent="0.25">
      <c r="AO5085" s="158">
        <f t="shared" si="709"/>
        <v>28.310532962202345</v>
      </c>
      <c r="AP5085" s="159">
        <f t="shared" si="710"/>
        <v>1.9314535720455053E-4</v>
      </c>
      <c r="AQ5085" s="160">
        <f t="shared" si="711"/>
        <v>5.1570547063268081E-7</v>
      </c>
      <c r="AR5085" s="161">
        <f t="shared" si="712"/>
        <v>5.1570547063268081E-7</v>
      </c>
      <c r="AS5085" s="161" t="str">
        <f t="shared" si="708"/>
        <v/>
      </c>
    </row>
    <row r="5086" spans="41:45" ht="20.100000000000001" customHeight="1" x14ac:dyDescent="0.25">
      <c r="AO5086" s="158">
        <f t="shared" si="709"/>
        <v>28.316927932376775</v>
      </c>
      <c r="AP5086" s="159">
        <f t="shared" si="710"/>
        <v>1.9262965173391785E-4</v>
      </c>
      <c r="AQ5086" s="160">
        <f t="shared" si="711"/>
        <v>5.1434945762688701E-7</v>
      </c>
      <c r="AR5086" s="161">
        <f t="shared" si="712"/>
        <v>5.1434945762688701E-7</v>
      </c>
      <c r="AS5086" s="161" t="str">
        <f t="shared" si="708"/>
        <v/>
      </c>
    </row>
    <row r="5087" spans="41:45" ht="20.100000000000001" customHeight="1" x14ac:dyDescent="0.25">
      <c r="AO5087" s="158">
        <f t="shared" si="709"/>
        <v>28.323322902551205</v>
      </c>
      <c r="AP5087" s="159">
        <f t="shared" si="710"/>
        <v>1.9211530227629097E-4</v>
      </c>
      <c r="AQ5087" s="160">
        <f t="shared" si="711"/>
        <v>5.1299694477243384E-7</v>
      </c>
      <c r="AR5087" s="161">
        <f t="shared" si="712"/>
        <v>5.1299694477243384E-7</v>
      </c>
      <c r="AS5087" s="161" t="str">
        <f t="shared" si="708"/>
        <v/>
      </c>
    </row>
    <row r="5088" spans="41:45" ht="20.100000000000001" customHeight="1" x14ac:dyDescent="0.25">
      <c r="AO5088" s="158">
        <f t="shared" si="709"/>
        <v>28.329717872725634</v>
      </c>
      <c r="AP5088" s="159">
        <f t="shared" si="710"/>
        <v>1.9160230533151853E-4</v>
      </c>
      <c r="AQ5088" s="160">
        <f t="shared" si="711"/>
        <v>5.1164792323838619E-7</v>
      </c>
      <c r="AR5088" s="161">
        <f t="shared" si="712"/>
        <v>5.1164792323838619E-7</v>
      </c>
      <c r="AS5088" s="161" t="str">
        <f t="shared" si="708"/>
        <v/>
      </c>
    </row>
    <row r="5089" spans="41:45" ht="20.100000000000001" customHeight="1" x14ac:dyDescent="0.25">
      <c r="AO5089" s="158">
        <f t="shared" si="709"/>
        <v>28.336112842900064</v>
      </c>
      <c r="AP5089" s="159">
        <f t="shared" si="710"/>
        <v>1.9109065740828015E-4</v>
      </c>
      <c r="AQ5089" s="160">
        <f t="shared" si="711"/>
        <v>5.1030238421692956E-7</v>
      </c>
      <c r="AR5089" s="161">
        <f t="shared" si="712"/>
        <v>5.1030238421692956E-7</v>
      </c>
      <c r="AS5089" s="161" t="str">
        <f t="shared" si="708"/>
        <v/>
      </c>
    </row>
    <row r="5090" spans="41:45" ht="20.100000000000001" customHeight="1" x14ac:dyDescent="0.25">
      <c r="AO5090" s="158">
        <f t="shared" si="709"/>
        <v>28.342507813074494</v>
      </c>
      <c r="AP5090" s="159">
        <f t="shared" si="710"/>
        <v>1.9058035502406322E-4</v>
      </c>
      <c r="AQ5090" s="160">
        <f t="shared" si="711"/>
        <v>5.0896031892087639E-7</v>
      </c>
      <c r="AR5090" s="161">
        <f t="shared" si="712"/>
        <v>5.0896031892087639E-7</v>
      </c>
      <c r="AS5090" s="161" t="str">
        <f t="shared" si="708"/>
        <v/>
      </c>
    </row>
    <row r="5091" spans="41:45" ht="20.100000000000001" customHeight="1" x14ac:dyDescent="0.25">
      <c r="AO5091" s="158">
        <f t="shared" si="709"/>
        <v>28.348902783248924</v>
      </c>
      <c r="AP5091" s="159">
        <f t="shared" si="710"/>
        <v>1.9007139470514234E-4</v>
      </c>
      <c r="AQ5091" s="160">
        <f t="shared" si="711"/>
        <v>5.0762171858529238E-7</v>
      </c>
      <c r="AR5091" s="161">
        <f t="shared" si="712"/>
        <v>5.0762171858529238E-7</v>
      </c>
      <c r="AS5091" s="161" t="str">
        <f t="shared" si="708"/>
        <v/>
      </c>
    </row>
    <row r="5092" spans="41:45" ht="20.100000000000001" customHeight="1" x14ac:dyDescent="0.25">
      <c r="AO5092" s="158">
        <f t="shared" si="709"/>
        <v>28.355297753423354</v>
      </c>
      <c r="AP5092" s="159">
        <f t="shared" si="710"/>
        <v>1.8956377298655705E-4</v>
      </c>
      <c r="AQ5092" s="160">
        <f t="shared" si="711"/>
        <v>5.0628657446592437E-7</v>
      </c>
      <c r="AR5092" s="161">
        <f t="shared" si="712"/>
        <v>5.0628657446592437E-7</v>
      </c>
      <c r="AS5092" s="161" t="str">
        <f t="shared" si="708"/>
        <v/>
      </c>
    </row>
    <row r="5093" spans="41:45" ht="20.100000000000001" customHeight="1" x14ac:dyDescent="0.25">
      <c r="AO5093" s="158">
        <f t="shared" si="709"/>
        <v>28.361692723597784</v>
      </c>
      <c r="AP5093" s="159">
        <f t="shared" si="710"/>
        <v>1.8905748641209112E-4</v>
      </c>
      <c r="AQ5093" s="160">
        <f t="shared" si="711"/>
        <v>5.0495487784115193E-7</v>
      </c>
      <c r="AR5093" s="161">
        <f t="shared" si="712"/>
        <v>5.0495487784115193E-7</v>
      </c>
      <c r="AS5093" s="161" t="str">
        <f t="shared" si="708"/>
        <v/>
      </c>
    </row>
    <row r="5094" spans="41:45" ht="20.100000000000001" customHeight="1" x14ac:dyDescent="0.25">
      <c r="AO5094" s="158">
        <f t="shared" si="709"/>
        <v>28.368087693772214</v>
      </c>
      <c r="AP5094" s="159">
        <f t="shared" si="710"/>
        <v>1.8855253153424997E-4</v>
      </c>
      <c r="AQ5094" s="160">
        <f t="shared" si="711"/>
        <v>5.0362662000933106E-7</v>
      </c>
      <c r="AR5094" s="161">
        <f t="shared" si="712"/>
        <v>5.0362662000933106E-7</v>
      </c>
      <c r="AS5094" s="161" t="str">
        <f t="shared" si="708"/>
        <v/>
      </c>
    </row>
    <row r="5095" spans="41:45" ht="20.100000000000001" customHeight="1" x14ac:dyDescent="0.25">
      <c r="AO5095" s="158">
        <f t="shared" si="709"/>
        <v>28.374482663946644</v>
      </c>
      <c r="AP5095" s="159">
        <f t="shared" si="710"/>
        <v>1.8804890491424064E-4</v>
      </c>
      <c r="AQ5095" s="160">
        <f t="shared" si="711"/>
        <v>5.0230179229039337E-7</v>
      </c>
      <c r="AR5095" s="161">
        <f t="shared" si="712"/>
        <v>5.0230179229039337E-7</v>
      </c>
      <c r="AS5095" s="161" t="str">
        <f t="shared" si="708"/>
        <v/>
      </c>
    </row>
    <row r="5096" spans="41:45" ht="20.100000000000001" customHeight="1" x14ac:dyDescent="0.25">
      <c r="AO5096" s="158">
        <f t="shared" si="709"/>
        <v>28.380877634121074</v>
      </c>
      <c r="AP5096" s="159">
        <f t="shared" si="710"/>
        <v>1.8754660312195025E-4</v>
      </c>
      <c r="AQ5096" s="160">
        <f t="shared" si="711"/>
        <v>5.0098038602725556E-7</v>
      </c>
      <c r="AR5096" s="161">
        <f t="shared" si="712"/>
        <v>5.0098038602725556E-7</v>
      </c>
      <c r="AS5096" s="161" t="str">
        <f t="shared" si="708"/>
        <v/>
      </c>
    </row>
    <row r="5097" spans="41:45" ht="20.100000000000001" customHeight="1" x14ac:dyDescent="0.25">
      <c r="AO5097" s="158">
        <f t="shared" si="709"/>
        <v>28.387272604295504</v>
      </c>
      <c r="AP5097" s="159">
        <f t="shared" si="710"/>
        <v>1.8704562273592299E-4</v>
      </c>
      <c r="AQ5097" s="160">
        <f t="shared" si="711"/>
        <v>4.996623925813471E-7</v>
      </c>
      <c r="AR5097" s="161">
        <f t="shared" si="712"/>
        <v>4.996623925813471E-7</v>
      </c>
      <c r="AS5097" s="161" t="str">
        <f t="shared" si="708"/>
        <v/>
      </c>
    </row>
    <row r="5098" spans="41:45" ht="20.100000000000001" customHeight="1" x14ac:dyDescent="0.25">
      <c r="AO5098" s="158">
        <f t="shared" si="709"/>
        <v>28.393667574469934</v>
      </c>
      <c r="AP5098" s="159">
        <f t="shared" si="710"/>
        <v>1.8654596034334164E-4</v>
      </c>
      <c r="AQ5098" s="160">
        <f t="shared" si="711"/>
        <v>4.9834780333778725E-7</v>
      </c>
      <c r="AR5098" s="161">
        <f t="shared" si="712"/>
        <v>4.9834780333778725E-7</v>
      </c>
      <c r="AS5098" s="161" t="str">
        <f t="shared" si="708"/>
        <v/>
      </c>
    </row>
    <row r="5099" spans="41:45" ht="20.100000000000001" customHeight="1" x14ac:dyDescent="0.25">
      <c r="AO5099" s="158">
        <f t="shared" si="709"/>
        <v>28.400062544644364</v>
      </c>
      <c r="AP5099" s="159">
        <f t="shared" si="710"/>
        <v>1.8604761254000386E-4</v>
      </c>
      <c r="AQ5099" s="160">
        <f t="shared" si="711"/>
        <v>4.9703660970140066E-7</v>
      </c>
      <c r="AR5099" s="161">
        <f t="shared" si="712"/>
        <v>4.9703660970140066E-7</v>
      </c>
      <c r="AS5099" s="161" t="str">
        <f t="shared" si="708"/>
        <v/>
      </c>
    </row>
    <row r="5100" spans="41:45" ht="20.100000000000001" customHeight="1" x14ac:dyDescent="0.25">
      <c r="AO5100" s="158">
        <f t="shared" si="709"/>
        <v>28.406457514818793</v>
      </c>
      <c r="AP5100" s="159">
        <f t="shared" si="710"/>
        <v>1.8555057593030246E-4</v>
      </c>
      <c r="AQ5100" s="160">
        <f t="shared" si="711"/>
        <v>4.9572880309796418E-7</v>
      </c>
      <c r="AR5100" s="161">
        <f t="shared" si="712"/>
        <v>4.9572880309796418E-7</v>
      </c>
      <c r="AS5100" s="161" t="str">
        <f t="shared" si="708"/>
        <v/>
      </c>
    </row>
    <row r="5101" spans="41:45" ht="20.100000000000001" customHeight="1" x14ac:dyDescent="0.25">
      <c r="AO5101" s="158">
        <f t="shared" si="709"/>
        <v>28.412852484993223</v>
      </c>
      <c r="AP5101" s="159">
        <f t="shared" si="710"/>
        <v>1.8505484712720449E-4</v>
      </c>
      <c r="AQ5101" s="160">
        <f t="shared" si="711"/>
        <v>4.9442437497520977E-7</v>
      </c>
      <c r="AR5101" s="161">
        <f t="shared" si="712"/>
        <v>4.9442437497520977E-7</v>
      </c>
      <c r="AS5101" s="161" t="str">
        <f t="shared" si="708"/>
        <v/>
      </c>
    </row>
    <row r="5102" spans="41:45" ht="20.100000000000001" customHeight="1" x14ac:dyDescent="0.25">
      <c r="AO5102" s="158">
        <f t="shared" si="709"/>
        <v>28.419247455167653</v>
      </c>
      <c r="AP5102" s="159">
        <f t="shared" si="710"/>
        <v>1.8456042275222928E-4</v>
      </c>
      <c r="AQ5102" s="160">
        <f t="shared" si="711"/>
        <v>4.9312331680090001E-7</v>
      </c>
      <c r="AR5102" s="161">
        <f t="shared" si="712"/>
        <v>4.9312331680090001E-7</v>
      </c>
      <c r="AS5102" s="161" t="str">
        <f t="shared" si="708"/>
        <v/>
      </c>
    </row>
    <row r="5103" spans="41:45" ht="20.100000000000001" customHeight="1" x14ac:dyDescent="0.25">
      <c r="AO5103" s="158">
        <f t="shared" si="709"/>
        <v>28.425642425342083</v>
      </c>
      <c r="AP5103" s="159">
        <f t="shared" si="710"/>
        <v>1.8406729943542838E-4</v>
      </c>
      <c r="AQ5103" s="160">
        <f t="shared" si="711"/>
        <v>4.9182562006534888E-7</v>
      </c>
      <c r="AR5103" s="161">
        <f t="shared" si="712"/>
        <v>4.9182562006534888E-7</v>
      </c>
      <c r="AS5103" s="161" t="str">
        <f t="shared" si="708"/>
        <v/>
      </c>
    </row>
    <row r="5104" spans="41:45" ht="20.100000000000001" customHeight="1" x14ac:dyDescent="0.25">
      <c r="AO5104" s="158">
        <f t="shared" si="709"/>
        <v>28.432037395516513</v>
      </c>
      <c r="AP5104" s="159">
        <f t="shared" si="710"/>
        <v>1.8357547381536303E-4</v>
      </c>
      <c r="AQ5104" s="160">
        <f t="shared" si="711"/>
        <v>4.9053127627686813E-7</v>
      </c>
      <c r="AR5104" s="161">
        <f t="shared" si="712"/>
        <v>4.9053127627686813E-7</v>
      </c>
      <c r="AS5104" s="161" t="str">
        <f t="shared" si="708"/>
        <v/>
      </c>
    </row>
    <row r="5105" spans="41:45" ht="20.100000000000001" customHeight="1" x14ac:dyDescent="0.25">
      <c r="AO5105" s="158">
        <f t="shared" si="709"/>
        <v>28.438432365690943</v>
      </c>
      <c r="AP5105" s="159">
        <f t="shared" si="710"/>
        <v>1.8308494253908616E-4</v>
      </c>
      <c r="AQ5105" s="160">
        <f t="shared" si="711"/>
        <v>4.8924027696802853E-7</v>
      </c>
      <c r="AR5105" s="161">
        <f t="shared" si="712"/>
        <v>4.8924027696802853E-7</v>
      </c>
      <c r="AS5105" s="161" t="str">
        <f t="shared" si="708"/>
        <v/>
      </c>
    </row>
    <row r="5106" spans="41:45" ht="20.100000000000001" customHeight="1" x14ac:dyDescent="0.25">
      <c r="AO5106" s="158">
        <f t="shared" si="709"/>
        <v>28.444827335865373</v>
      </c>
      <c r="AP5106" s="159">
        <f t="shared" si="710"/>
        <v>1.8259570226211814E-4</v>
      </c>
      <c r="AQ5106" s="160">
        <f t="shared" si="711"/>
        <v>4.879526136893715E-7</v>
      </c>
      <c r="AR5106" s="161">
        <f t="shared" si="712"/>
        <v>4.879526136893715E-7</v>
      </c>
      <c r="AS5106" s="161" t="str">
        <f t="shared" si="708"/>
        <v/>
      </c>
    </row>
    <row r="5107" spans="41:45" ht="20.100000000000001" customHeight="1" x14ac:dyDescent="0.25">
      <c r="AO5107" s="158">
        <f t="shared" si="709"/>
        <v>28.451222306039803</v>
      </c>
      <c r="AP5107" s="159">
        <f t="shared" si="710"/>
        <v>1.8210774964842876E-4</v>
      </c>
      <c r="AQ5107" s="160">
        <f t="shared" si="711"/>
        <v>4.8666827801382723E-7</v>
      </c>
      <c r="AR5107" s="161">
        <f t="shared" si="712"/>
        <v>4.8666827801382723E-7</v>
      </c>
      <c r="AS5107" s="161" t="str">
        <f t="shared" si="708"/>
        <v/>
      </c>
    </row>
    <row r="5108" spans="41:45" ht="20.100000000000001" customHeight="1" x14ac:dyDescent="0.25">
      <c r="AO5108" s="158">
        <f t="shared" si="709"/>
        <v>28.457617276214233</v>
      </c>
      <c r="AP5108" s="159">
        <f t="shared" si="710"/>
        <v>1.8162108137041494E-4</v>
      </c>
      <c r="AQ5108" s="160">
        <f t="shared" si="711"/>
        <v>4.853872615340584E-7</v>
      </c>
      <c r="AR5108" s="161">
        <f t="shared" si="712"/>
        <v>4.853872615340584E-7</v>
      </c>
      <c r="AS5108" s="161" t="str">
        <f t="shared" si="708"/>
        <v/>
      </c>
    </row>
    <row r="5109" spans="41:45" ht="20.100000000000001" customHeight="1" x14ac:dyDescent="0.25">
      <c r="AO5109" s="158">
        <f t="shared" si="709"/>
        <v>28.464012246388663</v>
      </c>
      <c r="AP5109" s="159">
        <f t="shared" si="710"/>
        <v>1.8113569410888088E-4</v>
      </c>
      <c r="AQ5109" s="160">
        <f t="shared" si="711"/>
        <v>4.8410955586395093E-7</v>
      </c>
      <c r="AR5109" s="161">
        <f t="shared" si="712"/>
        <v>4.8410955586395093E-7</v>
      </c>
      <c r="AS5109" s="161" t="str">
        <f t="shared" si="708"/>
        <v/>
      </c>
    </row>
    <row r="5110" spans="41:45" ht="20.100000000000001" customHeight="1" x14ac:dyDescent="0.25">
      <c r="AO5110" s="158">
        <f t="shared" si="709"/>
        <v>28.470407216563093</v>
      </c>
      <c r="AP5110" s="159">
        <f t="shared" si="710"/>
        <v>1.8065158455301693E-4</v>
      </c>
      <c r="AQ5110" s="160">
        <f t="shared" si="711"/>
        <v>4.8283515263877665E-7</v>
      </c>
      <c r="AR5110" s="161">
        <f t="shared" si="712"/>
        <v>4.8283515263877665E-7</v>
      </c>
      <c r="AS5110" s="161" t="str">
        <f t="shared" si="708"/>
        <v/>
      </c>
    </row>
    <row r="5111" spans="41:45" ht="20.100000000000001" customHeight="1" x14ac:dyDescent="0.25">
      <c r="AO5111" s="158">
        <f t="shared" si="709"/>
        <v>28.476802186737523</v>
      </c>
      <c r="AP5111" s="159">
        <f t="shared" si="710"/>
        <v>1.8016874940037815E-4</v>
      </c>
      <c r="AQ5111" s="160">
        <f t="shared" si="711"/>
        <v>4.8156404351139856E-7</v>
      </c>
      <c r="AR5111" s="161">
        <f t="shared" si="712"/>
        <v>4.8156404351139856E-7</v>
      </c>
      <c r="AS5111" s="161" t="str">
        <f t="shared" si="708"/>
        <v/>
      </c>
    </row>
    <row r="5112" spans="41:45" ht="20.100000000000001" customHeight="1" x14ac:dyDescent="0.25">
      <c r="AO5112" s="158">
        <f t="shared" si="709"/>
        <v>28.483197156911952</v>
      </c>
      <c r="AP5112" s="159">
        <f t="shared" si="710"/>
        <v>1.7968718535686675E-4</v>
      </c>
      <c r="AQ5112" s="160">
        <f t="shared" si="711"/>
        <v>4.8029622015896578E-7</v>
      </c>
      <c r="AR5112" s="161">
        <f t="shared" si="712"/>
        <v>4.8029622015896578E-7</v>
      </c>
      <c r="AS5112" s="161" t="str">
        <f t="shared" si="708"/>
        <v/>
      </c>
    </row>
    <row r="5113" spans="41:45" ht="20.100000000000001" customHeight="1" x14ac:dyDescent="0.25">
      <c r="AO5113" s="158">
        <f t="shared" si="709"/>
        <v>28.489592127086382</v>
      </c>
      <c r="AP5113" s="159">
        <f t="shared" si="710"/>
        <v>1.7920688913670779E-4</v>
      </c>
      <c r="AQ5113" s="160">
        <f t="shared" si="711"/>
        <v>4.7903167427648967E-7</v>
      </c>
      <c r="AR5113" s="161">
        <f t="shared" si="712"/>
        <v>4.7903167427648967E-7</v>
      </c>
      <c r="AS5113" s="161" t="str">
        <f t="shared" si="708"/>
        <v/>
      </c>
    </row>
    <row r="5114" spans="41:45" ht="20.100000000000001" customHeight="1" x14ac:dyDescent="0.25">
      <c r="AO5114" s="158">
        <f t="shared" si="709"/>
        <v>28.495987097260812</v>
      </c>
      <c r="AP5114" s="159">
        <f t="shared" si="710"/>
        <v>1.787278574624313E-4</v>
      </c>
      <c r="AQ5114" s="160">
        <f t="shared" si="711"/>
        <v>4.77770397579988E-7</v>
      </c>
      <c r="AR5114" s="161">
        <f t="shared" si="712"/>
        <v>4.77770397579988E-7</v>
      </c>
      <c r="AS5114" s="161" t="str">
        <f t="shared" si="708"/>
        <v/>
      </c>
    </row>
    <row r="5115" spans="41:45" ht="20.100000000000001" customHeight="1" x14ac:dyDescent="0.25">
      <c r="AO5115" s="158">
        <f t="shared" si="709"/>
        <v>28.502382067435242</v>
      </c>
      <c r="AP5115" s="159">
        <f t="shared" si="710"/>
        <v>1.7825008706485131E-4</v>
      </c>
      <c r="AQ5115" s="160">
        <f t="shared" si="711"/>
        <v>4.7651238180607841E-7</v>
      </c>
      <c r="AR5115" s="161">
        <f t="shared" si="712"/>
        <v>4.7651238180607841E-7</v>
      </c>
      <c r="AS5115" s="161" t="str">
        <f t="shared" si="708"/>
        <v/>
      </c>
    </row>
    <row r="5116" spans="41:45" ht="20.100000000000001" customHeight="1" x14ac:dyDescent="0.25">
      <c r="AO5116" s="158">
        <f t="shared" si="709"/>
        <v>28.508777037609672</v>
      </c>
      <c r="AP5116" s="159">
        <f t="shared" si="710"/>
        <v>1.7777357468304523E-4</v>
      </c>
      <c r="AQ5116" s="160">
        <f t="shared" si="711"/>
        <v>4.7525761871216807E-7</v>
      </c>
      <c r="AR5116" s="161">
        <f t="shared" si="712"/>
        <v>4.7525761871216807E-7</v>
      </c>
      <c r="AS5116" s="161" t="str">
        <f t="shared" si="708"/>
        <v/>
      </c>
    </row>
    <row r="5117" spans="41:45" ht="20.100000000000001" customHeight="1" x14ac:dyDescent="0.25">
      <c r="AO5117" s="158">
        <f t="shared" si="709"/>
        <v>28.515172007784102</v>
      </c>
      <c r="AP5117" s="159">
        <f t="shared" si="710"/>
        <v>1.7729831706433306E-4</v>
      </c>
      <c r="AQ5117" s="160">
        <f t="shared" si="711"/>
        <v>4.7400610007428535E-7</v>
      </c>
      <c r="AR5117" s="161">
        <f t="shared" si="712"/>
        <v>4.7400610007428535E-7</v>
      </c>
      <c r="AS5117" s="161" t="str">
        <f t="shared" si="708"/>
        <v/>
      </c>
    </row>
    <row r="5118" spans="41:45" ht="20.100000000000001" customHeight="1" x14ac:dyDescent="0.25">
      <c r="AO5118" s="158">
        <f t="shared" si="709"/>
        <v>28.521566977958532</v>
      </c>
      <c r="AP5118" s="159">
        <f t="shared" si="710"/>
        <v>1.7682431096425878E-4</v>
      </c>
      <c r="AQ5118" s="160">
        <f t="shared" si="711"/>
        <v>4.7275781769038662E-7</v>
      </c>
      <c r="AR5118" s="161">
        <f t="shared" si="712"/>
        <v>4.7275781769038662E-7</v>
      </c>
      <c r="AS5118" s="161" t="str">
        <f t="shared" si="708"/>
        <v/>
      </c>
    </row>
    <row r="5119" spans="41:45" ht="20.100000000000001" customHeight="1" x14ac:dyDescent="0.25">
      <c r="AO5119" s="158">
        <f t="shared" si="709"/>
        <v>28.527961948132962</v>
      </c>
      <c r="AP5119" s="159">
        <f t="shared" si="710"/>
        <v>1.7635155314656839E-4</v>
      </c>
      <c r="AQ5119" s="160">
        <f t="shared" si="711"/>
        <v>4.7151276337821491E-7</v>
      </c>
      <c r="AR5119" s="161">
        <f t="shared" si="712"/>
        <v>4.7151276337821491E-7</v>
      </c>
      <c r="AS5119" s="161" t="str">
        <f t="shared" si="708"/>
        <v/>
      </c>
    </row>
    <row r="5120" spans="41:45" ht="20.100000000000001" customHeight="1" x14ac:dyDescent="0.25">
      <c r="AO5120" s="158">
        <f t="shared" si="709"/>
        <v>28.534356918307392</v>
      </c>
      <c r="AP5120" s="159">
        <f t="shared" si="710"/>
        <v>1.7588004038319018E-4</v>
      </c>
      <c r="AQ5120" s="160">
        <f t="shared" si="711"/>
        <v>4.7027092897421576E-7</v>
      </c>
      <c r="AR5120" s="161">
        <f t="shared" si="712"/>
        <v>4.7027092897421576E-7</v>
      </c>
      <c r="AS5120" s="161" t="str">
        <f t="shared" si="708"/>
        <v/>
      </c>
    </row>
    <row r="5121" spans="41:45" ht="20.100000000000001" customHeight="1" x14ac:dyDescent="0.25">
      <c r="AO5121" s="158">
        <f t="shared" si="709"/>
        <v>28.540751888481822</v>
      </c>
      <c r="AP5121" s="159">
        <f t="shared" si="710"/>
        <v>1.7540976945421596E-4</v>
      </c>
      <c r="AQ5121" s="160">
        <f t="shared" si="711"/>
        <v>4.6903230633681689E-7</v>
      </c>
      <c r="AR5121" s="161">
        <f t="shared" si="712"/>
        <v>4.6903230633681689E-7</v>
      </c>
      <c r="AS5121" s="161" t="str">
        <f t="shared" si="708"/>
        <v/>
      </c>
    </row>
    <row r="5122" spans="41:45" ht="20.100000000000001" customHeight="1" x14ac:dyDescent="0.25">
      <c r="AO5122" s="158">
        <f t="shared" si="709"/>
        <v>28.547146858656252</v>
      </c>
      <c r="AP5122" s="159">
        <f t="shared" si="710"/>
        <v>1.7494073714787914E-4</v>
      </c>
      <c r="AQ5122" s="160">
        <f t="shared" si="711"/>
        <v>4.6779688734328406E-7</v>
      </c>
      <c r="AR5122" s="161">
        <f t="shared" si="712"/>
        <v>4.6779688734328406E-7</v>
      </c>
      <c r="AS5122" s="161" t="str">
        <f t="shared" si="708"/>
        <v/>
      </c>
    </row>
    <row r="5123" spans="41:45" ht="20.100000000000001" customHeight="1" x14ac:dyDescent="0.25">
      <c r="AO5123" s="158">
        <f t="shared" si="709"/>
        <v>28.553541828830681</v>
      </c>
      <c r="AP5123" s="159">
        <f t="shared" si="710"/>
        <v>1.7447294026053586E-4</v>
      </c>
      <c r="AQ5123" s="160">
        <f t="shared" si="711"/>
        <v>4.6656466389113048E-7</v>
      </c>
      <c r="AR5123" s="161">
        <f t="shared" si="712"/>
        <v>4.6656466389113048E-7</v>
      </c>
      <c r="AS5123" s="161" t="str">
        <f t="shared" si="708"/>
        <v/>
      </c>
    </row>
    <row r="5124" spans="41:45" ht="20.100000000000001" customHeight="1" x14ac:dyDescent="0.25">
      <c r="AO5124" s="158">
        <f t="shared" si="709"/>
        <v>28.559936799005111</v>
      </c>
      <c r="AP5124" s="159">
        <f t="shared" si="710"/>
        <v>1.7400637559664473E-4</v>
      </c>
      <c r="AQ5124" s="160">
        <f t="shared" si="711"/>
        <v>4.6533562789844211E-7</v>
      </c>
      <c r="AR5124" s="161">
        <f t="shared" si="712"/>
        <v>4.6533562789844211E-7</v>
      </c>
      <c r="AS5124" s="161" t="str">
        <f t="shared" si="708"/>
        <v/>
      </c>
    </row>
    <row r="5125" spans="41:45" ht="20.100000000000001" customHeight="1" x14ac:dyDescent="0.25">
      <c r="AO5125" s="158">
        <f t="shared" si="709"/>
        <v>28.566331769179541</v>
      </c>
      <c r="AP5125" s="159">
        <f t="shared" si="710"/>
        <v>1.7354103996874629E-4</v>
      </c>
      <c r="AQ5125" s="160">
        <f t="shared" si="711"/>
        <v>4.6410977130130265E-7</v>
      </c>
      <c r="AR5125" s="161">
        <f t="shared" si="712"/>
        <v>4.6410977130130265E-7</v>
      </c>
      <c r="AS5125" s="161" t="str">
        <f t="shared" si="708"/>
        <v/>
      </c>
    </row>
    <row r="5126" spans="41:45" ht="20.100000000000001" customHeight="1" x14ac:dyDescent="0.25">
      <c r="AO5126" s="158">
        <f t="shared" si="709"/>
        <v>28.572726739353971</v>
      </c>
      <c r="AP5126" s="159">
        <f t="shared" si="710"/>
        <v>1.7307693019744498E-4</v>
      </c>
      <c r="AQ5126" s="160">
        <f t="shared" si="711"/>
        <v>4.628870860581846E-7</v>
      </c>
      <c r="AR5126" s="161">
        <f t="shared" si="712"/>
        <v>4.628870860581846E-7</v>
      </c>
      <c r="AS5126" s="161" t="str">
        <f t="shared" si="708"/>
        <v/>
      </c>
    </row>
    <row r="5127" spans="41:45" ht="20.100000000000001" customHeight="1" x14ac:dyDescent="0.25">
      <c r="AO5127" s="158">
        <f t="shared" si="709"/>
        <v>28.579121709528401</v>
      </c>
      <c r="AP5127" s="159">
        <f t="shared" si="710"/>
        <v>1.726140431113868E-4</v>
      </c>
      <c r="AQ5127" s="160">
        <f t="shared" si="711"/>
        <v>4.616675641455582E-7</v>
      </c>
      <c r="AR5127" s="161">
        <f t="shared" si="712"/>
        <v>4.616675641455582E-7</v>
      </c>
      <c r="AS5127" s="161" t="str">
        <f t="shared" si="708"/>
        <v/>
      </c>
    </row>
    <row r="5128" spans="41:45" ht="20.100000000000001" customHeight="1" x14ac:dyDescent="0.25">
      <c r="AO5128" s="158">
        <f t="shared" si="709"/>
        <v>28.585516679702831</v>
      </c>
      <c r="AP5128" s="159">
        <f t="shared" si="710"/>
        <v>1.7215237554724124E-4</v>
      </c>
      <c r="AQ5128" s="160">
        <f t="shared" si="711"/>
        <v>4.6045119755919249E-7</v>
      </c>
      <c r="AR5128" s="161">
        <f t="shared" si="712"/>
        <v>4.6045119755919249E-7</v>
      </c>
      <c r="AS5128" s="161" t="str">
        <f t="shared" si="708"/>
        <v/>
      </c>
    </row>
    <row r="5129" spans="41:45" ht="20.100000000000001" customHeight="1" x14ac:dyDescent="0.25">
      <c r="AO5129" s="158">
        <f t="shared" si="709"/>
        <v>28.591911649877261</v>
      </c>
      <c r="AP5129" s="159">
        <f t="shared" si="710"/>
        <v>1.7169192434968205E-4</v>
      </c>
      <c r="AQ5129" s="160">
        <f t="shared" si="711"/>
        <v>4.5923797831716397E-7</v>
      </c>
      <c r="AR5129" s="161">
        <f t="shared" si="712"/>
        <v>4.5923797831716397E-7</v>
      </c>
      <c r="AS5129" s="161" t="str">
        <f t="shared" si="708"/>
        <v/>
      </c>
    </row>
    <row r="5130" spans="41:45" ht="20.100000000000001" customHeight="1" x14ac:dyDescent="0.25">
      <c r="AO5130" s="158">
        <f t="shared" si="709"/>
        <v>28.598306620051691</v>
      </c>
      <c r="AP5130" s="159">
        <f t="shared" si="710"/>
        <v>1.7123268637136489E-4</v>
      </c>
      <c r="AQ5130" s="160">
        <f t="shared" si="711"/>
        <v>4.5802789845378507E-7</v>
      </c>
      <c r="AR5130" s="161">
        <f t="shared" si="712"/>
        <v>4.5802789845378507E-7</v>
      </c>
      <c r="AS5130" s="161" t="str">
        <f t="shared" si="708"/>
        <v/>
      </c>
    </row>
    <row r="5131" spans="41:45" ht="20.100000000000001" customHeight="1" x14ac:dyDescent="0.25">
      <c r="AO5131" s="158">
        <f t="shared" si="709"/>
        <v>28.604701590226121</v>
      </c>
      <c r="AP5131" s="159">
        <f t="shared" si="710"/>
        <v>1.707746584729111E-4</v>
      </c>
      <c r="AQ5131" s="160">
        <f t="shared" si="711"/>
        <v>4.5682095002575699E-7</v>
      </c>
      <c r="AR5131" s="161">
        <f t="shared" si="712"/>
        <v>4.5682095002575699E-7</v>
      </c>
      <c r="AS5131" s="161" t="str">
        <f t="shared" si="708"/>
        <v/>
      </c>
    </row>
    <row r="5132" spans="41:45" ht="20.100000000000001" customHeight="1" x14ac:dyDescent="0.25">
      <c r="AO5132" s="158">
        <f t="shared" si="709"/>
        <v>28.611096560400551</v>
      </c>
      <c r="AP5132" s="159">
        <f t="shared" si="710"/>
        <v>1.7031783752288534E-4</v>
      </c>
      <c r="AQ5132" s="160">
        <f t="shared" si="711"/>
        <v>4.5561712510764317E-7</v>
      </c>
      <c r="AR5132" s="161">
        <f t="shared" si="712"/>
        <v>4.5561712510764317E-7</v>
      </c>
      <c r="AS5132" s="161" t="str">
        <f t="shared" si="708"/>
        <v/>
      </c>
    </row>
    <row r="5133" spans="41:45" ht="20.100000000000001" customHeight="1" x14ac:dyDescent="0.25">
      <c r="AO5133" s="158">
        <f t="shared" si="709"/>
        <v>28.617491530574981</v>
      </c>
      <c r="AP5133" s="159">
        <f t="shared" si="710"/>
        <v>1.698622203977777E-4</v>
      </c>
      <c r="AQ5133" s="160">
        <f t="shared" si="711"/>
        <v>4.5441641579401057E-7</v>
      </c>
      <c r="AR5133" s="161">
        <f t="shared" si="712"/>
        <v>4.5441641579401057E-7</v>
      </c>
      <c r="AS5133" s="161" t="str">
        <f t="shared" si="708"/>
        <v/>
      </c>
    </row>
    <row r="5134" spans="41:45" ht="20.100000000000001" customHeight="1" x14ac:dyDescent="0.25">
      <c r="AO5134" s="158">
        <f t="shared" si="709"/>
        <v>28.623886500749411</v>
      </c>
      <c r="AP5134" s="159">
        <f t="shared" si="710"/>
        <v>1.6940780398198369E-4</v>
      </c>
      <c r="AQ5134" s="160">
        <f t="shared" si="711"/>
        <v>4.5321881419932127E-7</v>
      </c>
      <c r="AR5134" s="161">
        <f t="shared" si="712"/>
        <v>4.5321881419932127E-7</v>
      </c>
      <c r="AS5134" s="161" t="str">
        <f t="shared" si="708"/>
        <v/>
      </c>
    </row>
    <row r="5135" spans="41:45" ht="20.100000000000001" customHeight="1" x14ac:dyDescent="0.25">
      <c r="AO5135" s="158">
        <f t="shared" si="709"/>
        <v>28.63028147092384</v>
      </c>
      <c r="AP5135" s="159">
        <f t="shared" si="710"/>
        <v>1.6895458516778437E-4</v>
      </c>
      <c r="AQ5135" s="160">
        <f t="shared" si="711"/>
        <v>4.5202431245668561E-7</v>
      </c>
      <c r="AR5135" s="161">
        <f t="shared" si="712"/>
        <v>4.5202431245668561E-7</v>
      </c>
      <c r="AS5135" s="161" t="str">
        <f t="shared" si="708"/>
        <v/>
      </c>
    </row>
    <row r="5136" spans="41:45" ht="20.100000000000001" customHeight="1" x14ac:dyDescent="0.25">
      <c r="AO5136" s="158">
        <f t="shared" si="709"/>
        <v>28.63667644109827</v>
      </c>
      <c r="AP5136" s="159">
        <f t="shared" si="710"/>
        <v>1.6850256085532768E-4</v>
      </c>
      <c r="AQ5136" s="160">
        <f t="shared" si="711"/>
        <v>4.5083290271878381E-7</v>
      </c>
      <c r="AR5136" s="161">
        <f t="shared" si="712"/>
        <v>4.5083290271878381E-7</v>
      </c>
      <c r="AS5136" s="161" t="str">
        <f t="shared" si="708"/>
        <v/>
      </c>
    </row>
    <row r="5137" spans="41:45" ht="20.100000000000001" customHeight="1" x14ac:dyDescent="0.25">
      <c r="AO5137" s="158">
        <f t="shared" si="709"/>
        <v>28.6430714112727</v>
      </c>
      <c r="AP5137" s="159">
        <f t="shared" si="710"/>
        <v>1.680517279526089E-4</v>
      </c>
      <c r="AQ5137" s="160">
        <f t="shared" si="711"/>
        <v>4.4964457715832669E-7</v>
      </c>
      <c r="AR5137" s="161">
        <f t="shared" si="712"/>
        <v>4.4964457715832669E-7</v>
      </c>
      <c r="AS5137" s="161" t="str">
        <f t="shared" si="708"/>
        <v/>
      </c>
    </row>
    <row r="5138" spans="41:45" ht="20.100000000000001" customHeight="1" x14ac:dyDescent="0.25">
      <c r="AO5138" s="158">
        <f t="shared" si="709"/>
        <v>28.64946638144713</v>
      </c>
      <c r="AP5138" s="159">
        <f t="shared" si="710"/>
        <v>1.6760208337545057E-4</v>
      </c>
      <c r="AQ5138" s="160">
        <f t="shared" si="711"/>
        <v>4.484593279663481E-7</v>
      </c>
      <c r="AR5138" s="161">
        <f t="shared" si="712"/>
        <v>4.484593279663481E-7</v>
      </c>
      <c r="AS5138" s="161" t="str">
        <f t="shared" ref="AS5138:AS5201" si="713">IF($AP5138&lt;(1-$AN$670),$AQ5138,"")</f>
        <v/>
      </c>
    </row>
    <row r="5139" spans="41:45" ht="20.100000000000001" customHeight="1" x14ac:dyDescent="0.25">
      <c r="AO5139" s="158">
        <f t="shared" ref="AO5139:AO5202" si="714">AO5138+$AR$655</f>
        <v>28.65586135162156</v>
      </c>
      <c r="AP5139" s="159">
        <f t="shared" ref="AP5139:AP5202" si="715">_xlfn.CHISQ.DIST.RT(AO5139,7)</f>
        <v>1.6715362404748422E-4</v>
      </c>
      <c r="AQ5139" s="160">
        <f t="shared" ref="AQ5139:AQ5202" si="716">AP5139-AP5140</f>
        <v>4.472771473531807E-7</v>
      </c>
      <c r="AR5139" s="161">
        <f t="shared" ref="AR5139:AR5202" si="717">IF(AP5139&lt;(1-$AN$662),AQ5139,"")</f>
        <v>4.472771473531807E-7</v>
      </c>
      <c r="AS5139" s="161" t="str">
        <f t="shared" si="713"/>
        <v/>
      </c>
    </row>
    <row r="5140" spans="41:45" ht="20.100000000000001" customHeight="1" x14ac:dyDescent="0.25">
      <c r="AO5140" s="158">
        <f t="shared" si="714"/>
        <v>28.66225632179599</v>
      </c>
      <c r="AP5140" s="159">
        <f t="shared" si="715"/>
        <v>1.6670634690013104E-4</v>
      </c>
      <c r="AQ5140" s="160">
        <f t="shared" si="716"/>
        <v>4.4609802754899805E-7</v>
      </c>
      <c r="AR5140" s="161">
        <f t="shared" si="717"/>
        <v>4.4609802754899805E-7</v>
      </c>
      <c r="AS5140" s="161" t="str">
        <f t="shared" si="713"/>
        <v/>
      </c>
    </row>
    <row r="5141" spans="41:45" ht="20.100000000000001" customHeight="1" x14ac:dyDescent="0.25">
      <c r="AO5141" s="158">
        <f t="shared" si="714"/>
        <v>28.66865129197042</v>
      </c>
      <c r="AP5141" s="159">
        <f t="shared" si="715"/>
        <v>1.6626024887258205E-4</v>
      </c>
      <c r="AQ5141" s="160">
        <f t="shared" si="716"/>
        <v>4.449219608028388E-7</v>
      </c>
      <c r="AR5141" s="161">
        <f t="shared" si="717"/>
        <v>4.449219608028388E-7</v>
      </c>
      <c r="AS5141" s="161" t="str">
        <f t="shared" si="713"/>
        <v/>
      </c>
    </row>
    <row r="5142" spans="41:45" ht="20.100000000000001" customHeight="1" x14ac:dyDescent="0.25">
      <c r="AO5142" s="158">
        <f t="shared" si="714"/>
        <v>28.67504626214485</v>
      </c>
      <c r="AP5142" s="159">
        <f t="shared" si="715"/>
        <v>1.6581532691177921E-4</v>
      </c>
      <c r="AQ5142" s="160">
        <f t="shared" si="716"/>
        <v>4.4374893938203754E-7</v>
      </c>
      <c r="AR5142" s="161">
        <f t="shared" si="717"/>
        <v>4.4374893938203754E-7</v>
      </c>
      <c r="AS5142" s="161" t="str">
        <f t="shared" si="713"/>
        <v/>
      </c>
    </row>
    <row r="5143" spans="41:45" ht="20.100000000000001" customHeight="1" x14ac:dyDescent="0.25">
      <c r="AO5143" s="158">
        <f t="shared" si="714"/>
        <v>28.68144123231928</v>
      </c>
      <c r="AP5143" s="159">
        <f t="shared" si="715"/>
        <v>1.6537157797239717E-4</v>
      </c>
      <c r="AQ5143" s="160">
        <f t="shared" si="716"/>
        <v>4.4257895557428474E-7</v>
      </c>
      <c r="AR5143" s="161">
        <f t="shared" si="717"/>
        <v>4.4257895557428474E-7</v>
      </c>
      <c r="AS5143" s="161" t="str">
        <f t="shared" si="713"/>
        <v/>
      </c>
    </row>
    <row r="5144" spans="41:45" ht="20.100000000000001" customHeight="1" x14ac:dyDescent="0.25">
      <c r="AO5144" s="158">
        <f t="shared" si="714"/>
        <v>28.68783620249371</v>
      </c>
      <c r="AP5144" s="159">
        <f t="shared" si="715"/>
        <v>1.6492899901682288E-4</v>
      </c>
      <c r="AQ5144" s="160">
        <f t="shared" si="716"/>
        <v>4.4141200168545838E-7</v>
      </c>
      <c r="AR5144" s="161">
        <f t="shared" si="717"/>
        <v>4.4141200168545838E-7</v>
      </c>
      <c r="AS5144" s="161" t="str">
        <f t="shared" si="713"/>
        <v/>
      </c>
    </row>
    <row r="5145" spans="41:45" ht="20.100000000000001" customHeight="1" x14ac:dyDescent="0.25">
      <c r="AO5145" s="158">
        <f t="shared" si="714"/>
        <v>28.69423117266814</v>
      </c>
      <c r="AP5145" s="159">
        <f t="shared" si="715"/>
        <v>1.6448758701513743E-4</v>
      </c>
      <c r="AQ5145" s="160">
        <f t="shared" si="716"/>
        <v>4.4024807004032864E-7</v>
      </c>
      <c r="AR5145" s="161">
        <f t="shared" si="717"/>
        <v>4.4024807004032864E-7</v>
      </c>
      <c r="AS5145" s="161" t="str">
        <f t="shared" si="713"/>
        <v/>
      </c>
    </row>
    <row r="5146" spans="41:45" ht="20.100000000000001" customHeight="1" x14ac:dyDescent="0.25">
      <c r="AO5146" s="158">
        <f t="shared" si="714"/>
        <v>28.70062614284257</v>
      </c>
      <c r="AP5146" s="159">
        <f t="shared" si="715"/>
        <v>1.640473389450971E-4</v>
      </c>
      <c r="AQ5146" s="160">
        <f t="shared" si="716"/>
        <v>4.390871529828561E-7</v>
      </c>
      <c r="AR5146" s="161">
        <f t="shared" si="717"/>
        <v>4.390871529828561E-7</v>
      </c>
      <c r="AS5146" s="161" t="str">
        <f t="shared" si="713"/>
        <v/>
      </c>
    </row>
    <row r="5147" spans="41:45" ht="20.100000000000001" customHeight="1" x14ac:dyDescent="0.25">
      <c r="AO5147" s="158">
        <f t="shared" si="714"/>
        <v>28.707021113016999</v>
      </c>
      <c r="AP5147" s="159">
        <f t="shared" si="715"/>
        <v>1.6360825179211424E-4</v>
      </c>
      <c r="AQ5147" s="160">
        <f t="shared" si="716"/>
        <v>4.3792924287581222E-7</v>
      </c>
      <c r="AR5147" s="161">
        <f t="shared" si="717"/>
        <v>4.3792924287581222E-7</v>
      </c>
      <c r="AS5147" s="161" t="str">
        <f t="shared" si="713"/>
        <v/>
      </c>
    </row>
    <row r="5148" spans="41:45" ht="20.100000000000001" customHeight="1" x14ac:dyDescent="0.25">
      <c r="AO5148" s="158">
        <f t="shared" si="714"/>
        <v>28.713416083191429</v>
      </c>
      <c r="AP5148" s="159">
        <f t="shared" si="715"/>
        <v>1.6317032254923843E-4</v>
      </c>
      <c r="AQ5148" s="160">
        <f t="shared" si="716"/>
        <v>4.3677433210099624E-7</v>
      </c>
      <c r="AR5148" s="161">
        <f t="shared" si="717"/>
        <v>4.3677433210099624E-7</v>
      </c>
      <c r="AS5148" s="161" t="str">
        <f t="shared" si="713"/>
        <v/>
      </c>
    </row>
    <row r="5149" spans="41:45" ht="20.100000000000001" customHeight="1" x14ac:dyDescent="0.25">
      <c r="AO5149" s="158">
        <f t="shared" si="714"/>
        <v>28.719811053365859</v>
      </c>
      <c r="AP5149" s="159">
        <f t="shared" si="715"/>
        <v>1.6273354821713743E-4</v>
      </c>
      <c r="AQ5149" s="160">
        <f t="shared" si="716"/>
        <v>4.3562241305812382E-7</v>
      </c>
      <c r="AR5149" s="161">
        <f t="shared" si="717"/>
        <v>4.3562241305812382E-7</v>
      </c>
      <c r="AS5149" s="161" t="str">
        <f t="shared" si="713"/>
        <v/>
      </c>
    </row>
    <row r="5150" spans="41:45" ht="20.100000000000001" customHeight="1" x14ac:dyDescent="0.25">
      <c r="AO5150" s="158">
        <f t="shared" si="714"/>
        <v>28.726206023540289</v>
      </c>
      <c r="AP5150" s="159">
        <f t="shared" si="715"/>
        <v>1.6229792580407931E-4</v>
      </c>
      <c r="AQ5150" s="160">
        <f t="shared" si="716"/>
        <v>4.3447347816691416E-7</v>
      </c>
      <c r="AR5150" s="161">
        <f t="shared" si="717"/>
        <v>4.3447347816691416E-7</v>
      </c>
      <c r="AS5150" s="161" t="str">
        <f t="shared" si="713"/>
        <v/>
      </c>
    </row>
    <row r="5151" spans="41:45" ht="20.100000000000001" customHeight="1" x14ac:dyDescent="0.25">
      <c r="AO5151" s="158">
        <f t="shared" si="714"/>
        <v>28.732600993714719</v>
      </c>
      <c r="AP5151" s="159">
        <f t="shared" si="715"/>
        <v>1.6186345232591239E-4</v>
      </c>
      <c r="AQ5151" s="160">
        <f t="shared" si="716"/>
        <v>4.3332751986427105E-7</v>
      </c>
      <c r="AR5151" s="161">
        <f t="shared" si="717"/>
        <v>4.3332751986427105E-7</v>
      </c>
      <c r="AS5151" s="161" t="str">
        <f t="shared" si="713"/>
        <v/>
      </c>
    </row>
    <row r="5152" spans="41:45" ht="20.100000000000001" customHeight="1" x14ac:dyDescent="0.25">
      <c r="AO5152" s="158">
        <f t="shared" si="714"/>
        <v>28.738995963889149</v>
      </c>
      <c r="AP5152" s="159">
        <f t="shared" si="715"/>
        <v>1.6143012480604812E-4</v>
      </c>
      <c r="AQ5152" s="160">
        <f t="shared" si="716"/>
        <v>4.3218453060775235E-7</v>
      </c>
      <c r="AR5152" s="161">
        <f t="shared" si="717"/>
        <v>4.3218453060775235E-7</v>
      </c>
      <c r="AS5152" s="161" t="str">
        <f t="shared" si="713"/>
        <v/>
      </c>
    </row>
    <row r="5153" spans="41:45" ht="20.100000000000001" customHeight="1" x14ac:dyDescent="0.25">
      <c r="AO5153" s="158">
        <f t="shared" si="714"/>
        <v>28.745390934063579</v>
      </c>
      <c r="AP5153" s="159">
        <f t="shared" si="715"/>
        <v>1.6099794027544037E-4</v>
      </c>
      <c r="AQ5153" s="160">
        <f t="shared" si="716"/>
        <v>4.3104450287120605E-7</v>
      </c>
      <c r="AR5153" s="161">
        <f t="shared" si="717"/>
        <v>4.3104450287120605E-7</v>
      </c>
      <c r="AS5153" s="161" t="str">
        <f t="shared" si="713"/>
        <v/>
      </c>
    </row>
    <row r="5154" spans="41:45" ht="20.100000000000001" customHeight="1" x14ac:dyDescent="0.25">
      <c r="AO5154" s="158">
        <f t="shared" si="714"/>
        <v>28.751785904238009</v>
      </c>
      <c r="AP5154" s="159">
        <f t="shared" si="715"/>
        <v>1.6056689577256916E-4</v>
      </c>
      <c r="AQ5154" s="160">
        <f t="shared" si="716"/>
        <v>4.299074291486734E-7</v>
      </c>
      <c r="AR5154" s="161">
        <f t="shared" si="717"/>
        <v>4.299074291486734E-7</v>
      </c>
      <c r="AS5154" s="161" t="str">
        <f t="shared" si="713"/>
        <v/>
      </c>
    </row>
    <row r="5155" spans="41:45" ht="20.100000000000001" customHeight="1" x14ac:dyDescent="0.25">
      <c r="AO5155" s="158">
        <f t="shared" si="714"/>
        <v>28.758180874412439</v>
      </c>
      <c r="AP5155" s="159">
        <f t="shared" si="715"/>
        <v>1.6013698834342049E-4</v>
      </c>
      <c r="AQ5155" s="160">
        <f t="shared" si="716"/>
        <v>4.2877330195197657E-7</v>
      </c>
      <c r="AR5155" s="161">
        <f t="shared" si="717"/>
        <v>4.2877330195197657E-7</v>
      </c>
      <c r="AS5155" s="161" t="str">
        <f t="shared" si="713"/>
        <v/>
      </c>
    </row>
    <row r="5156" spans="41:45" ht="20.100000000000001" customHeight="1" x14ac:dyDescent="0.25">
      <c r="AO5156" s="158">
        <f t="shared" si="714"/>
        <v>28.764575844586869</v>
      </c>
      <c r="AP5156" s="159">
        <f t="shared" si="715"/>
        <v>1.5970821504146851E-4</v>
      </c>
      <c r="AQ5156" s="160">
        <f t="shared" si="716"/>
        <v>4.2764211381155891E-7</v>
      </c>
      <c r="AR5156" s="161">
        <f t="shared" si="717"/>
        <v>4.2764211381155891E-7</v>
      </c>
      <c r="AS5156" s="161" t="str">
        <f t="shared" si="713"/>
        <v/>
      </c>
    </row>
    <row r="5157" spans="41:45" ht="20.100000000000001" customHeight="1" x14ac:dyDescent="0.25">
      <c r="AO5157" s="158">
        <f t="shared" si="714"/>
        <v>28.770970814761299</v>
      </c>
      <c r="AP5157" s="159">
        <f t="shared" si="715"/>
        <v>1.5928057292765696E-4</v>
      </c>
      <c r="AQ5157" s="160">
        <f t="shared" si="716"/>
        <v>4.2651385727634941E-7</v>
      </c>
      <c r="AR5157" s="161">
        <f t="shared" si="717"/>
        <v>4.2651385727634941E-7</v>
      </c>
      <c r="AS5157" s="161" t="str">
        <f t="shared" si="713"/>
        <v/>
      </c>
    </row>
    <row r="5158" spans="41:45" ht="20.100000000000001" customHeight="1" x14ac:dyDescent="0.25">
      <c r="AO5158" s="158">
        <f t="shared" si="714"/>
        <v>28.777365784935728</v>
      </c>
      <c r="AP5158" s="159">
        <f t="shared" si="715"/>
        <v>1.5885405907038061E-4</v>
      </c>
      <c r="AQ5158" s="160">
        <f t="shared" si="716"/>
        <v>4.253885249137898E-7</v>
      </c>
      <c r="AR5158" s="161">
        <f t="shared" si="717"/>
        <v>4.253885249137898E-7</v>
      </c>
      <c r="AS5158" s="161" t="str">
        <f t="shared" si="713"/>
        <v/>
      </c>
    </row>
    <row r="5159" spans="41:45" ht="20.100000000000001" customHeight="1" x14ac:dyDescent="0.25">
      <c r="AO5159" s="158">
        <f t="shared" si="714"/>
        <v>28.783760755110158</v>
      </c>
      <c r="AP5159" s="159">
        <f t="shared" si="715"/>
        <v>1.5842867054546682E-4</v>
      </c>
      <c r="AQ5159" s="160">
        <f t="shared" si="716"/>
        <v>4.2426610930885881E-7</v>
      </c>
      <c r="AR5159" s="161">
        <f t="shared" si="717"/>
        <v>4.2426610930885881E-7</v>
      </c>
      <c r="AS5159" s="161" t="str">
        <f t="shared" si="713"/>
        <v/>
      </c>
    </row>
    <row r="5160" spans="41:45" ht="20.100000000000001" customHeight="1" x14ac:dyDescent="0.25">
      <c r="AO5160" s="158">
        <f t="shared" si="714"/>
        <v>28.790155725284588</v>
      </c>
      <c r="AP5160" s="159">
        <f t="shared" si="715"/>
        <v>1.5800440443615796E-4</v>
      </c>
      <c r="AQ5160" s="160">
        <f t="shared" si="716"/>
        <v>4.2314660306605077E-7</v>
      </c>
      <c r="AR5160" s="161">
        <f t="shared" si="717"/>
        <v>4.2314660306605077E-7</v>
      </c>
      <c r="AS5160" s="161" t="str">
        <f t="shared" si="713"/>
        <v/>
      </c>
    </row>
    <row r="5161" spans="41:45" ht="20.100000000000001" customHeight="1" x14ac:dyDescent="0.25">
      <c r="AO5161" s="158">
        <f t="shared" si="714"/>
        <v>28.796550695459018</v>
      </c>
      <c r="AP5161" s="159">
        <f t="shared" si="715"/>
        <v>1.5758125783309191E-4</v>
      </c>
      <c r="AQ5161" s="160">
        <f t="shared" si="716"/>
        <v>4.2202999880728859E-7</v>
      </c>
      <c r="AR5161" s="161">
        <f t="shared" si="717"/>
        <v>4.2202999880728859E-7</v>
      </c>
      <c r="AS5161" s="161" t="str">
        <f t="shared" si="713"/>
        <v/>
      </c>
    </row>
    <row r="5162" spans="41:45" ht="20.100000000000001" customHeight="1" x14ac:dyDescent="0.25">
      <c r="AO5162" s="158">
        <f t="shared" si="714"/>
        <v>28.802945665633448</v>
      </c>
      <c r="AP5162" s="159">
        <f t="shared" si="715"/>
        <v>1.5715922783428462E-4</v>
      </c>
      <c r="AQ5162" s="160">
        <f t="shared" si="716"/>
        <v>4.2091628917273688E-7</v>
      </c>
      <c r="AR5162" s="161">
        <f t="shared" si="717"/>
        <v>4.2091628917273688E-7</v>
      </c>
      <c r="AS5162" s="161" t="str">
        <f t="shared" si="713"/>
        <v/>
      </c>
    </row>
    <row r="5163" spans="41:45" ht="20.100000000000001" customHeight="1" x14ac:dyDescent="0.25">
      <c r="AO5163" s="158">
        <f t="shared" si="714"/>
        <v>28.809340635807878</v>
      </c>
      <c r="AP5163" s="159">
        <f t="shared" si="715"/>
        <v>1.5673831154511188E-4</v>
      </c>
      <c r="AQ5163" s="160">
        <f t="shared" si="716"/>
        <v>4.1980546682085615E-7</v>
      </c>
      <c r="AR5163" s="161">
        <f t="shared" si="717"/>
        <v>4.1980546682085615E-7</v>
      </c>
      <c r="AS5163" s="161" t="str">
        <f t="shared" si="713"/>
        <v/>
      </c>
    </row>
    <row r="5164" spans="41:45" ht="20.100000000000001" customHeight="1" x14ac:dyDescent="0.25">
      <c r="AO5164" s="158">
        <f t="shared" si="714"/>
        <v>28.815735605982308</v>
      </c>
      <c r="AP5164" s="159">
        <f t="shared" si="715"/>
        <v>1.5631850607829103E-4</v>
      </c>
      <c r="AQ5164" s="160">
        <f t="shared" si="716"/>
        <v>4.1869752442837572E-7</v>
      </c>
      <c r="AR5164" s="161">
        <f t="shared" si="717"/>
        <v>4.1869752442837572E-7</v>
      </c>
      <c r="AS5164" s="161" t="str">
        <f t="shared" si="713"/>
        <v/>
      </c>
    </row>
    <row r="5165" spans="41:45" ht="20.100000000000001" customHeight="1" x14ac:dyDescent="0.25">
      <c r="AO5165" s="158">
        <f t="shared" si="714"/>
        <v>28.822130576156738</v>
      </c>
      <c r="AP5165" s="159">
        <f t="shared" si="715"/>
        <v>1.5589980855386265E-4</v>
      </c>
      <c r="AQ5165" s="160">
        <f t="shared" si="716"/>
        <v>4.1759245468964319E-7</v>
      </c>
      <c r="AR5165" s="161">
        <f t="shared" si="717"/>
        <v>4.1759245468964319E-7</v>
      </c>
      <c r="AS5165" s="161" t="str">
        <f t="shared" si="713"/>
        <v/>
      </c>
    </row>
    <row r="5166" spans="41:45" ht="20.100000000000001" customHeight="1" x14ac:dyDescent="0.25">
      <c r="AO5166" s="158">
        <f t="shared" si="714"/>
        <v>28.828525546331168</v>
      </c>
      <c r="AP5166" s="159">
        <f t="shared" si="715"/>
        <v>1.5548221609917301E-4</v>
      </c>
      <c r="AQ5166" s="160">
        <f t="shared" si="716"/>
        <v>4.1649025031773577E-7</v>
      </c>
      <c r="AR5166" s="161">
        <f t="shared" si="717"/>
        <v>4.1649025031773577E-7</v>
      </c>
      <c r="AS5166" s="161" t="str">
        <f t="shared" si="713"/>
        <v/>
      </c>
    </row>
    <row r="5167" spans="41:45" ht="20.100000000000001" customHeight="1" x14ac:dyDescent="0.25">
      <c r="AO5167" s="158">
        <f t="shared" si="714"/>
        <v>28.834920516505598</v>
      </c>
      <c r="AP5167" s="159">
        <f t="shared" si="715"/>
        <v>1.5506572584885527E-4</v>
      </c>
      <c r="AQ5167" s="160">
        <f t="shared" si="716"/>
        <v>4.1539090404267131E-7</v>
      </c>
      <c r="AR5167" s="161">
        <f t="shared" si="717"/>
        <v>4.1539090404267131E-7</v>
      </c>
      <c r="AS5167" s="161" t="str">
        <f t="shared" si="713"/>
        <v/>
      </c>
    </row>
    <row r="5168" spans="41:45" ht="20.100000000000001" customHeight="1" x14ac:dyDescent="0.25">
      <c r="AO5168" s="158">
        <f t="shared" si="714"/>
        <v>28.841315486680028</v>
      </c>
      <c r="AP5168" s="159">
        <f t="shared" si="715"/>
        <v>1.546503349448126E-4</v>
      </c>
      <c r="AQ5168" s="160">
        <f t="shared" si="716"/>
        <v>4.1429440861354963E-7</v>
      </c>
      <c r="AR5168" s="161">
        <f t="shared" si="717"/>
        <v>4.1429440861354963E-7</v>
      </c>
      <c r="AS5168" s="161" t="str">
        <f t="shared" si="713"/>
        <v/>
      </c>
    </row>
    <row r="5169" spans="41:45" ht="20.100000000000001" customHeight="1" x14ac:dyDescent="0.25">
      <c r="AO5169" s="158">
        <f t="shared" si="714"/>
        <v>28.847710456854458</v>
      </c>
      <c r="AP5169" s="159">
        <f t="shared" si="715"/>
        <v>1.5423604053619905E-4</v>
      </c>
      <c r="AQ5169" s="160">
        <f t="shared" si="716"/>
        <v>4.1320075679692619E-7</v>
      </c>
      <c r="AR5169" s="161">
        <f t="shared" si="717"/>
        <v>4.1320075679692619E-7</v>
      </c>
      <c r="AS5169" s="161" t="str">
        <f t="shared" si="713"/>
        <v/>
      </c>
    </row>
    <row r="5170" spans="41:45" ht="20.100000000000001" customHeight="1" x14ac:dyDescent="0.25">
      <c r="AO5170" s="158">
        <f t="shared" si="714"/>
        <v>28.854105427028887</v>
      </c>
      <c r="AP5170" s="159">
        <f t="shared" si="715"/>
        <v>1.5382283977940212E-4</v>
      </c>
      <c r="AQ5170" s="160">
        <f t="shared" si="716"/>
        <v>4.1210994137651398E-7</v>
      </c>
      <c r="AR5170" s="161">
        <f t="shared" si="717"/>
        <v>4.1210994137651398E-7</v>
      </c>
      <c r="AS5170" s="161" t="str">
        <f t="shared" si="713"/>
        <v/>
      </c>
    </row>
    <row r="5171" spans="41:45" ht="20.100000000000001" customHeight="1" x14ac:dyDescent="0.25">
      <c r="AO5171" s="158">
        <f t="shared" si="714"/>
        <v>28.860500397203317</v>
      </c>
      <c r="AP5171" s="159">
        <f t="shared" si="715"/>
        <v>1.5341072983802561E-4</v>
      </c>
      <c r="AQ5171" s="160">
        <f t="shared" si="716"/>
        <v>4.1102195515483686E-7</v>
      </c>
      <c r="AR5171" s="161">
        <f t="shared" si="717"/>
        <v>4.1102195515483686E-7</v>
      </c>
      <c r="AS5171" s="161" t="str">
        <f t="shared" si="713"/>
        <v/>
      </c>
    </row>
    <row r="5172" spans="41:45" ht="20.100000000000001" customHeight="1" x14ac:dyDescent="0.25">
      <c r="AO5172" s="158">
        <f t="shared" si="714"/>
        <v>28.866895367377747</v>
      </c>
      <c r="AP5172" s="159">
        <f t="shared" si="715"/>
        <v>1.5299970788287077E-4</v>
      </c>
      <c r="AQ5172" s="160">
        <f t="shared" si="716"/>
        <v>4.0993679095190148E-7</v>
      </c>
      <c r="AR5172" s="161">
        <f t="shared" si="717"/>
        <v>4.0993679095190148E-7</v>
      </c>
      <c r="AS5172" s="161" t="str">
        <f t="shared" si="713"/>
        <v/>
      </c>
    </row>
    <row r="5173" spans="41:45" ht="20.100000000000001" customHeight="1" x14ac:dyDescent="0.25">
      <c r="AO5173" s="158">
        <f t="shared" si="714"/>
        <v>28.873290337552177</v>
      </c>
      <c r="AP5173" s="159">
        <f t="shared" si="715"/>
        <v>1.5258977109191887E-4</v>
      </c>
      <c r="AQ5173" s="160">
        <f t="shared" si="716"/>
        <v>4.0885444160544118E-7</v>
      </c>
      <c r="AR5173" s="161">
        <f t="shared" si="717"/>
        <v>4.0885444160544118E-7</v>
      </c>
      <c r="AS5173" s="161" t="str">
        <f t="shared" si="713"/>
        <v/>
      </c>
    </row>
    <row r="5174" spans="41:45" ht="20.100000000000001" customHeight="1" x14ac:dyDescent="0.25">
      <c r="AO5174" s="158">
        <f t="shared" si="714"/>
        <v>28.879685307726607</v>
      </c>
      <c r="AP5174" s="159">
        <f t="shared" si="715"/>
        <v>1.5218091665031343E-4</v>
      </c>
      <c r="AQ5174" s="160">
        <f t="shared" si="716"/>
        <v>4.0777489997012996E-7</v>
      </c>
      <c r="AR5174" s="161">
        <f t="shared" si="717"/>
        <v>4.0777489997012996E-7</v>
      </c>
      <c r="AS5174" s="161" t="str">
        <f t="shared" si="713"/>
        <v/>
      </c>
    </row>
    <row r="5175" spans="41:45" ht="20.100000000000001" customHeight="1" x14ac:dyDescent="0.25">
      <c r="AO5175" s="158">
        <f t="shared" si="714"/>
        <v>28.886080277901037</v>
      </c>
      <c r="AP5175" s="159">
        <f t="shared" si="715"/>
        <v>1.517731417503433E-4</v>
      </c>
      <c r="AQ5175" s="160">
        <f t="shared" si="716"/>
        <v>4.0669815891923589E-7</v>
      </c>
      <c r="AR5175" s="161">
        <f t="shared" si="717"/>
        <v>4.0669815891923589E-7</v>
      </c>
      <c r="AS5175" s="161" t="str">
        <f t="shared" si="713"/>
        <v/>
      </c>
    </row>
    <row r="5176" spans="41:45" ht="20.100000000000001" customHeight="1" x14ac:dyDescent="0.25">
      <c r="AO5176" s="158">
        <f t="shared" si="714"/>
        <v>28.892475248075467</v>
      </c>
      <c r="AP5176" s="159">
        <f t="shared" si="715"/>
        <v>1.5136644359142406E-4</v>
      </c>
      <c r="AQ5176" s="160">
        <f t="shared" si="716"/>
        <v>4.0562421134386216E-7</v>
      </c>
      <c r="AR5176" s="161">
        <f t="shared" si="717"/>
        <v>4.0562421134386216E-7</v>
      </c>
      <c r="AS5176" s="161" t="str">
        <f t="shared" si="713"/>
        <v/>
      </c>
    </row>
    <row r="5177" spans="41:45" ht="20.100000000000001" customHeight="1" x14ac:dyDescent="0.25">
      <c r="AO5177" s="158">
        <f t="shared" si="714"/>
        <v>28.898870218249897</v>
      </c>
      <c r="AP5177" s="159">
        <f t="shared" si="715"/>
        <v>1.509608193800802E-4</v>
      </c>
      <c r="AQ5177" s="160">
        <f t="shared" si="716"/>
        <v>4.045530501513208E-7</v>
      </c>
      <c r="AR5177" s="161">
        <f t="shared" si="717"/>
        <v>4.045530501513208E-7</v>
      </c>
      <c r="AS5177" s="161" t="str">
        <f t="shared" si="713"/>
        <v/>
      </c>
    </row>
    <row r="5178" spans="41:45" ht="20.100000000000001" customHeight="1" x14ac:dyDescent="0.25">
      <c r="AO5178" s="158">
        <f t="shared" si="714"/>
        <v>28.905265188424327</v>
      </c>
      <c r="AP5178" s="159">
        <f t="shared" si="715"/>
        <v>1.5055626632992888E-4</v>
      </c>
      <c r="AQ5178" s="160">
        <f t="shared" si="716"/>
        <v>4.0348466826797868E-7</v>
      </c>
      <c r="AR5178" s="161">
        <f t="shared" si="717"/>
        <v>4.0348466826797868E-7</v>
      </c>
      <c r="AS5178" s="161" t="str">
        <f t="shared" si="713"/>
        <v/>
      </c>
    </row>
    <row r="5179" spans="41:45" ht="20.100000000000001" customHeight="1" x14ac:dyDescent="0.25">
      <c r="AO5179" s="158">
        <f t="shared" si="714"/>
        <v>28.911660158598757</v>
      </c>
      <c r="AP5179" s="159">
        <f t="shared" si="715"/>
        <v>1.501527816616609E-4</v>
      </c>
      <c r="AQ5179" s="160">
        <f t="shared" si="716"/>
        <v>4.0241905863638437E-7</v>
      </c>
      <c r="AR5179" s="161">
        <f t="shared" si="717"/>
        <v>4.0241905863638437E-7</v>
      </c>
      <c r="AS5179" s="161" t="str">
        <f t="shared" si="713"/>
        <v/>
      </c>
    </row>
    <row r="5180" spans="41:45" ht="20.100000000000001" customHeight="1" x14ac:dyDescent="0.25">
      <c r="AO5180" s="158">
        <f t="shared" si="714"/>
        <v>28.918055128773187</v>
      </c>
      <c r="AP5180" s="159">
        <f t="shared" si="715"/>
        <v>1.4975036260302452E-4</v>
      </c>
      <c r="AQ5180" s="160">
        <f t="shared" si="716"/>
        <v>4.0135621421708424E-7</v>
      </c>
      <c r="AR5180" s="161">
        <f t="shared" si="717"/>
        <v>4.0135621421708424E-7</v>
      </c>
      <c r="AS5180" s="161" t="str">
        <f t="shared" si="713"/>
        <v/>
      </c>
    </row>
    <row r="5181" spans="41:45" ht="20.100000000000001" customHeight="1" x14ac:dyDescent="0.25">
      <c r="AO5181" s="158">
        <f t="shared" si="714"/>
        <v>28.924450098947617</v>
      </c>
      <c r="AP5181" s="159">
        <f t="shared" si="715"/>
        <v>1.4934900638880743E-4</v>
      </c>
      <c r="AQ5181" s="160">
        <f t="shared" si="716"/>
        <v>4.0029612798837843E-7</v>
      </c>
      <c r="AR5181" s="161">
        <f t="shared" si="717"/>
        <v>4.0029612798837843E-7</v>
      </c>
      <c r="AS5181" s="161" t="str">
        <f t="shared" si="713"/>
        <v/>
      </c>
    </row>
    <row r="5182" spans="41:45" ht="20.100000000000001" customHeight="1" x14ac:dyDescent="0.25">
      <c r="AO5182" s="158">
        <f t="shared" si="714"/>
        <v>28.930845069122046</v>
      </c>
      <c r="AP5182" s="159">
        <f t="shared" si="715"/>
        <v>1.4894871026081906E-4</v>
      </c>
      <c r="AQ5182" s="160">
        <f t="shared" si="716"/>
        <v>3.992387929452096E-7</v>
      </c>
      <c r="AR5182" s="161">
        <f t="shared" si="717"/>
        <v>3.992387929452096E-7</v>
      </c>
      <c r="AS5182" s="161" t="str">
        <f t="shared" si="713"/>
        <v/>
      </c>
    </row>
    <row r="5183" spans="41:45" ht="20.100000000000001" customHeight="1" x14ac:dyDescent="0.25">
      <c r="AO5183" s="158">
        <f t="shared" si="714"/>
        <v>28.937240039296476</v>
      </c>
      <c r="AP5183" s="159">
        <f t="shared" si="715"/>
        <v>1.4854947146787385E-4</v>
      </c>
      <c r="AQ5183" s="160">
        <f t="shared" si="716"/>
        <v>3.9818420210046396E-7</v>
      </c>
      <c r="AR5183" s="161">
        <f t="shared" si="717"/>
        <v>3.9818420210046396E-7</v>
      </c>
      <c r="AS5183" s="161" t="str">
        <f t="shared" si="713"/>
        <v/>
      </c>
    </row>
    <row r="5184" spans="41:45" ht="20.100000000000001" customHeight="1" x14ac:dyDescent="0.25">
      <c r="AO5184" s="158">
        <f t="shared" si="714"/>
        <v>28.943635009470906</v>
      </c>
      <c r="AP5184" s="159">
        <f t="shared" si="715"/>
        <v>1.4815128726577338E-4</v>
      </c>
      <c r="AQ5184" s="160">
        <f t="shared" si="716"/>
        <v>3.9713234848394127E-7</v>
      </c>
      <c r="AR5184" s="161">
        <f t="shared" si="717"/>
        <v>3.9713234848394127E-7</v>
      </c>
      <c r="AS5184" s="161" t="str">
        <f t="shared" si="713"/>
        <v/>
      </c>
    </row>
    <row r="5185" spans="41:45" ht="20.100000000000001" customHeight="1" x14ac:dyDescent="0.25">
      <c r="AO5185" s="158">
        <f t="shared" si="714"/>
        <v>28.950029979645336</v>
      </c>
      <c r="AP5185" s="159">
        <f t="shared" si="715"/>
        <v>1.4775415491728944E-4</v>
      </c>
      <c r="AQ5185" s="160">
        <f t="shared" si="716"/>
        <v>3.9608322514251746E-7</v>
      </c>
      <c r="AR5185" s="161">
        <f t="shared" si="717"/>
        <v>3.9608322514251746E-7</v>
      </c>
      <c r="AS5185" s="161" t="str">
        <f t="shared" si="713"/>
        <v/>
      </c>
    </row>
    <row r="5186" spans="41:45" ht="20.100000000000001" customHeight="1" x14ac:dyDescent="0.25">
      <c r="AO5186" s="158">
        <f t="shared" si="714"/>
        <v>28.956424949819766</v>
      </c>
      <c r="AP5186" s="159">
        <f t="shared" si="715"/>
        <v>1.4735807169214692E-4</v>
      </c>
      <c r="AQ5186" s="160">
        <f t="shared" si="716"/>
        <v>3.9503682514071387E-7</v>
      </c>
      <c r="AR5186" s="161">
        <f t="shared" si="717"/>
        <v>3.9503682514071387E-7</v>
      </c>
      <c r="AS5186" s="161" t="str">
        <f t="shared" si="713"/>
        <v/>
      </c>
    </row>
    <row r="5187" spans="41:45" ht="20.100000000000001" customHeight="1" x14ac:dyDescent="0.25">
      <c r="AO5187" s="158">
        <f t="shared" si="714"/>
        <v>28.962819919994196</v>
      </c>
      <c r="AP5187" s="159">
        <f t="shared" si="715"/>
        <v>1.4696303486700621E-4</v>
      </c>
      <c r="AQ5187" s="160">
        <f t="shared" si="716"/>
        <v>3.9399314155972144E-7</v>
      </c>
      <c r="AR5187" s="161">
        <f t="shared" si="717"/>
        <v>3.9399314155972144E-7</v>
      </c>
      <c r="AS5187" s="161" t="str">
        <f t="shared" si="713"/>
        <v/>
      </c>
    </row>
    <row r="5188" spans="41:45" ht="20.100000000000001" customHeight="1" x14ac:dyDescent="0.25">
      <c r="AO5188" s="158">
        <f t="shared" si="714"/>
        <v>28.969214890168626</v>
      </c>
      <c r="AP5188" s="159">
        <f t="shared" si="715"/>
        <v>1.4656904172544649E-4</v>
      </c>
      <c r="AQ5188" s="160">
        <f t="shared" si="716"/>
        <v>3.9295216749821388E-7</v>
      </c>
      <c r="AR5188" s="161">
        <f t="shared" si="717"/>
        <v>3.9295216749821388E-7</v>
      </c>
      <c r="AS5188" s="161" t="str">
        <f t="shared" si="713"/>
        <v/>
      </c>
    </row>
    <row r="5189" spans="41:45" ht="20.100000000000001" customHeight="1" x14ac:dyDescent="0.25">
      <c r="AO5189" s="158">
        <f t="shared" si="714"/>
        <v>28.975609860343056</v>
      </c>
      <c r="AP5189" s="159">
        <f t="shared" si="715"/>
        <v>1.4617608955794827E-4</v>
      </c>
      <c r="AQ5189" s="160">
        <f t="shared" si="716"/>
        <v>3.9191389607172423E-7</v>
      </c>
      <c r="AR5189" s="161">
        <f t="shared" si="717"/>
        <v>3.9191389607172423E-7</v>
      </c>
      <c r="AS5189" s="161" t="str">
        <f t="shared" si="713"/>
        <v/>
      </c>
    </row>
    <row r="5190" spans="41:45" ht="20.100000000000001" customHeight="1" x14ac:dyDescent="0.25">
      <c r="AO5190" s="158">
        <f t="shared" si="714"/>
        <v>28.982004830517486</v>
      </c>
      <c r="AP5190" s="159">
        <f t="shared" si="715"/>
        <v>1.4578417566187655E-4</v>
      </c>
      <c r="AQ5190" s="160">
        <f t="shared" si="716"/>
        <v>3.9087832041299723E-7</v>
      </c>
      <c r="AR5190" s="161">
        <f t="shared" si="717"/>
        <v>3.9087832041299723E-7</v>
      </c>
      <c r="AS5190" s="161" t="str">
        <f t="shared" si="713"/>
        <v/>
      </c>
    </row>
    <row r="5191" spans="41:45" ht="20.100000000000001" customHeight="1" x14ac:dyDescent="0.25">
      <c r="AO5191" s="158">
        <f t="shared" si="714"/>
        <v>28.988399800691916</v>
      </c>
      <c r="AP5191" s="159">
        <f t="shared" si="715"/>
        <v>1.4539329734146355E-4</v>
      </c>
      <c r="AQ5191" s="160">
        <f t="shared" si="716"/>
        <v>3.8984543367144727E-7</v>
      </c>
      <c r="AR5191" s="161">
        <f t="shared" si="717"/>
        <v>3.8984543367144727E-7</v>
      </c>
      <c r="AS5191" s="161" t="str">
        <f t="shared" si="713"/>
        <v/>
      </c>
    </row>
    <row r="5192" spans="41:45" ht="20.100000000000001" customHeight="1" x14ac:dyDescent="0.25">
      <c r="AO5192" s="158">
        <f t="shared" si="714"/>
        <v>28.994794770866346</v>
      </c>
      <c r="AP5192" s="159">
        <f t="shared" si="715"/>
        <v>1.4500345190779211E-4</v>
      </c>
      <c r="AQ5192" s="160">
        <f t="shared" si="716"/>
        <v>3.8881522901345646E-7</v>
      </c>
      <c r="AR5192" s="161">
        <f t="shared" si="717"/>
        <v>3.8881522901345646E-7</v>
      </c>
      <c r="AS5192" s="161" t="str">
        <f t="shared" si="713"/>
        <v/>
      </c>
    </row>
    <row r="5193" spans="41:45" ht="20.100000000000001" customHeight="1" x14ac:dyDescent="0.25">
      <c r="AO5193" s="158">
        <f t="shared" si="714"/>
        <v>29.001189741040776</v>
      </c>
      <c r="AP5193" s="159">
        <f t="shared" si="715"/>
        <v>1.4461463667877865E-4</v>
      </c>
      <c r="AQ5193" s="160">
        <f t="shared" si="716"/>
        <v>3.8778769962278126E-7</v>
      </c>
      <c r="AR5193" s="161">
        <f t="shared" si="717"/>
        <v>3.8778769962278126E-7</v>
      </c>
      <c r="AS5193" s="161" t="str">
        <f t="shared" si="713"/>
        <v/>
      </c>
    </row>
    <row r="5194" spans="41:45" ht="20.100000000000001" customHeight="1" x14ac:dyDescent="0.25">
      <c r="AO5194" s="158">
        <f t="shared" si="714"/>
        <v>29.007584711215205</v>
      </c>
      <c r="AP5194" s="159">
        <f t="shared" si="715"/>
        <v>1.4422684897915587E-4</v>
      </c>
      <c r="AQ5194" s="160">
        <f t="shared" si="716"/>
        <v>3.8676283869973935E-7</v>
      </c>
      <c r="AR5194" s="161">
        <f t="shared" si="717"/>
        <v>3.8676283869973935E-7</v>
      </c>
      <c r="AS5194" s="161" t="str">
        <f t="shared" si="713"/>
        <v/>
      </c>
    </row>
    <row r="5195" spans="41:45" ht="20.100000000000001" customHeight="1" x14ac:dyDescent="0.25">
      <c r="AO5195" s="158">
        <f t="shared" si="714"/>
        <v>29.013979681389635</v>
      </c>
      <c r="AP5195" s="159">
        <f t="shared" si="715"/>
        <v>1.4384008614045613E-4</v>
      </c>
      <c r="AQ5195" s="160">
        <f t="shared" si="716"/>
        <v>3.8574063946118244E-7</v>
      </c>
      <c r="AR5195" s="161">
        <f t="shared" si="717"/>
        <v>3.8574063946118244E-7</v>
      </c>
      <c r="AS5195" s="161" t="str">
        <f t="shared" si="713"/>
        <v/>
      </c>
    </row>
    <row r="5196" spans="41:45" ht="20.100000000000001" customHeight="1" x14ac:dyDescent="0.25">
      <c r="AO5196" s="158">
        <f t="shared" si="714"/>
        <v>29.020374651564065</v>
      </c>
      <c r="AP5196" s="159">
        <f t="shared" si="715"/>
        <v>1.4345434550099495E-4</v>
      </c>
      <c r="AQ5196" s="160">
        <f t="shared" si="716"/>
        <v>3.8472109514071321E-7</v>
      </c>
      <c r="AR5196" s="161">
        <f t="shared" si="717"/>
        <v>3.8472109514071321E-7</v>
      </c>
      <c r="AS5196" s="161" t="str">
        <f t="shared" si="713"/>
        <v/>
      </c>
    </row>
    <row r="5197" spans="41:45" ht="20.100000000000001" customHeight="1" x14ac:dyDescent="0.25">
      <c r="AO5197" s="158">
        <f t="shared" si="714"/>
        <v>29.026769621738495</v>
      </c>
      <c r="AP5197" s="159">
        <f t="shared" si="715"/>
        <v>1.4306962440585423E-4</v>
      </c>
      <c r="AQ5197" s="160">
        <f t="shared" si="716"/>
        <v>3.8370419899004049E-7</v>
      </c>
      <c r="AR5197" s="161">
        <f t="shared" si="717"/>
        <v>3.8370419899004049E-7</v>
      </c>
      <c r="AS5197" s="161" t="str">
        <f t="shared" si="713"/>
        <v/>
      </c>
    </row>
    <row r="5198" spans="41:45" ht="20.100000000000001" customHeight="1" x14ac:dyDescent="0.25">
      <c r="AO5198" s="158">
        <f t="shared" si="714"/>
        <v>29.033164591912925</v>
      </c>
      <c r="AP5198" s="159">
        <f t="shared" si="715"/>
        <v>1.4268592020686419E-4</v>
      </c>
      <c r="AQ5198" s="160">
        <f t="shared" si="716"/>
        <v>3.8268994427526591E-7</v>
      </c>
      <c r="AR5198" s="161">
        <f t="shared" si="717"/>
        <v>3.8268994427526591E-7</v>
      </c>
      <c r="AS5198" s="161" t="str">
        <f t="shared" si="713"/>
        <v/>
      </c>
    </row>
    <row r="5199" spans="41:45" ht="20.100000000000001" customHeight="1" x14ac:dyDescent="0.25">
      <c r="AO5199" s="158">
        <f t="shared" si="714"/>
        <v>29.039559562087355</v>
      </c>
      <c r="AP5199" s="159">
        <f t="shared" si="715"/>
        <v>1.4230323026258893E-4</v>
      </c>
      <c r="AQ5199" s="160">
        <f t="shared" si="716"/>
        <v>3.8167832428119357E-7</v>
      </c>
      <c r="AR5199" s="161">
        <f t="shared" si="717"/>
        <v>3.8167832428119357E-7</v>
      </c>
      <c r="AS5199" s="161" t="str">
        <f t="shared" si="713"/>
        <v/>
      </c>
    </row>
    <row r="5200" spans="41:45" ht="20.100000000000001" customHeight="1" x14ac:dyDescent="0.25">
      <c r="AO5200" s="158">
        <f t="shared" si="714"/>
        <v>29.045954532261785</v>
      </c>
      <c r="AP5200" s="159">
        <f t="shared" si="715"/>
        <v>1.4192155193830773E-4</v>
      </c>
      <c r="AQ5200" s="160">
        <f t="shared" si="716"/>
        <v>3.8066933230791484E-7</v>
      </c>
      <c r="AR5200" s="161">
        <f t="shared" si="717"/>
        <v>3.8066933230791484E-7</v>
      </c>
      <c r="AS5200" s="161" t="str">
        <f t="shared" si="713"/>
        <v/>
      </c>
    </row>
    <row r="5201" spans="41:45" ht="20.100000000000001" customHeight="1" x14ac:dyDescent="0.25">
      <c r="AO5201" s="158">
        <f t="shared" si="714"/>
        <v>29.052349502436215</v>
      </c>
      <c r="AP5201" s="159">
        <f t="shared" si="715"/>
        <v>1.4154088260599982E-4</v>
      </c>
      <c r="AQ5201" s="160">
        <f t="shared" si="716"/>
        <v>3.7966296167297672E-7</v>
      </c>
      <c r="AR5201" s="161">
        <f t="shared" si="717"/>
        <v>3.7966296167297672E-7</v>
      </c>
      <c r="AS5201" s="161" t="str">
        <f t="shared" si="713"/>
        <v/>
      </c>
    </row>
    <row r="5202" spans="41:45" ht="20.100000000000001" customHeight="1" x14ac:dyDescent="0.25">
      <c r="AO5202" s="158">
        <f t="shared" si="714"/>
        <v>29.058744472610645</v>
      </c>
      <c r="AP5202" s="159">
        <f t="shared" si="715"/>
        <v>1.4116121964432684E-4</v>
      </c>
      <c r="AQ5202" s="160">
        <f t="shared" si="716"/>
        <v>3.7865920571010796E-7</v>
      </c>
      <c r="AR5202" s="161">
        <f t="shared" si="717"/>
        <v>3.7865920571010796E-7</v>
      </c>
      <c r="AS5202" s="161" t="str">
        <f t="shared" ref="AS5202:AS5265" si="718">IF($AP5202&lt;(1-$AN$670),$AQ5202,"")</f>
        <v/>
      </c>
    </row>
    <row r="5203" spans="41:45" ht="20.100000000000001" customHeight="1" x14ac:dyDescent="0.25">
      <c r="AO5203" s="158">
        <f t="shared" ref="AO5203:AO5266" si="719">AO5202+$AR$655</f>
        <v>29.065139442785075</v>
      </c>
      <c r="AP5203" s="159">
        <f t="shared" ref="AP5203:AP5266" si="720">_xlfn.CHISQ.DIST.RT(AO5203,7)</f>
        <v>1.4078256043861673E-4</v>
      </c>
      <c r="AQ5203" s="160">
        <f t="shared" ref="AQ5203:AQ5266" si="721">AP5203-AP5204</f>
        <v>3.7765805776916479E-7</v>
      </c>
      <c r="AR5203" s="161">
        <f t="shared" ref="AR5203:AR5266" si="722">IF(AP5203&lt;(1-$AN$662),AQ5203,"")</f>
        <v>3.7765805776916479E-7</v>
      </c>
      <c r="AS5203" s="161" t="str">
        <f t="shared" si="718"/>
        <v/>
      </c>
    </row>
    <row r="5204" spans="41:45" ht="20.100000000000001" customHeight="1" x14ac:dyDescent="0.25">
      <c r="AO5204" s="158">
        <f t="shared" si="719"/>
        <v>29.071534412959505</v>
      </c>
      <c r="AP5204" s="159">
        <f t="shared" si="720"/>
        <v>1.4040490238084757E-4</v>
      </c>
      <c r="AQ5204" s="160">
        <f t="shared" si="721"/>
        <v>3.7665951121724226E-7</v>
      </c>
      <c r="AR5204" s="161">
        <f t="shared" si="722"/>
        <v>3.7665951121724226E-7</v>
      </c>
      <c r="AS5204" s="161" t="str">
        <f t="shared" si="718"/>
        <v/>
      </c>
    </row>
    <row r="5205" spans="41:45" ht="20.100000000000001" customHeight="1" x14ac:dyDescent="0.25">
      <c r="AO5205" s="158">
        <f t="shared" si="719"/>
        <v>29.077929383133934</v>
      </c>
      <c r="AP5205" s="159">
        <f t="shared" si="720"/>
        <v>1.4002824286963033E-4</v>
      </c>
      <c r="AQ5205" s="160">
        <f t="shared" si="721"/>
        <v>3.756635594373461E-7</v>
      </c>
      <c r="AR5205" s="161">
        <f t="shared" si="722"/>
        <v>3.756635594373461E-7</v>
      </c>
      <c r="AS5205" s="161" t="str">
        <f t="shared" si="718"/>
        <v/>
      </c>
    </row>
    <row r="5206" spans="41:45" ht="20.100000000000001" customHeight="1" x14ac:dyDescent="0.25">
      <c r="AO5206" s="158">
        <f t="shared" si="719"/>
        <v>29.084324353308364</v>
      </c>
      <c r="AP5206" s="159">
        <f t="shared" si="720"/>
        <v>1.3965257931019298E-4</v>
      </c>
      <c r="AQ5206" s="160">
        <f t="shared" si="721"/>
        <v>3.7467019582904321E-7</v>
      </c>
      <c r="AR5206" s="161">
        <f t="shared" si="722"/>
        <v>3.7467019582904321E-7</v>
      </c>
      <c r="AS5206" s="161" t="str">
        <f t="shared" si="718"/>
        <v/>
      </c>
    </row>
    <row r="5207" spans="41:45" ht="20.100000000000001" customHeight="1" x14ac:dyDescent="0.25">
      <c r="AO5207" s="158">
        <f t="shared" si="719"/>
        <v>29.090719323482794</v>
      </c>
      <c r="AP5207" s="159">
        <f t="shared" si="720"/>
        <v>1.3927790911436394E-4</v>
      </c>
      <c r="AQ5207" s="160">
        <f t="shared" si="721"/>
        <v>3.7367941380759434E-7</v>
      </c>
      <c r="AR5207" s="161">
        <f t="shared" si="722"/>
        <v>3.7367941380759434E-7</v>
      </c>
      <c r="AS5207" s="161" t="str">
        <f t="shared" si="718"/>
        <v/>
      </c>
    </row>
    <row r="5208" spans="41:45" ht="20.100000000000001" customHeight="1" x14ac:dyDescent="0.25">
      <c r="AO5208" s="158">
        <f t="shared" si="719"/>
        <v>29.097114293657224</v>
      </c>
      <c r="AP5208" s="159">
        <f t="shared" si="720"/>
        <v>1.3890422970055634E-4</v>
      </c>
      <c r="AQ5208" s="160">
        <f t="shared" si="721"/>
        <v>3.7269120680625796E-7</v>
      </c>
      <c r="AR5208" s="161">
        <f t="shared" si="722"/>
        <v>3.7269120680625796E-7</v>
      </c>
      <c r="AS5208" s="161" t="str">
        <f t="shared" si="718"/>
        <v/>
      </c>
    </row>
    <row r="5209" spans="41:45" ht="20.100000000000001" customHeight="1" x14ac:dyDescent="0.25">
      <c r="AO5209" s="158">
        <f t="shared" si="719"/>
        <v>29.103509263831654</v>
      </c>
      <c r="AP5209" s="159">
        <f t="shared" si="720"/>
        <v>1.3853153849375008E-4</v>
      </c>
      <c r="AQ5209" s="160">
        <f t="shared" si="721"/>
        <v>3.7170556827246853E-7</v>
      </c>
      <c r="AR5209" s="161">
        <f t="shared" si="722"/>
        <v>3.7170556827246853E-7</v>
      </c>
      <c r="AS5209" s="161" t="str">
        <f t="shared" si="718"/>
        <v/>
      </c>
    </row>
    <row r="5210" spans="41:45" ht="20.100000000000001" customHeight="1" x14ac:dyDescent="0.25">
      <c r="AO5210" s="158">
        <f t="shared" si="719"/>
        <v>29.109904234006084</v>
      </c>
      <c r="AP5210" s="159">
        <f t="shared" si="720"/>
        <v>1.3815983292547762E-4</v>
      </c>
      <c r="AQ5210" s="160">
        <f t="shared" si="721"/>
        <v>3.7072249167117034E-7</v>
      </c>
      <c r="AR5210" s="161">
        <f t="shared" si="722"/>
        <v>3.7072249167117034E-7</v>
      </c>
      <c r="AS5210" s="161" t="str">
        <f t="shared" si="718"/>
        <v/>
      </c>
    </row>
    <row r="5211" spans="41:45" ht="20.100000000000001" customHeight="1" x14ac:dyDescent="0.25">
      <c r="AO5211" s="158">
        <f t="shared" si="719"/>
        <v>29.116299204180514</v>
      </c>
      <c r="AP5211" s="159">
        <f t="shared" si="720"/>
        <v>1.3778911043380645E-4</v>
      </c>
      <c r="AQ5211" s="160">
        <f t="shared" si="721"/>
        <v>3.6974197048329966E-7</v>
      </c>
      <c r="AR5211" s="161">
        <f t="shared" si="722"/>
        <v>3.6974197048329966E-7</v>
      </c>
      <c r="AS5211" s="161" t="str">
        <f t="shared" si="718"/>
        <v/>
      </c>
    </row>
    <row r="5212" spans="41:45" ht="20.100000000000001" customHeight="1" x14ac:dyDescent="0.25">
      <c r="AO5212" s="158">
        <f t="shared" si="719"/>
        <v>29.122694174354944</v>
      </c>
      <c r="AP5212" s="159">
        <f t="shared" si="720"/>
        <v>1.3741936846332315E-4</v>
      </c>
      <c r="AQ5212" s="160">
        <f t="shared" si="721"/>
        <v>3.687639982059474E-7</v>
      </c>
      <c r="AR5212" s="161">
        <f t="shared" si="722"/>
        <v>3.687639982059474E-7</v>
      </c>
      <c r="AS5212" s="161" t="str">
        <f t="shared" si="718"/>
        <v/>
      </c>
    </row>
    <row r="5213" spans="41:45" ht="20.100000000000001" customHeight="1" x14ac:dyDescent="0.25">
      <c r="AO5213" s="158">
        <f t="shared" si="719"/>
        <v>29.129089144529374</v>
      </c>
      <c r="AP5213" s="159">
        <f t="shared" si="720"/>
        <v>1.370506044651172E-4</v>
      </c>
      <c r="AQ5213" s="160">
        <f t="shared" si="721"/>
        <v>3.6778856835187118E-7</v>
      </c>
      <c r="AR5213" s="161">
        <f t="shared" si="722"/>
        <v>3.6778856835187118E-7</v>
      </c>
      <c r="AS5213" s="161" t="str">
        <f t="shared" si="718"/>
        <v/>
      </c>
    </row>
    <row r="5214" spans="41:45" ht="20.100000000000001" customHeight="1" x14ac:dyDescent="0.25">
      <c r="AO5214" s="158">
        <f t="shared" si="719"/>
        <v>29.135484114703804</v>
      </c>
      <c r="AP5214" s="159">
        <f t="shared" si="720"/>
        <v>1.3668281589676533E-4</v>
      </c>
      <c r="AQ5214" s="160">
        <f t="shared" si="721"/>
        <v>3.6681567445063373E-7</v>
      </c>
      <c r="AR5214" s="161">
        <f t="shared" si="722"/>
        <v>3.6681567445063373E-7</v>
      </c>
      <c r="AS5214" s="161" t="str">
        <f t="shared" si="718"/>
        <v/>
      </c>
    </row>
    <row r="5215" spans="41:45" ht="20.100000000000001" customHeight="1" x14ac:dyDescent="0.25">
      <c r="AO5215" s="158">
        <f t="shared" si="719"/>
        <v>29.141879084878234</v>
      </c>
      <c r="AP5215" s="159">
        <f t="shared" si="720"/>
        <v>1.3631600022231469E-4</v>
      </c>
      <c r="AQ5215" s="160">
        <f t="shared" si="721"/>
        <v>3.6584531004689533E-7</v>
      </c>
      <c r="AR5215" s="161">
        <f t="shared" si="722"/>
        <v>3.6584531004689533E-7</v>
      </c>
      <c r="AS5215" s="161" t="str">
        <f t="shared" si="718"/>
        <v/>
      </c>
    </row>
    <row r="5216" spans="41:45" ht="20.100000000000001" customHeight="1" x14ac:dyDescent="0.25">
      <c r="AO5216" s="158">
        <f t="shared" si="719"/>
        <v>29.148274055052664</v>
      </c>
      <c r="AP5216" s="159">
        <f t="shared" si="720"/>
        <v>1.359501549122678E-4</v>
      </c>
      <c r="AQ5216" s="160">
        <f t="shared" si="721"/>
        <v>3.6487746870231112E-7</v>
      </c>
      <c r="AR5216" s="161">
        <f t="shared" si="722"/>
        <v>3.6487746870231112E-7</v>
      </c>
      <c r="AS5216" s="161" t="str">
        <f t="shared" si="718"/>
        <v/>
      </c>
    </row>
    <row r="5217" spans="41:45" ht="20.100000000000001" customHeight="1" x14ac:dyDescent="0.25">
      <c r="AO5217" s="158">
        <f t="shared" si="719"/>
        <v>29.154669025227093</v>
      </c>
      <c r="AP5217" s="159">
        <f t="shared" si="720"/>
        <v>1.3558527744356549E-4</v>
      </c>
      <c r="AQ5217" s="160">
        <f t="shared" si="721"/>
        <v>3.6391214399374215E-7</v>
      </c>
      <c r="AR5217" s="161">
        <f t="shared" si="722"/>
        <v>3.6391214399374215E-7</v>
      </c>
      <c r="AS5217" s="161" t="str">
        <f t="shared" si="718"/>
        <v/>
      </c>
    </row>
    <row r="5218" spans="41:45" ht="20.100000000000001" customHeight="1" x14ac:dyDescent="0.25">
      <c r="AO5218" s="158">
        <f t="shared" si="719"/>
        <v>29.161063995401523</v>
      </c>
      <c r="AP5218" s="159">
        <f t="shared" si="720"/>
        <v>1.3522136529957175E-4</v>
      </c>
      <c r="AQ5218" s="160">
        <f t="shared" si="721"/>
        <v>3.6294932951461069E-7</v>
      </c>
      <c r="AR5218" s="161">
        <f t="shared" si="722"/>
        <v>3.6294932951461069E-7</v>
      </c>
      <c r="AS5218" s="161" t="str">
        <f t="shared" si="718"/>
        <v/>
      </c>
    </row>
    <row r="5219" spans="41:45" ht="20.100000000000001" customHeight="1" x14ac:dyDescent="0.25">
      <c r="AO5219" s="158">
        <f t="shared" si="719"/>
        <v>29.167458965575953</v>
      </c>
      <c r="AP5219" s="159">
        <f t="shared" si="720"/>
        <v>1.3485841597005713E-4</v>
      </c>
      <c r="AQ5219" s="160">
        <f t="shared" si="721"/>
        <v>3.6198901887384309E-7</v>
      </c>
      <c r="AR5219" s="161">
        <f t="shared" si="722"/>
        <v>3.6198901887384309E-7</v>
      </c>
      <c r="AS5219" s="161" t="str">
        <f t="shared" si="718"/>
        <v/>
      </c>
    </row>
    <row r="5220" spans="41:45" ht="20.100000000000001" customHeight="1" x14ac:dyDescent="0.25">
      <c r="AO5220" s="158">
        <f t="shared" si="719"/>
        <v>29.173853935750383</v>
      </c>
      <c r="AP5220" s="159">
        <f t="shared" si="720"/>
        <v>1.3449642695118329E-4</v>
      </c>
      <c r="AQ5220" s="160">
        <f t="shared" si="721"/>
        <v>3.6103120569549031E-7</v>
      </c>
      <c r="AR5220" s="161">
        <f t="shared" si="722"/>
        <v>3.6103120569549031E-7</v>
      </c>
      <c r="AS5220" s="161" t="str">
        <f t="shared" si="718"/>
        <v/>
      </c>
    </row>
    <row r="5221" spans="41:45" ht="20.100000000000001" customHeight="1" x14ac:dyDescent="0.25">
      <c r="AO5221" s="158">
        <f t="shared" si="719"/>
        <v>29.180248905924813</v>
      </c>
      <c r="AP5221" s="159">
        <f t="shared" si="720"/>
        <v>1.341353957454878E-4</v>
      </c>
      <c r="AQ5221" s="160">
        <f t="shared" si="721"/>
        <v>3.6007588362111319E-7</v>
      </c>
      <c r="AR5221" s="161">
        <f t="shared" si="722"/>
        <v>3.6007588362111319E-7</v>
      </c>
      <c r="AS5221" s="161" t="str">
        <f t="shared" si="718"/>
        <v/>
      </c>
    </row>
    <row r="5222" spans="41:45" ht="20.100000000000001" customHeight="1" x14ac:dyDescent="0.25">
      <c r="AO5222" s="158">
        <f t="shared" si="719"/>
        <v>29.186643876099243</v>
      </c>
      <c r="AP5222" s="159">
        <f t="shared" si="720"/>
        <v>1.3377531986186669E-4</v>
      </c>
      <c r="AQ5222" s="160">
        <f t="shared" si="721"/>
        <v>3.5912304630658404E-7</v>
      </c>
      <c r="AR5222" s="161">
        <f t="shared" si="722"/>
        <v>3.5912304630658404E-7</v>
      </c>
      <c r="AS5222" s="161" t="str">
        <f t="shared" si="718"/>
        <v/>
      </c>
    </row>
    <row r="5223" spans="41:45" ht="20.100000000000001" customHeight="1" x14ac:dyDescent="0.25">
      <c r="AO5223" s="158">
        <f t="shared" si="719"/>
        <v>29.193038846273673</v>
      </c>
      <c r="AP5223" s="159">
        <f t="shared" si="720"/>
        <v>1.334161968155601E-4</v>
      </c>
      <c r="AQ5223" s="160">
        <f t="shared" si="721"/>
        <v>3.5817268742401108E-7</v>
      </c>
      <c r="AR5223" s="161">
        <f t="shared" si="722"/>
        <v>3.5817268742401108E-7</v>
      </c>
      <c r="AS5223" s="161" t="str">
        <f t="shared" si="718"/>
        <v/>
      </c>
    </row>
    <row r="5224" spans="41:45" ht="20.100000000000001" customHeight="1" x14ac:dyDescent="0.25">
      <c r="AO5224" s="158">
        <f t="shared" si="719"/>
        <v>29.199433816448103</v>
      </c>
      <c r="AP5224" s="159">
        <f t="shared" si="720"/>
        <v>1.3305802412813609E-4</v>
      </c>
      <c r="AQ5224" s="160">
        <f t="shared" si="721"/>
        <v>3.5722480066154873E-7</v>
      </c>
      <c r="AR5224" s="161">
        <f t="shared" si="722"/>
        <v>3.5722480066154873E-7</v>
      </c>
      <c r="AS5224" s="161" t="str">
        <f t="shared" si="718"/>
        <v/>
      </c>
    </row>
    <row r="5225" spans="41:45" ht="20.100000000000001" customHeight="1" x14ac:dyDescent="0.25">
      <c r="AO5225" s="158">
        <f t="shared" si="719"/>
        <v>29.205828786622533</v>
      </c>
      <c r="AP5225" s="159">
        <f t="shared" si="720"/>
        <v>1.3270079932747454E-4</v>
      </c>
      <c r="AQ5225" s="160">
        <f t="shared" si="721"/>
        <v>3.5627937972215079E-7</v>
      </c>
      <c r="AR5225" s="161">
        <f t="shared" si="722"/>
        <v>3.5627937972215079E-7</v>
      </c>
      <c r="AS5225" s="161" t="str">
        <f t="shared" si="718"/>
        <v/>
      </c>
    </row>
    <row r="5226" spans="41:45" ht="20.100000000000001" customHeight="1" x14ac:dyDescent="0.25">
      <c r="AO5226" s="158">
        <f t="shared" si="719"/>
        <v>29.212223756796963</v>
      </c>
      <c r="AP5226" s="159">
        <f t="shared" si="720"/>
        <v>1.3234451994775239E-4</v>
      </c>
      <c r="AQ5226" s="160">
        <f t="shared" si="721"/>
        <v>3.5533641832514247E-7</v>
      </c>
      <c r="AR5226" s="161">
        <f t="shared" si="722"/>
        <v>3.5533641832514247E-7</v>
      </c>
      <c r="AS5226" s="161" t="str">
        <f t="shared" si="718"/>
        <v/>
      </c>
    </row>
    <row r="5227" spans="41:45" ht="20.100000000000001" customHeight="1" x14ac:dyDescent="0.25">
      <c r="AO5227" s="158">
        <f t="shared" si="719"/>
        <v>29.218618726971393</v>
      </c>
      <c r="AP5227" s="159">
        <f t="shared" si="720"/>
        <v>1.3198918352942725E-4</v>
      </c>
      <c r="AQ5227" s="160">
        <f t="shared" si="721"/>
        <v>3.5439591020489233E-7</v>
      </c>
      <c r="AR5227" s="161">
        <f t="shared" si="722"/>
        <v>3.5439591020489233E-7</v>
      </c>
      <c r="AS5227" s="161" t="str">
        <f t="shared" si="718"/>
        <v/>
      </c>
    </row>
    <row r="5228" spans="41:45" ht="20.100000000000001" customHeight="1" x14ac:dyDescent="0.25">
      <c r="AO5228" s="158">
        <f t="shared" si="719"/>
        <v>29.225013697145823</v>
      </c>
      <c r="AP5228" s="159">
        <f t="shared" si="720"/>
        <v>1.3163478761922236E-4</v>
      </c>
      <c r="AQ5228" s="160">
        <f t="shared" si="721"/>
        <v>3.5345784911224878E-7</v>
      </c>
      <c r="AR5228" s="161">
        <f t="shared" si="722"/>
        <v>3.5345784911224878E-7</v>
      </c>
      <c r="AS5228" s="161" t="str">
        <f t="shared" si="718"/>
        <v/>
      </c>
    </row>
    <row r="5229" spans="41:45" ht="20.100000000000001" customHeight="1" x14ac:dyDescent="0.25">
      <c r="AO5229" s="158">
        <f t="shared" si="719"/>
        <v>29.231408667320252</v>
      </c>
      <c r="AP5229" s="159">
        <f t="shared" si="720"/>
        <v>1.3128132977011011E-4</v>
      </c>
      <c r="AQ5229" s="160">
        <f t="shared" si="721"/>
        <v>3.525222288124259E-7</v>
      </c>
      <c r="AR5229" s="161">
        <f t="shared" si="722"/>
        <v>3.525222288124259E-7</v>
      </c>
      <c r="AS5229" s="161" t="str">
        <f t="shared" si="718"/>
        <v/>
      </c>
    </row>
    <row r="5230" spans="41:45" ht="20.100000000000001" customHeight="1" x14ac:dyDescent="0.25">
      <c r="AO5230" s="158">
        <f t="shared" si="719"/>
        <v>29.237803637494682</v>
      </c>
      <c r="AP5230" s="159">
        <f t="shared" si="720"/>
        <v>1.3092880754129768E-4</v>
      </c>
      <c r="AQ5230" s="160">
        <f t="shared" si="721"/>
        <v>3.5158904308616899E-7</v>
      </c>
      <c r="AR5230" s="161">
        <f t="shared" si="722"/>
        <v>3.5158904308616899E-7</v>
      </c>
      <c r="AS5230" s="161" t="str">
        <f t="shared" si="718"/>
        <v/>
      </c>
    </row>
    <row r="5231" spans="41:45" ht="20.100000000000001" customHeight="1" x14ac:dyDescent="0.25">
      <c r="AO5231" s="158">
        <f t="shared" si="719"/>
        <v>29.244198607669112</v>
      </c>
      <c r="AP5231" s="159">
        <f t="shared" si="720"/>
        <v>1.3057721849821151E-4</v>
      </c>
      <c r="AQ5231" s="160">
        <f t="shared" si="721"/>
        <v>3.5065828573073031E-7</v>
      </c>
      <c r="AR5231" s="161">
        <f t="shared" si="722"/>
        <v>3.5065828573073031E-7</v>
      </c>
      <c r="AS5231" s="161" t="str">
        <f t="shared" si="718"/>
        <v/>
      </c>
    </row>
    <row r="5232" spans="41:45" ht="20.100000000000001" customHeight="1" x14ac:dyDescent="0.25">
      <c r="AO5232" s="158">
        <f t="shared" si="719"/>
        <v>29.250593577843542</v>
      </c>
      <c r="AP5232" s="159">
        <f t="shared" si="720"/>
        <v>1.3022656021248078E-4</v>
      </c>
      <c r="AQ5232" s="160">
        <f t="shared" si="721"/>
        <v>3.4972995055813439E-7</v>
      </c>
      <c r="AR5232" s="161">
        <f t="shared" si="722"/>
        <v>3.4972995055813439E-7</v>
      </c>
      <c r="AS5232" s="161" t="str">
        <f t="shared" si="718"/>
        <v/>
      </c>
    </row>
    <row r="5233" spans="41:45" ht="20.100000000000001" customHeight="1" x14ac:dyDescent="0.25">
      <c r="AO5233" s="158">
        <f t="shared" si="719"/>
        <v>29.256988548017972</v>
      </c>
      <c r="AP5233" s="159">
        <f t="shared" si="720"/>
        <v>1.2987683026192265E-4</v>
      </c>
      <c r="AQ5233" s="160">
        <f t="shared" si="721"/>
        <v>3.4880403139528641E-7</v>
      </c>
      <c r="AR5233" s="161">
        <f t="shared" si="722"/>
        <v>3.4880403139528641E-7</v>
      </c>
      <c r="AS5233" s="161" t="str">
        <f t="shared" si="718"/>
        <v/>
      </c>
    </row>
    <row r="5234" spans="41:45" ht="20.100000000000001" customHeight="1" x14ac:dyDescent="0.25">
      <c r="AO5234" s="158">
        <f t="shared" si="719"/>
        <v>29.263383518192402</v>
      </c>
      <c r="AP5234" s="159">
        <f t="shared" si="720"/>
        <v>1.2952802623052736E-4</v>
      </c>
      <c r="AQ5234" s="160">
        <f t="shared" si="721"/>
        <v>3.4788052208481251E-7</v>
      </c>
      <c r="AR5234" s="161">
        <f t="shared" si="722"/>
        <v>3.4788052208481251E-7</v>
      </c>
      <c r="AS5234" s="161" t="str">
        <f t="shared" si="718"/>
        <v/>
      </c>
    </row>
    <row r="5235" spans="41:45" ht="20.100000000000001" customHeight="1" x14ac:dyDescent="0.25">
      <c r="AO5235" s="158">
        <f t="shared" si="719"/>
        <v>29.269778488366832</v>
      </c>
      <c r="AP5235" s="159">
        <f t="shared" si="720"/>
        <v>1.2918014570844255E-4</v>
      </c>
      <c r="AQ5235" s="160">
        <f t="shared" si="721"/>
        <v>3.4695941648524948E-7</v>
      </c>
      <c r="AR5235" s="161">
        <f t="shared" si="722"/>
        <v>3.4695941648524948E-7</v>
      </c>
      <c r="AS5235" s="161" t="str">
        <f t="shared" si="718"/>
        <v/>
      </c>
    </row>
    <row r="5236" spans="41:45" ht="20.100000000000001" customHeight="1" x14ac:dyDescent="0.25">
      <c r="AO5236" s="158">
        <f t="shared" si="719"/>
        <v>29.276173458541262</v>
      </c>
      <c r="AP5236" s="159">
        <f t="shared" si="720"/>
        <v>1.288331862919573E-4</v>
      </c>
      <c r="AQ5236" s="160">
        <f t="shared" si="721"/>
        <v>3.4604070846912032E-7</v>
      </c>
      <c r="AR5236" s="161">
        <f t="shared" si="722"/>
        <v>3.4604070846912032E-7</v>
      </c>
      <c r="AS5236" s="161" t="str">
        <f t="shared" si="718"/>
        <v/>
      </c>
    </row>
    <row r="5237" spans="41:45" ht="20.100000000000001" customHeight="1" x14ac:dyDescent="0.25">
      <c r="AO5237" s="158">
        <f t="shared" si="719"/>
        <v>29.282568428715692</v>
      </c>
      <c r="AP5237" s="159">
        <f t="shared" si="720"/>
        <v>1.2848714558348818E-4</v>
      </c>
      <c r="AQ5237" s="160">
        <f t="shared" si="721"/>
        <v>3.4512439192529239E-7</v>
      </c>
      <c r="AR5237" s="161">
        <f t="shared" si="722"/>
        <v>3.4512439192529239E-7</v>
      </c>
      <c r="AS5237" s="161" t="str">
        <f t="shared" si="718"/>
        <v/>
      </c>
    </row>
    <row r="5238" spans="41:45" ht="20.100000000000001" customHeight="1" x14ac:dyDescent="0.25">
      <c r="AO5238" s="158">
        <f t="shared" si="719"/>
        <v>29.288963398890122</v>
      </c>
      <c r="AP5238" s="159">
        <f t="shared" si="720"/>
        <v>1.2814202119156289E-4</v>
      </c>
      <c r="AQ5238" s="160">
        <f t="shared" si="721"/>
        <v>3.4421046075689028E-7</v>
      </c>
      <c r="AR5238" s="161">
        <f t="shared" si="722"/>
        <v>3.4421046075689028E-7</v>
      </c>
      <c r="AS5238" s="161" t="str">
        <f t="shared" si="718"/>
        <v/>
      </c>
    </row>
    <row r="5239" spans="41:45" ht="20.100000000000001" customHeight="1" x14ac:dyDescent="0.25">
      <c r="AO5239" s="158">
        <f t="shared" si="719"/>
        <v>29.295358369064552</v>
      </c>
      <c r="AP5239" s="159">
        <f t="shared" si="720"/>
        <v>1.27797810730806E-4</v>
      </c>
      <c r="AQ5239" s="160">
        <f t="shared" si="721"/>
        <v>3.432989088830577E-7</v>
      </c>
      <c r="AR5239" s="161">
        <f t="shared" si="722"/>
        <v>3.432989088830577E-7</v>
      </c>
      <c r="AS5239" s="161" t="str">
        <f t="shared" si="718"/>
        <v/>
      </c>
    </row>
    <row r="5240" spans="41:45" ht="20.100000000000001" customHeight="1" x14ac:dyDescent="0.25">
      <c r="AO5240" s="158">
        <f t="shared" si="719"/>
        <v>29.301753339238982</v>
      </c>
      <c r="AP5240" s="159">
        <f t="shared" si="720"/>
        <v>1.2745451182192294E-4</v>
      </c>
      <c r="AQ5240" s="160">
        <f t="shared" si="721"/>
        <v>3.4238973023733113E-7</v>
      </c>
      <c r="AR5240" s="161">
        <f t="shared" si="722"/>
        <v>3.4238973023733113E-7</v>
      </c>
      <c r="AS5240" s="161" t="str">
        <f t="shared" si="718"/>
        <v/>
      </c>
    </row>
    <row r="5241" spans="41:45" ht="20.100000000000001" customHeight="1" x14ac:dyDescent="0.25">
      <c r="AO5241" s="158">
        <f t="shared" si="719"/>
        <v>29.308148309413411</v>
      </c>
      <c r="AP5241" s="159">
        <f t="shared" si="720"/>
        <v>1.2711212209168561E-4</v>
      </c>
      <c r="AQ5241" s="160">
        <f t="shared" si="721"/>
        <v>3.4148291876883244E-7</v>
      </c>
      <c r="AR5241" s="161">
        <f t="shared" si="722"/>
        <v>3.4148291876883244E-7</v>
      </c>
      <c r="AS5241" s="161" t="str">
        <f t="shared" si="718"/>
        <v/>
      </c>
    </row>
    <row r="5242" spans="41:45" ht="20.100000000000001" customHeight="1" x14ac:dyDescent="0.25">
      <c r="AO5242" s="158">
        <f t="shared" si="719"/>
        <v>29.314543279587841</v>
      </c>
      <c r="AP5242" s="159">
        <f t="shared" si="720"/>
        <v>1.2677063917291678E-4</v>
      </c>
      <c r="AQ5242" s="160">
        <f t="shared" si="721"/>
        <v>3.4057846844132026E-7</v>
      </c>
      <c r="AR5242" s="161">
        <f t="shared" si="722"/>
        <v>3.4057846844132026E-7</v>
      </c>
      <c r="AS5242" s="161" t="str">
        <f t="shared" si="718"/>
        <v/>
      </c>
    </row>
    <row r="5243" spans="41:45" ht="20.100000000000001" customHeight="1" x14ac:dyDescent="0.25">
      <c r="AO5243" s="158">
        <f t="shared" si="719"/>
        <v>29.320938249762271</v>
      </c>
      <c r="AP5243" s="159">
        <f t="shared" si="720"/>
        <v>1.2643006070447546E-4</v>
      </c>
      <c r="AQ5243" s="160">
        <f t="shared" si="721"/>
        <v>3.3967637323346097E-7</v>
      </c>
      <c r="AR5243" s="161">
        <f t="shared" si="722"/>
        <v>3.3967637323346097E-7</v>
      </c>
      <c r="AS5243" s="161" t="str">
        <f t="shared" si="718"/>
        <v/>
      </c>
    </row>
    <row r="5244" spans="41:45" ht="20.100000000000001" customHeight="1" x14ac:dyDescent="0.25">
      <c r="AO5244" s="158">
        <f t="shared" si="719"/>
        <v>29.327333219936701</v>
      </c>
      <c r="AP5244" s="159">
        <f t="shared" si="720"/>
        <v>1.26090384331242E-4</v>
      </c>
      <c r="AQ5244" s="160">
        <f t="shared" si="721"/>
        <v>3.3877662713980455E-7</v>
      </c>
      <c r="AR5244" s="161">
        <f t="shared" si="722"/>
        <v>3.3877662713980455E-7</v>
      </c>
      <c r="AS5244" s="161" t="str">
        <f t="shared" si="718"/>
        <v/>
      </c>
    </row>
    <row r="5245" spans="41:45" ht="20.100000000000001" customHeight="1" x14ac:dyDescent="0.25">
      <c r="AO5245" s="158">
        <f t="shared" si="719"/>
        <v>29.333728190111131</v>
      </c>
      <c r="AP5245" s="159">
        <f t="shared" si="720"/>
        <v>1.2575160770410219E-4</v>
      </c>
      <c r="AQ5245" s="160">
        <f t="shared" si="721"/>
        <v>3.378792241681282E-7</v>
      </c>
      <c r="AR5245" s="161">
        <f t="shared" si="722"/>
        <v>3.378792241681282E-7</v>
      </c>
      <c r="AS5245" s="161" t="str">
        <f t="shared" si="718"/>
        <v/>
      </c>
    </row>
    <row r="5246" spans="41:45" ht="20.100000000000001" customHeight="1" x14ac:dyDescent="0.25">
      <c r="AO5246" s="158">
        <f t="shared" si="719"/>
        <v>29.340123160285561</v>
      </c>
      <c r="AP5246" s="159">
        <f t="shared" si="720"/>
        <v>1.2541372847993406E-4</v>
      </c>
      <c r="AQ5246" s="160">
        <f t="shared" si="721"/>
        <v>3.3698415834274324E-7</v>
      </c>
      <c r="AR5246" s="161">
        <f t="shared" si="722"/>
        <v>3.3698415834274324E-7</v>
      </c>
      <c r="AS5246" s="161" t="str">
        <f t="shared" si="718"/>
        <v/>
      </c>
    </row>
    <row r="5247" spans="41:45" ht="20.100000000000001" customHeight="1" x14ac:dyDescent="0.25">
      <c r="AO5247" s="158">
        <f t="shared" si="719"/>
        <v>29.346518130459991</v>
      </c>
      <c r="AP5247" s="159">
        <f t="shared" si="720"/>
        <v>1.2507674432159132E-4</v>
      </c>
      <c r="AQ5247" s="160">
        <f t="shared" si="721"/>
        <v>3.3609142370229954E-7</v>
      </c>
      <c r="AR5247" s="161">
        <f t="shared" si="722"/>
        <v>3.3609142370229954E-7</v>
      </c>
      <c r="AS5247" s="161" t="str">
        <f t="shared" si="718"/>
        <v/>
      </c>
    </row>
    <row r="5248" spans="41:45" ht="20.100000000000001" customHeight="1" x14ac:dyDescent="0.25">
      <c r="AO5248" s="158">
        <f t="shared" si="719"/>
        <v>29.352913100634421</v>
      </c>
      <c r="AP5248" s="159">
        <f t="shared" si="720"/>
        <v>1.2474065289788902E-4</v>
      </c>
      <c r="AQ5248" s="160">
        <f t="shared" si="721"/>
        <v>3.352010142994603E-7</v>
      </c>
      <c r="AR5248" s="161">
        <f t="shared" si="722"/>
        <v>3.352010142994603E-7</v>
      </c>
      <c r="AS5248" s="161" t="str">
        <f t="shared" si="718"/>
        <v/>
      </c>
    </row>
    <row r="5249" spans="41:45" ht="20.100000000000001" customHeight="1" x14ac:dyDescent="0.25">
      <c r="AO5249" s="158">
        <f t="shared" si="719"/>
        <v>29.359308070808851</v>
      </c>
      <c r="AP5249" s="159">
        <f t="shared" si="720"/>
        <v>1.2440545188358956E-4</v>
      </c>
      <c r="AQ5249" s="160">
        <f t="shared" si="721"/>
        <v>3.343129242028807E-7</v>
      </c>
      <c r="AR5249" s="161">
        <f t="shared" si="722"/>
        <v>3.343129242028807E-7</v>
      </c>
      <c r="AS5249" s="161" t="str">
        <f t="shared" si="718"/>
        <v/>
      </c>
    </row>
    <row r="5250" spans="41:45" ht="20.100000000000001" customHeight="1" x14ac:dyDescent="0.25">
      <c r="AO5250" s="158">
        <f t="shared" si="719"/>
        <v>29.365703040983281</v>
      </c>
      <c r="AP5250" s="159">
        <f t="shared" si="720"/>
        <v>1.2407113895938668E-4</v>
      </c>
      <c r="AQ5250" s="160">
        <f t="shared" si="721"/>
        <v>3.3342714749577131E-7</v>
      </c>
      <c r="AR5250" s="161">
        <f t="shared" si="722"/>
        <v>3.3342714749577131E-7</v>
      </c>
      <c r="AS5250" s="161" t="str">
        <f t="shared" si="718"/>
        <v/>
      </c>
    </row>
    <row r="5251" spans="41:45" ht="20.100000000000001" customHeight="1" x14ac:dyDescent="0.25">
      <c r="AO5251" s="158">
        <f t="shared" si="719"/>
        <v>29.372098011157711</v>
      </c>
      <c r="AP5251" s="159">
        <f t="shared" si="720"/>
        <v>1.2373771181189091E-4</v>
      </c>
      <c r="AQ5251" s="160">
        <f t="shared" si="721"/>
        <v>3.3254367827413632E-7</v>
      </c>
      <c r="AR5251" s="161">
        <f t="shared" si="722"/>
        <v>3.3254367827413632E-7</v>
      </c>
      <c r="AS5251" s="161" t="str">
        <f t="shared" si="718"/>
        <v/>
      </c>
    </row>
    <row r="5252" spans="41:45" ht="20.100000000000001" customHeight="1" x14ac:dyDescent="0.25">
      <c r="AO5252" s="158">
        <f t="shared" si="719"/>
        <v>29.37849298133214</v>
      </c>
      <c r="AP5252" s="159">
        <f t="shared" si="720"/>
        <v>1.2340516813361677E-4</v>
      </c>
      <c r="AQ5252" s="160">
        <f t="shared" si="721"/>
        <v>3.316625106521674E-7</v>
      </c>
      <c r="AR5252" s="161">
        <f t="shared" si="722"/>
        <v>3.316625106521674E-7</v>
      </c>
      <c r="AS5252" s="161" t="str">
        <f t="shared" si="718"/>
        <v/>
      </c>
    </row>
    <row r="5253" spans="41:45" ht="20.100000000000001" customHeight="1" x14ac:dyDescent="0.25">
      <c r="AO5253" s="158">
        <f t="shared" si="719"/>
        <v>29.38488795150657</v>
      </c>
      <c r="AP5253" s="159">
        <f t="shared" si="720"/>
        <v>1.230735056229646E-4</v>
      </c>
      <c r="AQ5253" s="160">
        <f t="shared" si="721"/>
        <v>3.3078363875481691E-7</v>
      </c>
      <c r="AR5253" s="161">
        <f t="shared" si="722"/>
        <v>3.3078363875481691E-7</v>
      </c>
      <c r="AS5253" s="161" t="str">
        <f t="shared" si="718"/>
        <v/>
      </c>
    </row>
    <row r="5254" spans="41:45" ht="20.100000000000001" customHeight="1" x14ac:dyDescent="0.25">
      <c r="AO5254" s="158">
        <f t="shared" si="719"/>
        <v>29.391282921681</v>
      </c>
      <c r="AP5254" s="159">
        <f t="shared" si="720"/>
        <v>1.2274272198420979E-4</v>
      </c>
      <c r="AQ5254" s="160">
        <f t="shared" si="721"/>
        <v>3.2990705672554998E-7</v>
      </c>
      <c r="AR5254" s="161">
        <f t="shared" si="722"/>
        <v>3.2990705672554998E-7</v>
      </c>
      <c r="AS5254" s="161" t="str">
        <f t="shared" si="718"/>
        <v/>
      </c>
    </row>
    <row r="5255" spans="41:45" ht="20.100000000000001" customHeight="1" x14ac:dyDescent="0.25">
      <c r="AO5255" s="158">
        <f t="shared" si="719"/>
        <v>29.39767789185543</v>
      </c>
      <c r="AP5255" s="159">
        <f t="shared" si="720"/>
        <v>1.2241281492748424E-4</v>
      </c>
      <c r="AQ5255" s="160">
        <f t="shared" si="721"/>
        <v>3.2903275871840271E-7</v>
      </c>
      <c r="AR5255" s="161">
        <f t="shared" si="722"/>
        <v>3.2903275871840271E-7</v>
      </c>
      <c r="AS5255" s="161" t="str">
        <f t="shared" si="718"/>
        <v/>
      </c>
    </row>
    <row r="5256" spans="41:45" ht="20.100000000000001" customHeight="1" x14ac:dyDescent="0.25">
      <c r="AO5256" s="158">
        <f t="shared" si="719"/>
        <v>29.40407286202986</v>
      </c>
      <c r="AP5256" s="159">
        <f t="shared" si="720"/>
        <v>1.2208378216876584E-4</v>
      </c>
      <c r="AQ5256" s="160">
        <f t="shared" si="721"/>
        <v>3.281607389053954E-7</v>
      </c>
      <c r="AR5256" s="161">
        <f t="shared" si="722"/>
        <v>3.281607389053954E-7</v>
      </c>
      <c r="AS5256" s="161" t="str">
        <f t="shared" si="718"/>
        <v/>
      </c>
    </row>
    <row r="5257" spans="41:45" ht="20.100000000000001" customHeight="1" x14ac:dyDescent="0.25">
      <c r="AO5257" s="158">
        <f t="shared" si="719"/>
        <v>29.41046783220429</v>
      </c>
      <c r="AP5257" s="159">
        <f t="shared" si="720"/>
        <v>1.2175562142986044E-4</v>
      </c>
      <c r="AQ5257" s="160">
        <f t="shared" si="721"/>
        <v>3.2729099147044746E-7</v>
      </c>
      <c r="AR5257" s="161">
        <f t="shared" si="722"/>
        <v>3.2729099147044746E-7</v>
      </c>
      <c r="AS5257" s="161" t="str">
        <f t="shared" si="718"/>
        <v/>
      </c>
    </row>
    <row r="5258" spans="41:45" ht="20.100000000000001" customHeight="1" x14ac:dyDescent="0.25">
      <c r="AO5258" s="158">
        <f t="shared" si="719"/>
        <v>29.41686280237872</v>
      </c>
      <c r="AP5258" s="159">
        <f t="shared" si="720"/>
        <v>1.2142833043838999E-4</v>
      </c>
      <c r="AQ5258" s="160">
        <f t="shared" si="721"/>
        <v>3.2642351061459515E-7</v>
      </c>
      <c r="AR5258" s="161">
        <f t="shared" si="722"/>
        <v>3.2642351061459515E-7</v>
      </c>
      <c r="AS5258" s="161" t="str">
        <f t="shared" si="718"/>
        <v/>
      </c>
    </row>
    <row r="5259" spans="41:45" ht="20.100000000000001" customHeight="1" x14ac:dyDescent="0.25">
      <c r="AO5259" s="158">
        <f t="shared" si="719"/>
        <v>29.42325777255315</v>
      </c>
      <c r="AP5259" s="159">
        <f t="shared" si="720"/>
        <v>1.211019069277754E-4</v>
      </c>
      <c r="AQ5259" s="160">
        <f t="shared" si="721"/>
        <v>3.2555829054997426E-7</v>
      </c>
      <c r="AR5259" s="161">
        <f t="shared" si="722"/>
        <v>3.2555829054997426E-7</v>
      </c>
      <c r="AS5259" s="161" t="str">
        <f t="shared" si="718"/>
        <v/>
      </c>
    </row>
    <row r="5260" spans="41:45" ht="20.100000000000001" customHeight="1" x14ac:dyDescent="0.25">
      <c r="AO5260" s="158">
        <f t="shared" si="719"/>
        <v>29.42965274272758</v>
      </c>
      <c r="AP5260" s="159">
        <f t="shared" si="720"/>
        <v>1.2077634863722542E-4</v>
      </c>
      <c r="AQ5260" s="160">
        <f t="shared" si="721"/>
        <v>3.246953255063524E-7</v>
      </c>
      <c r="AR5260" s="161">
        <f t="shared" si="722"/>
        <v>3.246953255063524E-7</v>
      </c>
      <c r="AS5260" s="161" t="str">
        <f t="shared" si="718"/>
        <v/>
      </c>
    </row>
    <row r="5261" spans="41:45" ht="20.100000000000001" customHeight="1" x14ac:dyDescent="0.25">
      <c r="AO5261" s="158">
        <f t="shared" si="719"/>
        <v>29.43604771290201</v>
      </c>
      <c r="AP5261" s="159">
        <f t="shared" si="720"/>
        <v>1.2045165331171907E-4</v>
      </c>
      <c r="AQ5261" s="160">
        <f t="shared" si="721"/>
        <v>3.238346097253421E-7</v>
      </c>
      <c r="AR5261" s="161">
        <f t="shared" si="722"/>
        <v>3.238346097253421E-7</v>
      </c>
      <c r="AS5261" s="161" t="str">
        <f t="shared" si="718"/>
        <v/>
      </c>
    </row>
    <row r="5262" spans="41:45" ht="20.100000000000001" customHeight="1" x14ac:dyDescent="0.25">
      <c r="AO5262" s="158">
        <f t="shared" si="719"/>
        <v>29.44244268307644</v>
      </c>
      <c r="AP5262" s="159">
        <f t="shared" si="720"/>
        <v>1.2012781870199373E-4</v>
      </c>
      <c r="AQ5262" s="160">
        <f t="shared" si="721"/>
        <v>3.2297613746521195E-7</v>
      </c>
      <c r="AR5262" s="161">
        <f t="shared" si="722"/>
        <v>3.2297613746521195E-7</v>
      </c>
      <c r="AS5262" s="161" t="str">
        <f t="shared" si="718"/>
        <v/>
      </c>
    </row>
    <row r="5263" spans="41:45" ht="20.100000000000001" customHeight="1" x14ac:dyDescent="0.25">
      <c r="AO5263" s="158">
        <f t="shared" si="719"/>
        <v>29.44883765325087</v>
      </c>
      <c r="AP5263" s="159">
        <f t="shared" si="720"/>
        <v>1.1980484256452852E-4</v>
      </c>
      <c r="AQ5263" s="160">
        <f t="shared" si="721"/>
        <v>3.2211990299556043E-7</v>
      </c>
      <c r="AR5263" s="161">
        <f t="shared" si="722"/>
        <v>3.2211990299556043E-7</v>
      </c>
      <c r="AS5263" s="161" t="str">
        <f t="shared" si="718"/>
        <v/>
      </c>
    </row>
    <row r="5264" spans="41:45" ht="20.100000000000001" customHeight="1" x14ac:dyDescent="0.25">
      <c r="AO5264" s="158">
        <f t="shared" si="719"/>
        <v>29.455232623425299</v>
      </c>
      <c r="AP5264" s="159">
        <f t="shared" si="720"/>
        <v>1.1948272266153296E-4</v>
      </c>
      <c r="AQ5264" s="160">
        <f t="shared" si="721"/>
        <v>3.2126590060394314E-7</v>
      </c>
      <c r="AR5264" s="161">
        <f t="shared" si="722"/>
        <v>3.2126590060394314E-7</v>
      </c>
      <c r="AS5264" s="161" t="str">
        <f t="shared" si="718"/>
        <v/>
      </c>
    </row>
    <row r="5265" spans="41:45" ht="20.100000000000001" customHeight="1" x14ac:dyDescent="0.25">
      <c r="AO5265" s="158">
        <f t="shared" si="719"/>
        <v>29.461627593599729</v>
      </c>
      <c r="AP5265" s="159">
        <f t="shared" si="720"/>
        <v>1.1916145676092901E-4</v>
      </c>
      <c r="AQ5265" s="160">
        <f t="shared" si="721"/>
        <v>3.2041412458805297E-7</v>
      </c>
      <c r="AR5265" s="161">
        <f t="shared" si="722"/>
        <v>3.2041412458805297E-7</v>
      </c>
      <c r="AS5265" s="161" t="str">
        <f t="shared" si="718"/>
        <v/>
      </c>
    </row>
    <row r="5266" spans="41:45" ht="20.100000000000001" customHeight="1" x14ac:dyDescent="0.25">
      <c r="AO5266" s="158">
        <f t="shared" si="719"/>
        <v>29.468022563774159</v>
      </c>
      <c r="AP5266" s="159">
        <f t="shared" si="720"/>
        <v>1.1884104263634096E-4</v>
      </c>
      <c r="AQ5266" s="160">
        <f t="shared" si="721"/>
        <v>3.1956456926381094E-7</v>
      </c>
      <c r="AR5266" s="161">
        <f t="shared" si="722"/>
        <v>3.1956456926381094E-7</v>
      </c>
      <c r="AS5266" s="161" t="str">
        <f t="shared" ref="AS5266:AS5329" si="723">IF($AP5266&lt;(1-$AN$670),$AQ5266,"")</f>
        <v/>
      </c>
    </row>
    <row r="5267" spans="41:45" ht="20.100000000000001" customHeight="1" x14ac:dyDescent="0.25">
      <c r="AO5267" s="158">
        <f t="shared" ref="AO5267:AO5330" si="724">AO5266+$AR$655</f>
        <v>29.474417533948589</v>
      </c>
      <c r="AP5267" s="159">
        <f t="shared" ref="AP5267:AP5330" si="725">_xlfn.CHISQ.DIST.RT(AO5267,7)</f>
        <v>1.1852147806707715E-4</v>
      </c>
      <c r="AQ5267" s="160">
        <f t="shared" ref="AQ5267:AQ5330" si="726">AP5267-AP5268</f>
        <v>3.187172289576413E-7</v>
      </c>
      <c r="AR5267" s="161">
        <f t="shared" ref="AR5267:AR5330" si="727">IF(AP5267&lt;(1-$AN$662),AQ5267,"")</f>
        <v>3.187172289576413E-7</v>
      </c>
      <c r="AS5267" s="161" t="str">
        <f t="shared" si="723"/>
        <v/>
      </c>
    </row>
    <row r="5268" spans="41:45" ht="20.100000000000001" customHeight="1" x14ac:dyDescent="0.25">
      <c r="AO5268" s="158">
        <f t="shared" si="724"/>
        <v>29.480812504123019</v>
      </c>
      <c r="AP5268" s="159">
        <f t="shared" si="725"/>
        <v>1.1820276083811951E-4</v>
      </c>
      <c r="AQ5268" s="160">
        <f t="shared" si="726"/>
        <v>3.178720980126108E-7</v>
      </c>
      <c r="AR5268" s="161">
        <f t="shared" si="727"/>
        <v>3.178720980126108E-7</v>
      </c>
      <c r="AS5268" s="161" t="str">
        <f t="shared" si="723"/>
        <v/>
      </c>
    </row>
    <row r="5269" spans="41:45" ht="20.100000000000001" customHeight="1" x14ac:dyDescent="0.25">
      <c r="AO5269" s="158">
        <f t="shared" si="724"/>
        <v>29.487207474297449</v>
      </c>
      <c r="AP5269" s="159">
        <f t="shared" si="725"/>
        <v>1.178848887401069E-4</v>
      </c>
      <c r="AQ5269" s="160">
        <f t="shared" si="726"/>
        <v>3.1702917078565041E-7</v>
      </c>
      <c r="AR5269" s="161">
        <f t="shared" si="727"/>
        <v>3.1702917078565041E-7</v>
      </c>
      <c r="AS5269" s="161" t="str">
        <f t="shared" si="723"/>
        <v/>
      </c>
    </row>
    <row r="5270" spans="41:45" ht="20.100000000000001" customHeight="1" x14ac:dyDescent="0.25">
      <c r="AO5270" s="158">
        <f t="shared" si="724"/>
        <v>29.493602444471879</v>
      </c>
      <c r="AP5270" s="159">
        <f t="shared" si="725"/>
        <v>1.1756785956932125E-4</v>
      </c>
      <c r="AQ5270" s="160">
        <f t="shared" si="726"/>
        <v>3.1618844164559023E-7</v>
      </c>
      <c r="AR5270" s="161">
        <f t="shared" si="727"/>
        <v>3.1618844164559023E-7</v>
      </c>
      <c r="AS5270" s="161" t="str">
        <f t="shared" si="723"/>
        <v/>
      </c>
    </row>
    <row r="5271" spans="41:45" ht="20.100000000000001" customHeight="1" x14ac:dyDescent="0.25">
      <c r="AO5271" s="158">
        <f t="shared" si="724"/>
        <v>29.499997414646309</v>
      </c>
      <c r="AP5271" s="159">
        <f t="shared" si="725"/>
        <v>1.1725167112767566E-4</v>
      </c>
      <c r="AQ5271" s="160">
        <f t="shared" si="726"/>
        <v>3.1534990497825524E-7</v>
      </c>
      <c r="AR5271" s="161">
        <f t="shared" si="727"/>
        <v>3.1534990497825524E-7</v>
      </c>
      <c r="AS5271" s="161" t="str">
        <f t="shared" si="723"/>
        <v/>
      </c>
    </row>
    <row r="5272" spans="41:45" ht="20.100000000000001" customHeight="1" x14ac:dyDescent="0.25">
      <c r="AO5272" s="158">
        <f t="shared" si="724"/>
        <v>29.506392384820739</v>
      </c>
      <c r="AP5272" s="159">
        <f t="shared" si="725"/>
        <v>1.169363212226974E-4</v>
      </c>
      <c r="AQ5272" s="160">
        <f t="shared" si="726"/>
        <v>3.1451355518081385E-7</v>
      </c>
      <c r="AR5272" s="161">
        <f t="shared" si="727"/>
        <v>3.1451355518081385E-7</v>
      </c>
      <c r="AS5272" s="161" t="str">
        <f t="shared" si="723"/>
        <v/>
      </c>
    </row>
    <row r="5273" spans="41:45" ht="20.100000000000001" customHeight="1" x14ac:dyDescent="0.25">
      <c r="AO5273" s="158">
        <f t="shared" si="724"/>
        <v>29.512787354995169</v>
      </c>
      <c r="AP5273" s="159">
        <f t="shared" si="725"/>
        <v>1.1662180766751659E-4</v>
      </c>
      <c r="AQ5273" s="160">
        <f t="shared" si="726"/>
        <v>3.1367938666669755E-7</v>
      </c>
      <c r="AR5273" s="161">
        <f t="shared" si="727"/>
        <v>3.1367938666669755E-7</v>
      </c>
      <c r="AS5273" s="161" t="str">
        <f t="shared" si="723"/>
        <v/>
      </c>
    </row>
    <row r="5274" spans="41:45" ht="20.100000000000001" customHeight="1" x14ac:dyDescent="0.25">
      <c r="AO5274" s="158">
        <f t="shared" si="724"/>
        <v>29.519182325169599</v>
      </c>
      <c r="AP5274" s="159">
        <f t="shared" si="725"/>
        <v>1.1630812828084989E-4</v>
      </c>
      <c r="AQ5274" s="160">
        <f t="shared" si="726"/>
        <v>3.1284739386123691E-7</v>
      </c>
      <c r="AR5274" s="161">
        <f t="shared" si="727"/>
        <v>3.1284739386123691E-7</v>
      </c>
      <c r="AS5274" s="161" t="str">
        <f t="shared" si="723"/>
        <v/>
      </c>
    </row>
    <row r="5275" spans="41:45" ht="20.100000000000001" customHeight="1" x14ac:dyDescent="0.25">
      <c r="AO5275" s="158">
        <f t="shared" si="724"/>
        <v>29.525577295344029</v>
      </c>
      <c r="AP5275" s="159">
        <f t="shared" si="725"/>
        <v>1.1599528088698865E-4</v>
      </c>
      <c r="AQ5275" s="160">
        <f t="shared" si="726"/>
        <v>3.1201757120496846E-7</v>
      </c>
      <c r="AR5275" s="161">
        <f t="shared" si="727"/>
        <v>3.1201757120496846E-7</v>
      </c>
      <c r="AS5275" s="161" t="str">
        <f t="shared" si="723"/>
        <v/>
      </c>
    </row>
    <row r="5276" spans="41:45" ht="20.100000000000001" customHeight="1" x14ac:dyDescent="0.25">
      <c r="AO5276" s="158">
        <f t="shared" si="724"/>
        <v>29.531972265518458</v>
      </c>
      <c r="AP5276" s="159">
        <f t="shared" si="725"/>
        <v>1.1568326331578368E-4</v>
      </c>
      <c r="AQ5276" s="160">
        <f t="shared" si="726"/>
        <v>3.1118991315164243E-7</v>
      </c>
      <c r="AR5276" s="161">
        <f t="shared" si="727"/>
        <v>3.1118991315164243E-7</v>
      </c>
      <c r="AS5276" s="161" t="str">
        <f t="shared" si="723"/>
        <v/>
      </c>
    </row>
    <row r="5277" spans="41:45" ht="20.100000000000001" customHeight="1" x14ac:dyDescent="0.25">
      <c r="AO5277" s="158">
        <f t="shared" si="724"/>
        <v>29.538367235692888</v>
      </c>
      <c r="AP5277" s="159">
        <f t="shared" si="725"/>
        <v>1.1537207340263204E-4</v>
      </c>
      <c r="AQ5277" s="160">
        <f t="shared" si="726"/>
        <v>3.1036441416913078E-7</v>
      </c>
      <c r="AR5277" s="161">
        <f t="shared" si="727"/>
        <v>3.1036441416913078E-7</v>
      </c>
      <c r="AS5277" s="161" t="str">
        <f t="shared" si="723"/>
        <v/>
      </c>
    </row>
    <row r="5278" spans="41:45" ht="20.100000000000001" customHeight="1" x14ac:dyDescent="0.25">
      <c r="AO5278" s="158">
        <f t="shared" si="724"/>
        <v>29.544762205867318</v>
      </c>
      <c r="AP5278" s="159">
        <f t="shared" si="725"/>
        <v>1.1506170898846291E-4</v>
      </c>
      <c r="AQ5278" s="160">
        <f t="shared" si="726"/>
        <v>3.0954106873881736E-7</v>
      </c>
      <c r="AR5278" s="161">
        <f t="shared" si="727"/>
        <v>3.0954106873881736E-7</v>
      </c>
      <c r="AS5278" s="161" t="str">
        <f t="shared" si="723"/>
        <v/>
      </c>
    </row>
    <row r="5279" spans="41:45" ht="20.100000000000001" customHeight="1" x14ac:dyDescent="0.25">
      <c r="AO5279" s="158">
        <f t="shared" si="724"/>
        <v>29.551157176041748</v>
      </c>
      <c r="AP5279" s="159">
        <f t="shared" si="725"/>
        <v>1.1475216791972409E-4</v>
      </c>
      <c r="AQ5279" s="160">
        <f t="shared" si="726"/>
        <v>3.0871987135674983E-7</v>
      </c>
      <c r="AR5279" s="161">
        <f t="shared" si="727"/>
        <v>3.0871987135674983E-7</v>
      </c>
      <c r="AS5279" s="161" t="str">
        <f t="shared" si="723"/>
        <v/>
      </c>
    </row>
    <row r="5280" spans="41:45" ht="20.100000000000001" customHeight="1" x14ac:dyDescent="0.25">
      <c r="AO5280" s="158">
        <f t="shared" si="724"/>
        <v>29.557552146216178</v>
      </c>
      <c r="AP5280" s="159">
        <f t="shared" si="725"/>
        <v>1.1444344804836734E-4</v>
      </c>
      <c r="AQ5280" s="160">
        <f t="shared" si="726"/>
        <v>3.0790081653068525E-7</v>
      </c>
      <c r="AR5280" s="161">
        <f t="shared" si="727"/>
        <v>3.0790081653068525E-7</v>
      </c>
      <c r="AS5280" s="161" t="str">
        <f t="shared" si="723"/>
        <v/>
      </c>
    </row>
    <row r="5281" spans="41:45" ht="20.100000000000001" customHeight="1" x14ac:dyDescent="0.25">
      <c r="AO5281" s="158">
        <f t="shared" si="724"/>
        <v>29.563947116390608</v>
      </c>
      <c r="AP5281" s="159">
        <f t="shared" si="725"/>
        <v>1.1413554723183666E-4</v>
      </c>
      <c r="AQ5281" s="160">
        <f t="shared" si="726"/>
        <v>3.0708389878444041E-7</v>
      </c>
      <c r="AR5281" s="161">
        <f t="shared" si="727"/>
        <v>3.0708389878444041E-7</v>
      </c>
      <c r="AS5281" s="161" t="str">
        <f t="shared" si="723"/>
        <v/>
      </c>
    </row>
    <row r="5282" spans="41:45" ht="20.100000000000001" customHeight="1" x14ac:dyDescent="0.25">
      <c r="AO5282" s="158">
        <f t="shared" si="724"/>
        <v>29.570342086565038</v>
      </c>
      <c r="AP5282" s="159">
        <f t="shared" si="725"/>
        <v>1.1382846333305222E-4</v>
      </c>
      <c r="AQ5282" s="160">
        <f t="shared" si="726"/>
        <v>3.0626911265350086E-7</v>
      </c>
      <c r="AR5282" s="161">
        <f t="shared" si="727"/>
        <v>3.0626911265350086E-7</v>
      </c>
      <c r="AS5282" s="161" t="str">
        <f t="shared" si="723"/>
        <v/>
      </c>
    </row>
    <row r="5283" spans="41:45" ht="20.100000000000001" customHeight="1" x14ac:dyDescent="0.25">
      <c r="AO5283" s="158">
        <f t="shared" si="724"/>
        <v>29.576737056739468</v>
      </c>
      <c r="AP5283" s="159">
        <f t="shared" si="725"/>
        <v>1.1352219422039872E-4</v>
      </c>
      <c r="AQ5283" s="160">
        <f t="shared" si="726"/>
        <v>3.0545645268821922E-7</v>
      </c>
      <c r="AR5283" s="161">
        <f t="shared" si="727"/>
        <v>3.0545645268821922E-7</v>
      </c>
      <c r="AS5283" s="161" t="str">
        <f t="shared" si="723"/>
        <v/>
      </c>
    </row>
    <row r="5284" spans="41:45" ht="20.100000000000001" customHeight="1" x14ac:dyDescent="0.25">
      <c r="AO5284" s="158">
        <f t="shared" si="724"/>
        <v>29.583132026913898</v>
      </c>
      <c r="AP5284" s="159">
        <f t="shared" si="725"/>
        <v>1.132167377677105E-4</v>
      </c>
      <c r="AQ5284" s="160">
        <f t="shared" si="726"/>
        <v>3.0464591345235161E-7</v>
      </c>
      <c r="AR5284" s="161">
        <f t="shared" si="727"/>
        <v>3.0464591345235161E-7</v>
      </c>
      <c r="AS5284" s="161" t="str">
        <f t="shared" si="723"/>
        <v/>
      </c>
    </row>
    <row r="5285" spans="41:45" ht="20.100000000000001" customHeight="1" x14ac:dyDescent="0.25">
      <c r="AO5285" s="158">
        <f t="shared" si="724"/>
        <v>29.589526997088328</v>
      </c>
      <c r="AP5285" s="159">
        <f t="shared" si="725"/>
        <v>1.1291209185425815E-4</v>
      </c>
      <c r="AQ5285" s="160">
        <f t="shared" si="726"/>
        <v>3.0383748952263743E-7</v>
      </c>
      <c r="AR5285" s="161">
        <f t="shared" si="727"/>
        <v>3.0383748952263743E-7</v>
      </c>
      <c r="AS5285" s="161" t="str">
        <f t="shared" si="723"/>
        <v/>
      </c>
    </row>
    <row r="5286" spans="41:45" ht="20.100000000000001" customHeight="1" x14ac:dyDescent="0.25">
      <c r="AO5286" s="158">
        <f t="shared" si="724"/>
        <v>29.595921967262758</v>
      </c>
      <c r="AP5286" s="159">
        <f t="shared" si="725"/>
        <v>1.1260825436473551E-4</v>
      </c>
      <c r="AQ5286" s="160">
        <f t="shared" si="726"/>
        <v>3.0303117548987008E-7</v>
      </c>
      <c r="AR5286" s="161">
        <f t="shared" si="727"/>
        <v>3.0303117548987008E-7</v>
      </c>
      <c r="AS5286" s="161" t="str">
        <f t="shared" si="723"/>
        <v/>
      </c>
    </row>
    <row r="5287" spans="41:45" ht="20.100000000000001" customHeight="1" x14ac:dyDescent="0.25">
      <c r="AO5287" s="158">
        <f t="shared" si="724"/>
        <v>29.602316937437188</v>
      </c>
      <c r="AP5287" s="159">
        <f t="shared" si="725"/>
        <v>1.1230522318924564E-4</v>
      </c>
      <c r="AQ5287" s="160">
        <f t="shared" si="726"/>
        <v>3.0222696595748745E-7</v>
      </c>
      <c r="AR5287" s="161">
        <f t="shared" si="727"/>
        <v>3.0222696595748745E-7</v>
      </c>
      <c r="AS5287" s="161" t="str">
        <f t="shared" si="723"/>
        <v/>
      </c>
    </row>
    <row r="5288" spans="41:45" ht="20.100000000000001" customHeight="1" x14ac:dyDescent="0.25">
      <c r="AO5288" s="158">
        <f t="shared" si="724"/>
        <v>29.608711907611617</v>
      </c>
      <c r="AP5288" s="159">
        <f t="shared" si="725"/>
        <v>1.1200299622328815E-4</v>
      </c>
      <c r="AQ5288" s="160">
        <f t="shared" si="726"/>
        <v>3.0142485554439087E-7</v>
      </c>
      <c r="AR5288" s="161">
        <f t="shared" si="727"/>
        <v>3.0142485554439087E-7</v>
      </c>
      <c r="AS5288" s="161" t="str">
        <f t="shared" si="723"/>
        <v/>
      </c>
    </row>
    <row r="5289" spans="41:45" ht="20.100000000000001" customHeight="1" x14ac:dyDescent="0.25">
      <c r="AO5289" s="158">
        <f t="shared" si="724"/>
        <v>29.615106877786047</v>
      </c>
      <c r="AP5289" s="159">
        <f t="shared" si="725"/>
        <v>1.1170157136774376E-4</v>
      </c>
      <c r="AQ5289" s="160">
        <f t="shared" si="726"/>
        <v>3.0062483888037791E-7</v>
      </c>
      <c r="AR5289" s="161">
        <f t="shared" si="727"/>
        <v>3.0062483888037791E-7</v>
      </c>
      <c r="AS5289" s="161" t="str">
        <f t="shared" si="723"/>
        <v/>
      </c>
    </row>
    <row r="5290" spans="41:45" ht="20.100000000000001" customHeight="1" x14ac:dyDescent="0.25">
      <c r="AO5290" s="158">
        <f t="shared" si="724"/>
        <v>29.621501847960477</v>
      </c>
      <c r="AP5290" s="159">
        <f t="shared" si="725"/>
        <v>1.1140094652886338E-4</v>
      </c>
      <c r="AQ5290" s="160">
        <f t="shared" si="726"/>
        <v>2.9982691061007259E-7</v>
      </c>
      <c r="AR5290" s="161">
        <f t="shared" si="727"/>
        <v>2.9982691061007259E-7</v>
      </c>
      <c r="AS5290" s="161" t="str">
        <f t="shared" si="723"/>
        <v/>
      </c>
    </row>
    <row r="5291" spans="41:45" ht="20.100000000000001" customHeight="1" x14ac:dyDescent="0.25">
      <c r="AO5291" s="158">
        <f t="shared" si="724"/>
        <v>29.627896818134907</v>
      </c>
      <c r="AP5291" s="159">
        <f t="shared" si="725"/>
        <v>1.1110111961825331E-4</v>
      </c>
      <c r="AQ5291" s="160">
        <f t="shared" si="726"/>
        <v>2.9903106539110936E-7</v>
      </c>
      <c r="AR5291" s="161">
        <f t="shared" si="727"/>
        <v>2.9903106539110936E-7</v>
      </c>
      <c r="AS5291" s="161" t="str">
        <f t="shared" si="723"/>
        <v/>
      </c>
    </row>
    <row r="5292" spans="41:45" ht="20.100000000000001" customHeight="1" x14ac:dyDescent="0.25">
      <c r="AO5292" s="158">
        <f t="shared" si="724"/>
        <v>29.634291788309337</v>
      </c>
      <c r="AP5292" s="159">
        <f t="shared" si="725"/>
        <v>1.108020885528622E-4</v>
      </c>
      <c r="AQ5292" s="160">
        <f t="shared" si="726"/>
        <v>2.9823729789525797E-7</v>
      </c>
      <c r="AR5292" s="161">
        <f t="shared" si="727"/>
        <v>2.9823729789525797E-7</v>
      </c>
      <c r="AS5292" s="161" t="str">
        <f t="shared" si="723"/>
        <v/>
      </c>
    </row>
    <row r="5293" spans="41:45" ht="20.100000000000001" customHeight="1" x14ac:dyDescent="0.25">
      <c r="AO5293" s="158">
        <f t="shared" si="724"/>
        <v>29.640686758483767</v>
      </c>
      <c r="AP5293" s="159">
        <f t="shared" si="725"/>
        <v>1.1050385125496694E-4</v>
      </c>
      <c r="AQ5293" s="160">
        <f t="shared" si="726"/>
        <v>2.9744560280607884E-7</v>
      </c>
      <c r="AR5293" s="161">
        <f t="shared" si="727"/>
        <v>2.9744560280607884E-7</v>
      </c>
      <c r="AS5293" s="161" t="str">
        <f t="shared" si="723"/>
        <v/>
      </c>
    </row>
    <row r="5294" spans="41:45" ht="20.100000000000001" customHeight="1" x14ac:dyDescent="0.25">
      <c r="AO5294" s="158">
        <f t="shared" si="724"/>
        <v>29.647081728658197</v>
      </c>
      <c r="AP5294" s="159">
        <f t="shared" si="725"/>
        <v>1.1020640565216086E-4</v>
      </c>
      <c r="AQ5294" s="160">
        <f t="shared" si="726"/>
        <v>2.9665597482090179E-7</v>
      </c>
      <c r="AR5294" s="161">
        <f t="shared" si="727"/>
        <v>2.9665597482090179E-7</v>
      </c>
      <c r="AS5294" s="161" t="str">
        <f t="shared" si="723"/>
        <v/>
      </c>
    </row>
    <row r="5295" spans="41:45" ht="20.100000000000001" customHeight="1" x14ac:dyDescent="0.25">
      <c r="AO5295" s="158">
        <f t="shared" si="724"/>
        <v>29.653476698832627</v>
      </c>
      <c r="AP5295" s="159">
        <f t="shared" si="725"/>
        <v>1.0990974967733996E-4</v>
      </c>
      <c r="AQ5295" s="160">
        <f t="shared" si="726"/>
        <v>2.9586840865139519E-7</v>
      </c>
      <c r="AR5295" s="161">
        <f t="shared" si="727"/>
        <v>2.9586840865139519E-7</v>
      </c>
      <c r="AS5295" s="161" t="str">
        <f t="shared" si="723"/>
        <v/>
      </c>
    </row>
    <row r="5296" spans="41:45" ht="20.100000000000001" customHeight="1" x14ac:dyDescent="0.25">
      <c r="AO5296" s="158">
        <f t="shared" si="724"/>
        <v>29.659871669007057</v>
      </c>
      <c r="AP5296" s="159">
        <f t="shared" si="725"/>
        <v>1.0961388126868857E-4</v>
      </c>
      <c r="AQ5296" s="160">
        <f t="shared" si="726"/>
        <v>2.9508289902103167E-7</v>
      </c>
      <c r="AR5296" s="161">
        <f t="shared" si="727"/>
        <v>2.9508289902103167E-7</v>
      </c>
      <c r="AS5296" s="161" t="str">
        <f t="shared" si="723"/>
        <v/>
      </c>
    </row>
    <row r="5297" spans="41:45" ht="20.100000000000001" customHeight="1" x14ac:dyDescent="0.25">
      <c r="AO5297" s="158">
        <f t="shared" si="724"/>
        <v>29.666266639181487</v>
      </c>
      <c r="AP5297" s="159">
        <f t="shared" si="725"/>
        <v>1.0931879836966754E-4</v>
      </c>
      <c r="AQ5297" s="160">
        <f t="shared" si="726"/>
        <v>2.9429944066693126E-7</v>
      </c>
      <c r="AR5297" s="161">
        <f t="shared" si="727"/>
        <v>2.9429944066693126E-7</v>
      </c>
      <c r="AS5297" s="161" t="str">
        <f t="shared" si="723"/>
        <v/>
      </c>
    </row>
    <row r="5298" spans="41:45" ht="20.100000000000001" customHeight="1" x14ac:dyDescent="0.25">
      <c r="AO5298" s="158">
        <f t="shared" si="724"/>
        <v>29.672661609355917</v>
      </c>
      <c r="AP5298" s="159">
        <f t="shared" si="725"/>
        <v>1.090244989290006E-4</v>
      </c>
      <c r="AQ5298" s="160">
        <f t="shared" si="726"/>
        <v>2.9351802833967164E-7</v>
      </c>
      <c r="AR5298" s="161">
        <f t="shared" si="727"/>
        <v>2.9351802833967164E-7</v>
      </c>
      <c r="AS5298" s="161" t="str">
        <f t="shared" si="723"/>
        <v/>
      </c>
    </row>
    <row r="5299" spans="41:45" ht="20.100000000000001" customHeight="1" x14ac:dyDescent="0.25">
      <c r="AO5299" s="158">
        <f t="shared" si="724"/>
        <v>29.679056579530346</v>
      </c>
      <c r="AP5299" s="159">
        <f t="shared" si="725"/>
        <v>1.0873098090066093E-4</v>
      </c>
      <c r="AQ5299" s="160">
        <f t="shared" si="726"/>
        <v>2.9273865680262408E-7</v>
      </c>
      <c r="AR5299" s="161">
        <f t="shared" si="727"/>
        <v>2.9273865680262408E-7</v>
      </c>
      <c r="AS5299" s="161" t="str">
        <f t="shared" si="723"/>
        <v/>
      </c>
    </row>
    <row r="5300" spans="41:45" ht="20.100000000000001" customHeight="1" x14ac:dyDescent="0.25">
      <c r="AO5300" s="158">
        <f t="shared" si="724"/>
        <v>29.685451549704776</v>
      </c>
      <c r="AP5300" s="159">
        <f t="shared" si="725"/>
        <v>1.0843824224385831E-4</v>
      </c>
      <c r="AQ5300" s="160">
        <f t="shared" si="726"/>
        <v>2.9196132083180435E-7</v>
      </c>
      <c r="AR5300" s="161">
        <f t="shared" si="727"/>
        <v>2.9196132083180435E-7</v>
      </c>
      <c r="AS5300" s="161" t="str">
        <f t="shared" si="723"/>
        <v/>
      </c>
    </row>
    <row r="5301" spans="41:45" ht="20.100000000000001" customHeight="1" x14ac:dyDescent="0.25">
      <c r="AO5301" s="158">
        <f t="shared" si="724"/>
        <v>29.691846519879206</v>
      </c>
      <c r="AP5301" s="159">
        <f t="shared" si="725"/>
        <v>1.081462809230265E-4</v>
      </c>
      <c r="AQ5301" s="160">
        <f t="shared" si="726"/>
        <v>2.9118601521698406E-7</v>
      </c>
      <c r="AR5301" s="161">
        <f t="shared" si="727"/>
        <v>2.9118601521698406E-7</v>
      </c>
      <c r="AS5301" s="161" t="str">
        <f t="shared" si="723"/>
        <v/>
      </c>
    </row>
    <row r="5302" spans="41:45" ht="20.100000000000001" customHeight="1" x14ac:dyDescent="0.25">
      <c r="AO5302" s="158">
        <f t="shared" si="724"/>
        <v>29.698241490053636</v>
      </c>
      <c r="AP5302" s="159">
        <f t="shared" si="725"/>
        <v>1.0785509490780952E-4</v>
      </c>
      <c r="AQ5302" s="160">
        <f t="shared" si="726"/>
        <v>2.9041273476133824E-7</v>
      </c>
      <c r="AR5302" s="161">
        <f t="shared" si="727"/>
        <v>2.9041273476133824E-7</v>
      </c>
      <c r="AS5302" s="161" t="str">
        <f t="shared" si="723"/>
        <v/>
      </c>
    </row>
    <row r="5303" spans="41:45" ht="20.100000000000001" customHeight="1" x14ac:dyDescent="0.25">
      <c r="AO5303" s="158">
        <f t="shared" si="724"/>
        <v>29.704636460228066</v>
      </c>
      <c r="AP5303" s="159">
        <f t="shared" si="725"/>
        <v>1.0756468217304818E-4</v>
      </c>
      <c r="AQ5303" s="160">
        <f t="shared" si="726"/>
        <v>2.8964147427920921E-7</v>
      </c>
      <c r="AR5303" s="161">
        <f t="shared" si="727"/>
        <v>2.8964147427920921E-7</v>
      </c>
      <c r="AS5303" s="161" t="str">
        <f t="shared" si="723"/>
        <v/>
      </c>
    </row>
    <row r="5304" spans="41:45" ht="20.100000000000001" customHeight="1" x14ac:dyDescent="0.25">
      <c r="AO5304" s="158">
        <f t="shared" si="724"/>
        <v>29.711031430402496</v>
      </c>
      <c r="AP5304" s="159">
        <f t="shared" si="725"/>
        <v>1.0727504069876897E-4</v>
      </c>
      <c r="AQ5304" s="160">
        <f t="shared" si="726"/>
        <v>2.8887222859929143E-7</v>
      </c>
      <c r="AR5304" s="161">
        <f t="shared" si="727"/>
        <v>2.8887222859929143E-7</v>
      </c>
      <c r="AS5304" s="161" t="str">
        <f t="shared" si="723"/>
        <v/>
      </c>
    </row>
    <row r="5305" spans="41:45" ht="20.100000000000001" customHeight="1" x14ac:dyDescent="0.25">
      <c r="AO5305" s="158">
        <f t="shared" si="724"/>
        <v>29.717426400576926</v>
      </c>
      <c r="AP5305" s="159">
        <f t="shared" si="725"/>
        <v>1.0698616847016968E-4</v>
      </c>
      <c r="AQ5305" s="160">
        <f t="shared" si="726"/>
        <v>2.8810499256395384E-7</v>
      </c>
      <c r="AR5305" s="161">
        <f t="shared" si="727"/>
        <v>2.8810499256395384E-7</v>
      </c>
      <c r="AS5305" s="161" t="str">
        <f t="shared" si="723"/>
        <v/>
      </c>
    </row>
    <row r="5306" spans="41:45" ht="20.100000000000001" customHeight="1" x14ac:dyDescent="0.25">
      <c r="AO5306" s="158">
        <f t="shared" si="724"/>
        <v>29.723821370751356</v>
      </c>
      <c r="AP5306" s="159">
        <f t="shared" si="725"/>
        <v>1.0669806347760573E-4</v>
      </c>
      <c r="AQ5306" s="160">
        <f t="shared" si="726"/>
        <v>2.8733976102582467E-7</v>
      </c>
      <c r="AR5306" s="161">
        <f t="shared" si="727"/>
        <v>2.8733976102582467E-7</v>
      </c>
      <c r="AS5306" s="161" t="str">
        <f t="shared" si="723"/>
        <v/>
      </c>
    </row>
    <row r="5307" spans="41:45" ht="20.100000000000001" customHeight="1" x14ac:dyDescent="0.25">
      <c r="AO5307" s="158">
        <f t="shared" si="724"/>
        <v>29.730216340925786</v>
      </c>
      <c r="AP5307" s="159">
        <f t="shared" si="725"/>
        <v>1.064107237165799E-4</v>
      </c>
      <c r="AQ5307" s="160">
        <f t="shared" si="726"/>
        <v>2.8657652885346989E-7</v>
      </c>
      <c r="AR5307" s="161">
        <f t="shared" si="727"/>
        <v>2.8657652885346989E-7</v>
      </c>
      <c r="AS5307" s="161" t="str">
        <f t="shared" si="723"/>
        <v/>
      </c>
    </row>
    <row r="5308" spans="41:45" ht="20.100000000000001" customHeight="1" x14ac:dyDescent="0.25">
      <c r="AO5308" s="158">
        <f t="shared" si="724"/>
        <v>29.736611311100216</v>
      </c>
      <c r="AP5308" s="159">
        <f t="shared" si="725"/>
        <v>1.0612414718772643E-4</v>
      </c>
      <c r="AQ5308" s="160">
        <f t="shared" si="726"/>
        <v>2.8581529092548436E-7</v>
      </c>
      <c r="AR5308" s="161">
        <f t="shared" si="727"/>
        <v>2.8581529092548436E-7</v>
      </c>
      <c r="AS5308" s="161" t="str">
        <f t="shared" si="723"/>
        <v/>
      </c>
    </row>
    <row r="5309" spans="41:45" ht="20.100000000000001" customHeight="1" x14ac:dyDescent="0.25">
      <c r="AO5309" s="158">
        <f t="shared" si="724"/>
        <v>29.743006281274646</v>
      </c>
      <c r="AP5309" s="159">
        <f t="shared" si="725"/>
        <v>1.0583833189680095E-4</v>
      </c>
      <c r="AQ5309" s="160">
        <f t="shared" si="726"/>
        <v>2.8505604213488283E-7</v>
      </c>
      <c r="AR5309" s="161">
        <f t="shared" si="727"/>
        <v>2.8505604213488283E-7</v>
      </c>
      <c r="AS5309" s="161" t="str">
        <f t="shared" si="723"/>
        <v/>
      </c>
    </row>
    <row r="5310" spans="41:45" ht="20.100000000000001" customHeight="1" x14ac:dyDescent="0.25">
      <c r="AO5310" s="158">
        <f t="shared" si="724"/>
        <v>29.749401251449076</v>
      </c>
      <c r="AP5310" s="159">
        <f t="shared" si="725"/>
        <v>1.0555327585466607E-4</v>
      </c>
      <c r="AQ5310" s="160">
        <f t="shared" si="726"/>
        <v>2.8429877738812414E-7</v>
      </c>
      <c r="AR5310" s="161">
        <f t="shared" si="727"/>
        <v>2.8429877738812414E-7</v>
      </c>
      <c r="AS5310" s="161" t="str">
        <f t="shared" si="723"/>
        <v/>
      </c>
    </row>
    <row r="5311" spans="41:45" ht="20.100000000000001" customHeight="1" x14ac:dyDescent="0.25">
      <c r="AO5311" s="158">
        <f t="shared" si="724"/>
        <v>29.755796221623505</v>
      </c>
      <c r="AP5311" s="159">
        <f t="shared" si="725"/>
        <v>1.0526897707727794E-4</v>
      </c>
      <c r="AQ5311" s="160">
        <f t="shared" si="726"/>
        <v>2.8354349160210259E-7</v>
      </c>
      <c r="AR5311" s="161">
        <f t="shared" si="727"/>
        <v>2.8354349160210259E-7</v>
      </c>
      <c r="AS5311" s="161" t="str">
        <f t="shared" si="723"/>
        <v/>
      </c>
    </row>
    <row r="5312" spans="41:45" ht="20.100000000000001" customHeight="1" x14ac:dyDescent="0.25">
      <c r="AO5312" s="158">
        <f t="shared" si="724"/>
        <v>29.762191191797935</v>
      </c>
      <c r="AP5312" s="159">
        <f t="shared" si="725"/>
        <v>1.0498543358567584E-4</v>
      </c>
      <c r="AQ5312" s="160">
        <f t="shared" si="726"/>
        <v>2.8279017970765804E-7</v>
      </c>
      <c r="AR5312" s="161">
        <f t="shared" si="727"/>
        <v>2.8279017970765804E-7</v>
      </c>
      <c r="AS5312" s="161" t="str">
        <f t="shared" si="723"/>
        <v/>
      </c>
    </row>
    <row r="5313" spans="41:45" ht="20.100000000000001" customHeight="1" x14ac:dyDescent="0.25">
      <c r="AO5313" s="158">
        <f t="shared" si="724"/>
        <v>29.768586161972365</v>
      </c>
      <c r="AP5313" s="159">
        <f t="shared" si="725"/>
        <v>1.0470264340596818E-4</v>
      </c>
      <c r="AQ5313" s="160">
        <f t="shared" si="726"/>
        <v>2.8203883664934548E-7</v>
      </c>
      <c r="AR5313" s="161">
        <f t="shared" si="727"/>
        <v>2.8203883664934548E-7</v>
      </c>
      <c r="AS5313" s="161" t="str">
        <f t="shared" si="723"/>
        <v/>
      </c>
    </row>
    <row r="5314" spans="41:45" ht="20.100000000000001" customHeight="1" x14ac:dyDescent="0.25">
      <c r="AO5314" s="158">
        <f t="shared" si="724"/>
        <v>29.774981132146795</v>
      </c>
      <c r="AP5314" s="159">
        <f t="shared" si="725"/>
        <v>1.0442060456931884E-4</v>
      </c>
      <c r="AQ5314" s="160">
        <f t="shared" si="726"/>
        <v>2.8128945738237221E-7</v>
      </c>
      <c r="AR5314" s="161">
        <f t="shared" si="727"/>
        <v>2.8128945738237221E-7</v>
      </c>
      <c r="AS5314" s="161" t="str">
        <f t="shared" si="723"/>
        <v/>
      </c>
    </row>
    <row r="5315" spans="41:45" ht="20.100000000000001" customHeight="1" x14ac:dyDescent="0.25">
      <c r="AO5315" s="158">
        <f t="shared" si="724"/>
        <v>29.781376102321225</v>
      </c>
      <c r="AP5315" s="159">
        <f t="shared" si="725"/>
        <v>1.0413931511193646E-4</v>
      </c>
      <c r="AQ5315" s="160">
        <f t="shared" si="726"/>
        <v>2.8054203687590462E-7</v>
      </c>
      <c r="AR5315" s="161">
        <f t="shared" si="727"/>
        <v>2.8054203687590462E-7</v>
      </c>
      <c r="AS5315" s="161" t="str">
        <f t="shared" si="723"/>
        <v/>
      </c>
    </row>
    <row r="5316" spans="41:45" ht="20.100000000000001" customHeight="1" x14ac:dyDescent="0.25">
      <c r="AO5316" s="158">
        <f t="shared" si="724"/>
        <v>29.787771072495655</v>
      </c>
      <c r="AP5316" s="159">
        <f t="shared" si="725"/>
        <v>1.0385877307506056E-4</v>
      </c>
      <c r="AQ5316" s="160">
        <f t="shared" si="726"/>
        <v>2.7979657011068296E-7</v>
      </c>
      <c r="AR5316" s="161">
        <f t="shared" si="727"/>
        <v>2.7979657011068296E-7</v>
      </c>
      <c r="AS5316" s="161" t="str">
        <f t="shared" si="723"/>
        <v/>
      </c>
    </row>
    <row r="5317" spans="41:45" ht="20.100000000000001" customHeight="1" x14ac:dyDescent="0.25">
      <c r="AO5317" s="158">
        <f t="shared" si="724"/>
        <v>29.794166042670085</v>
      </c>
      <c r="AP5317" s="159">
        <f t="shared" si="725"/>
        <v>1.0357897650494988E-4</v>
      </c>
      <c r="AQ5317" s="160">
        <f t="shared" si="726"/>
        <v>2.7905305208165054E-7</v>
      </c>
      <c r="AR5317" s="161">
        <f t="shared" si="727"/>
        <v>2.7905305208165054E-7</v>
      </c>
      <c r="AS5317" s="161" t="str">
        <f t="shared" si="723"/>
        <v/>
      </c>
    </row>
    <row r="5318" spans="41:45" ht="20.100000000000001" customHeight="1" x14ac:dyDescent="0.25">
      <c r="AO5318" s="158">
        <f t="shared" si="724"/>
        <v>29.800561012844515</v>
      </c>
      <c r="AP5318" s="159">
        <f t="shared" si="725"/>
        <v>1.0329992345286822E-4</v>
      </c>
      <c r="AQ5318" s="160">
        <f t="shared" si="726"/>
        <v>2.7831147779403703E-7</v>
      </c>
      <c r="AR5318" s="161">
        <f t="shared" si="727"/>
        <v>2.7831147779403703E-7</v>
      </c>
      <c r="AS5318" s="161" t="str">
        <f t="shared" si="723"/>
        <v/>
      </c>
    </row>
    <row r="5319" spans="41:45" ht="20.100000000000001" customHeight="1" x14ac:dyDescent="0.25">
      <c r="AO5319" s="158">
        <f t="shared" si="724"/>
        <v>29.806955983018945</v>
      </c>
      <c r="AP5319" s="159">
        <f t="shared" si="725"/>
        <v>1.0302161197507419E-4</v>
      </c>
      <c r="AQ5319" s="160">
        <f t="shared" si="726"/>
        <v>2.7757184226720737E-7</v>
      </c>
      <c r="AR5319" s="161">
        <f t="shared" si="727"/>
        <v>2.7757184226720737E-7</v>
      </c>
      <c r="AS5319" s="161" t="str">
        <f t="shared" si="723"/>
        <v/>
      </c>
    </row>
    <row r="5320" spans="41:45" ht="20.100000000000001" customHeight="1" x14ac:dyDescent="0.25">
      <c r="AO5320" s="158">
        <f t="shared" si="724"/>
        <v>29.813350953193375</v>
      </c>
      <c r="AP5320" s="159">
        <f t="shared" si="725"/>
        <v>1.0274404013280698E-4</v>
      </c>
      <c r="AQ5320" s="160">
        <f t="shared" si="726"/>
        <v>2.7683414053253407E-7</v>
      </c>
      <c r="AR5320" s="161">
        <f t="shared" si="727"/>
        <v>2.7683414053253407E-7</v>
      </c>
      <c r="AS5320" s="161" t="str">
        <f t="shared" si="723"/>
        <v/>
      </c>
    </row>
    <row r="5321" spans="41:45" ht="20.100000000000001" customHeight="1" x14ac:dyDescent="0.25">
      <c r="AO5321" s="158">
        <f t="shared" si="724"/>
        <v>29.819745923367805</v>
      </c>
      <c r="AP5321" s="159">
        <f t="shared" si="725"/>
        <v>1.0246720599227445E-4</v>
      </c>
      <c r="AQ5321" s="160">
        <f t="shared" si="726"/>
        <v>2.7609836763316676E-7</v>
      </c>
      <c r="AR5321" s="161">
        <f t="shared" si="727"/>
        <v>2.7609836763316676E-7</v>
      </c>
      <c r="AS5321" s="161" t="str">
        <f t="shared" si="723"/>
        <v/>
      </c>
    </row>
    <row r="5322" spans="41:45" ht="20.100000000000001" customHeight="1" x14ac:dyDescent="0.25">
      <c r="AO5322" s="158">
        <f t="shared" si="724"/>
        <v>29.826140893542235</v>
      </c>
      <c r="AP5322" s="159">
        <f t="shared" si="725"/>
        <v>1.0219110762464128E-4</v>
      </c>
      <c r="AQ5322" s="160">
        <f t="shared" si="726"/>
        <v>2.7536451862625484E-7</v>
      </c>
      <c r="AR5322" s="161">
        <f t="shared" si="727"/>
        <v>2.7536451862625484E-7</v>
      </c>
      <c r="AS5322" s="161" t="str">
        <f t="shared" si="723"/>
        <v/>
      </c>
    </row>
    <row r="5323" spans="41:45" ht="20.100000000000001" customHeight="1" x14ac:dyDescent="0.25">
      <c r="AO5323" s="158">
        <f t="shared" si="724"/>
        <v>29.832535863716664</v>
      </c>
      <c r="AP5323" s="159">
        <f t="shared" si="725"/>
        <v>1.0191574310601502E-4</v>
      </c>
      <c r="AQ5323" s="160">
        <f t="shared" si="726"/>
        <v>2.7463258857949159E-7</v>
      </c>
      <c r="AR5323" s="161">
        <f t="shared" si="727"/>
        <v>2.7463258857949159E-7</v>
      </c>
      <c r="AS5323" s="161" t="str">
        <f t="shared" si="723"/>
        <v/>
      </c>
    </row>
    <row r="5324" spans="41:45" ht="20.100000000000001" customHeight="1" x14ac:dyDescent="0.25">
      <c r="AO5324" s="158">
        <f t="shared" si="724"/>
        <v>29.838930833891094</v>
      </c>
      <c r="AP5324" s="159">
        <f t="shared" si="725"/>
        <v>1.0164111051743553E-4</v>
      </c>
      <c r="AQ5324" s="160">
        <f t="shared" si="726"/>
        <v>2.7390257257356714E-7</v>
      </c>
      <c r="AR5324" s="161">
        <f t="shared" si="727"/>
        <v>2.7390257257356714E-7</v>
      </c>
      <c r="AS5324" s="161" t="str">
        <f t="shared" si="723"/>
        <v/>
      </c>
    </row>
    <row r="5325" spans="41:45" ht="20.100000000000001" customHeight="1" x14ac:dyDescent="0.25">
      <c r="AO5325" s="158">
        <f t="shared" si="724"/>
        <v>29.845325804065524</v>
      </c>
      <c r="AP5325" s="159">
        <f t="shared" si="725"/>
        <v>1.0136720794486197E-4</v>
      </c>
      <c r="AQ5325" s="160">
        <f t="shared" si="726"/>
        <v>2.7317446570180258E-7</v>
      </c>
      <c r="AR5325" s="161">
        <f t="shared" si="727"/>
        <v>2.7317446570180258E-7</v>
      </c>
      <c r="AS5325" s="161" t="str">
        <f t="shared" si="723"/>
        <v/>
      </c>
    </row>
    <row r="5326" spans="41:45" ht="20.100000000000001" customHeight="1" x14ac:dyDescent="0.25">
      <c r="AO5326" s="158">
        <f t="shared" si="724"/>
        <v>29.851720774239954</v>
      </c>
      <c r="AP5326" s="159">
        <f t="shared" si="725"/>
        <v>1.0109403347916016E-4</v>
      </c>
      <c r="AQ5326" s="160">
        <f t="shared" si="726"/>
        <v>2.7244826306993314E-7</v>
      </c>
      <c r="AR5326" s="161">
        <f t="shared" si="727"/>
        <v>2.7244826306993314E-7</v>
      </c>
      <c r="AS5326" s="161" t="str">
        <f t="shared" si="723"/>
        <v/>
      </c>
    </row>
    <row r="5327" spans="41:45" ht="20.100000000000001" customHeight="1" x14ac:dyDescent="0.25">
      <c r="AO5327" s="158">
        <f t="shared" si="724"/>
        <v>29.858115744414384</v>
      </c>
      <c r="AP5327" s="159">
        <f t="shared" si="725"/>
        <v>1.0082158521609023E-4</v>
      </c>
      <c r="AQ5327" s="160">
        <f t="shared" si="726"/>
        <v>2.7172395979476642E-7</v>
      </c>
      <c r="AR5327" s="161">
        <f t="shared" si="727"/>
        <v>2.7172395979476642E-7</v>
      </c>
      <c r="AS5327" s="161" t="str">
        <f t="shared" si="723"/>
        <v/>
      </c>
    </row>
    <row r="5328" spans="41:45" ht="20.100000000000001" customHeight="1" x14ac:dyDescent="0.25">
      <c r="AO5328" s="158">
        <f t="shared" si="724"/>
        <v>29.864510714588814</v>
      </c>
      <c r="AP5328" s="159">
        <f t="shared" si="725"/>
        <v>1.0054986125629546E-4</v>
      </c>
      <c r="AQ5328" s="160">
        <f t="shared" si="726"/>
        <v>2.7100155100706917E-7</v>
      </c>
      <c r="AR5328" s="161">
        <f t="shared" si="727"/>
        <v>2.7100155100706917E-7</v>
      </c>
      <c r="AS5328" s="161" t="str">
        <f t="shared" si="723"/>
        <v/>
      </c>
    </row>
    <row r="5329" spans="41:45" ht="20.100000000000001" customHeight="1" x14ac:dyDescent="0.25">
      <c r="AO5329" s="158">
        <f t="shared" si="724"/>
        <v>29.870905684763244</v>
      </c>
      <c r="AP5329" s="159">
        <f t="shared" si="725"/>
        <v>1.0027885970528839E-4</v>
      </c>
      <c r="AQ5329" s="160">
        <f t="shared" si="726"/>
        <v>2.702810318480029E-7</v>
      </c>
      <c r="AR5329" s="161">
        <f t="shared" si="727"/>
        <v>2.702810318480029E-7</v>
      </c>
      <c r="AS5329" s="161" t="str">
        <f t="shared" si="723"/>
        <v/>
      </c>
    </row>
    <row r="5330" spans="41:45" ht="20.100000000000001" customHeight="1" x14ac:dyDescent="0.25">
      <c r="AO5330" s="158">
        <f t="shared" si="724"/>
        <v>29.877300654937674</v>
      </c>
      <c r="AP5330" s="159">
        <f t="shared" si="725"/>
        <v>1.0000857867344039E-4</v>
      </c>
      <c r="AQ5330" s="160">
        <f t="shared" si="726"/>
        <v>2.6956239747210546E-7</v>
      </c>
      <c r="AR5330" s="161">
        <f t="shared" si="727"/>
        <v>2.6956239747210546E-7</v>
      </c>
      <c r="AS5330" s="161" t="str">
        <f t="shared" ref="AS5330:AS5393" si="728">IF($AP5330&lt;(1-$AN$670),$AQ5330,"")</f>
        <v/>
      </c>
    </row>
    <row r="5331" spans="41:45" ht="20.100000000000001" customHeight="1" x14ac:dyDescent="0.25">
      <c r="AO5331" s="158">
        <f t="shared" ref="AO5331:AO5394" si="729">AO5330+$AR$655</f>
        <v>29.883695625112104</v>
      </c>
      <c r="AP5331" s="159">
        <f t="shared" ref="AP5331:AP5394" si="730">_xlfn.CHISQ.DIST.RT(AO5331,7)</f>
        <v>9.9739016275968286E-5</v>
      </c>
      <c r="AQ5331" s="160">
        <f t="shared" ref="AQ5331:AQ5394" si="731">AP5331-AP5332</f>
        <v>2.6884564304580029E-7</v>
      </c>
      <c r="AR5331" s="161">
        <f t="shared" ref="AR5331:AR5394" si="732">IF(AP5331&lt;(1-$AN$662),AQ5331,"")</f>
        <v>2.6884564304580029E-7</v>
      </c>
      <c r="AS5331" s="161" t="str">
        <f t="shared" si="728"/>
        <v/>
      </c>
    </row>
    <row r="5332" spans="41:45" ht="20.100000000000001" customHeight="1" x14ac:dyDescent="0.25">
      <c r="AO5332" s="158">
        <f t="shared" si="729"/>
        <v>29.890090595286534</v>
      </c>
      <c r="AP5332" s="159">
        <f t="shared" si="730"/>
        <v>9.9470170632922486E-5</v>
      </c>
      <c r="AQ5332" s="160">
        <f t="shared" si="731"/>
        <v>2.6813076374680007E-7</v>
      </c>
      <c r="AR5332" s="161">
        <f t="shared" si="732"/>
        <v>2.6813076374680007E-7</v>
      </c>
      <c r="AS5332" s="161" t="str">
        <f t="shared" si="728"/>
        <v/>
      </c>
    </row>
    <row r="5333" spans="41:45" ht="20.100000000000001" customHeight="1" x14ac:dyDescent="0.25">
      <c r="AO5333" s="158">
        <f t="shared" si="729"/>
        <v>29.896485565460964</v>
      </c>
      <c r="AP5333" s="159">
        <f t="shared" si="730"/>
        <v>9.9202039869175686E-5</v>
      </c>
      <c r="AQ5333" s="160">
        <f t="shared" si="731"/>
        <v>2.6741775476646487E-7</v>
      </c>
      <c r="AR5333" s="161">
        <f t="shared" si="732"/>
        <v>2.6741775476646487E-7</v>
      </c>
      <c r="AS5333" s="161" t="str">
        <f t="shared" si="728"/>
        <v/>
      </c>
    </row>
    <row r="5334" spans="41:45" ht="20.100000000000001" customHeight="1" x14ac:dyDescent="0.25">
      <c r="AO5334" s="158">
        <f t="shared" si="729"/>
        <v>29.902880535635393</v>
      </c>
      <c r="AP5334" s="159">
        <f t="shared" si="730"/>
        <v>9.8934622114409221E-5</v>
      </c>
      <c r="AQ5334" s="160">
        <f t="shared" si="731"/>
        <v>2.6670661130642759E-7</v>
      </c>
      <c r="AR5334" s="161">
        <f t="shared" si="732"/>
        <v>2.6670661130642759E-7</v>
      </c>
      <c r="AS5334" s="161" t="str">
        <f t="shared" si="728"/>
        <v/>
      </c>
    </row>
    <row r="5335" spans="41:45" ht="20.100000000000001" customHeight="1" x14ac:dyDescent="0.25">
      <c r="AO5335" s="158">
        <f t="shared" si="729"/>
        <v>29.909275505809823</v>
      </c>
      <c r="AP5335" s="159">
        <f t="shared" si="730"/>
        <v>9.8667915503102794E-5</v>
      </c>
      <c r="AQ5335" s="160">
        <f t="shared" si="731"/>
        <v>2.6599732858213114E-7</v>
      </c>
      <c r="AR5335" s="161">
        <f t="shared" si="732"/>
        <v>2.6599732858213114E-7</v>
      </c>
      <c r="AS5335" s="161" t="str">
        <f t="shared" si="728"/>
        <v/>
      </c>
    </row>
    <row r="5336" spans="41:45" ht="20.100000000000001" customHeight="1" x14ac:dyDescent="0.25">
      <c r="AO5336" s="158">
        <f t="shared" si="729"/>
        <v>29.915670475984253</v>
      </c>
      <c r="AP5336" s="159">
        <f t="shared" si="730"/>
        <v>9.8401918174520662E-5</v>
      </c>
      <c r="AQ5336" s="160">
        <f t="shared" si="731"/>
        <v>2.6528990181864075E-7</v>
      </c>
      <c r="AR5336" s="161">
        <f t="shared" si="732"/>
        <v>2.6528990181864075E-7</v>
      </c>
      <c r="AS5336" s="161" t="str">
        <f t="shared" si="728"/>
        <v/>
      </c>
    </row>
    <row r="5337" spans="41:45" ht="20.100000000000001" customHeight="1" x14ac:dyDescent="0.25">
      <c r="AO5337" s="158">
        <f t="shared" si="729"/>
        <v>29.922065446158683</v>
      </c>
      <c r="AP5337" s="159">
        <f t="shared" si="730"/>
        <v>9.8136628272702022E-5</v>
      </c>
      <c r="AQ5337" s="160">
        <f t="shared" si="731"/>
        <v>2.6458432625559058E-7</v>
      </c>
      <c r="AR5337" s="161">
        <f t="shared" si="732"/>
        <v>2.6458432625559058E-7</v>
      </c>
      <c r="AS5337" s="161" t="str">
        <f t="shared" si="728"/>
        <v/>
      </c>
    </row>
    <row r="5338" spans="41:45" ht="20.100000000000001" customHeight="1" x14ac:dyDescent="0.25">
      <c r="AO5338" s="158">
        <f t="shared" si="729"/>
        <v>29.928460416333113</v>
      </c>
      <c r="AP5338" s="159">
        <f t="shared" si="730"/>
        <v>9.7872043946446431E-5</v>
      </c>
      <c r="AQ5338" s="160">
        <f t="shared" si="731"/>
        <v>2.6388059714286052E-7</v>
      </c>
      <c r="AR5338" s="161">
        <f t="shared" si="732"/>
        <v>2.6388059714286052E-7</v>
      </c>
      <c r="AS5338" s="161" t="str">
        <f t="shared" si="728"/>
        <v/>
      </c>
    </row>
    <row r="5339" spans="41:45" ht="20.100000000000001" customHeight="1" x14ac:dyDescent="0.25">
      <c r="AO5339" s="158">
        <f t="shared" si="729"/>
        <v>29.934855386507543</v>
      </c>
      <c r="AP5339" s="159">
        <f t="shared" si="730"/>
        <v>9.7608163349303571E-5</v>
      </c>
      <c r="AQ5339" s="160">
        <f t="shared" si="731"/>
        <v>2.6317870974259551E-7</v>
      </c>
      <c r="AR5339" s="161">
        <f t="shared" si="732"/>
        <v>2.6317870974259551E-7</v>
      </c>
      <c r="AS5339" s="161" t="str">
        <f t="shared" si="728"/>
        <v/>
      </c>
    </row>
    <row r="5340" spans="41:45" ht="20.100000000000001" customHeight="1" x14ac:dyDescent="0.25">
      <c r="AO5340" s="158">
        <f t="shared" si="729"/>
        <v>29.941250356681973</v>
      </c>
      <c r="AP5340" s="159">
        <f t="shared" si="730"/>
        <v>9.7344984639560975E-5</v>
      </c>
      <c r="AQ5340" s="160">
        <f t="shared" si="731"/>
        <v>2.6247865932882604E-7</v>
      </c>
      <c r="AR5340" s="161">
        <f t="shared" si="732"/>
        <v>2.6247865932882604E-7</v>
      </c>
      <c r="AS5340" s="161" t="str">
        <f t="shared" si="728"/>
        <v/>
      </c>
    </row>
    <row r="5341" spans="41:45" ht="20.100000000000001" customHeight="1" x14ac:dyDescent="0.25">
      <c r="AO5341" s="158">
        <f t="shared" si="729"/>
        <v>29.947645326856403</v>
      </c>
      <c r="AP5341" s="159">
        <f t="shared" si="730"/>
        <v>9.7082505980232149E-5</v>
      </c>
      <c r="AQ5341" s="160">
        <f t="shared" si="731"/>
        <v>2.6178044118761723E-7</v>
      </c>
      <c r="AR5341" s="161">
        <f t="shared" si="732"/>
        <v>2.6178044118761723E-7</v>
      </c>
      <c r="AS5341" s="161" t="str">
        <f t="shared" si="728"/>
        <v/>
      </c>
    </row>
    <row r="5342" spans="41:45" ht="20.100000000000001" customHeight="1" x14ac:dyDescent="0.25">
      <c r="AO5342" s="158">
        <f t="shared" si="729"/>
        <v>29.954040297030833</v>
      </c>
      <c r="AP5342" s="159">
        <f t="shared" si="730"/>
        <v>9.6820725539044532E-5</v>
      </c>
      <c r="AQ5342" s="160">
        <f t="shared" si="731"/>
        <v>2.6108405061632349E-7</v>
      </c>
      <c r="AR5342" s="161">
        <f t="shared" si="732"/>
        <v>2.6108405061632349E-7</v>
      </c>
      <c r="AS5342" s="161" t="str">
        <f t="shared" si="728"/>
        <v/>
      </c>
    </row>
    <row r="5343" spans="41:45" ht="20.100000000000001" customHeight="1" x14ac:dyDescent="0.25">
      <c r="AO5343" s="158">
        <f t="shared" si="729"/>
        <v>29.960435267205263</v>
      </c>
      <c r="AP5343" s="159">
        <f t="shared" si="730"/>
        <v>9.6559641488428208E-5</v>
      </c>
      <c r="AQ5343" s="160">
        <f t="shared" si="731"/>
        <v>2.6038948292532319E-7</v>
      </c>
      <c r="AR5343" s="161">
        <f t="shared" si="732"/>
        <v>2.6038948292532319E-7</v>
      </c>
      <c r="AS5343" s="161" t="str">
        <f t="shared" si="728"/>
        <v/>
      </c>
    </row>
    <row r="5344" spans="41:45" ht="20.100000000000001" customHeight="1" x14ac:dyDescent="0.25">
      <c r="AO5344" s="158">
        <f t="shared" si="729"/>
        <v>29.966830237379693</v>
      </c>
      <c r="AP5344" s="159">
        <f t="shared" si="730"/>
        <v>9.6299252005502885E-5</v>
      </c>
      <c r="AQ5344" s="160">
        <f t="shared" si="731"/>
        <v>2.5969673343438659E-7</v>
      </c>
      <c r="AR5344" s="161">
        <f t="shared" si="732"/>
        <v>2.5969673343438659E-7</v>
      </c>
      <c r="AS5344" s="161" t="str">
        <f t="shared" si="728"/>
        <v/>
      </c>
    </row>
    <row r="5345" spans="41:45" ht="20.100000000000001" customHeight="1" x14ac:dyDescent="0.25">
      <c r="AO5345" s="158">
        <f t="shared" si="729"/>
        <v>29.973225207554123</v>
      </c>
      <c r="AP5345" s="159">
        <f t="shared" si="730"/>
        <v>9.6039555272068499E-5</v>
      </c>
      <c r="AQ5345" s="160">
        <f t="shared" si="731"/>
        <v>2.5900579747778517E-7</v>
      </c>
      <c r="AR5345" s="161">
        <f t="shared" si="732"/>
        <v>2.5900579747778517E-7</v>
      </c>
      <c r="AS5345" s="161" t="str">
        <f t="shared" si="728"/>
        <v/>
      </c>
    </row>
    <row r="5346" spans="41:45" ht="20.100000000000001" customHeight="1" x14ac:dyDescent="0.25">
      <c r="AO5346" s="158">
        <f t="shared" si="729"/>
        <v>29.979620177728552</v>
      </c>
      <c r="AP5346" s="159">
        <f t="shared" si="730"/>
        <v>9.5780549474590713E-5</v>
      </c>
      <c r="AQ5346" s="160">
        <f t="shared" si="731"/>
        <v>2.5831667039968376E-7</v>
      </c>
      <c r="AR5346" s="161">
        <f t="shared" si="732"/>
        <v>2.5831667039968376E-7</v>
      </c>
      <c r="AS5346" s="161" t="str">
        <f t="shared" si="728"/>
        <v/>
      </c>
    </row>
    <row r="5347" spans="41:45" ht="20.100000000000001" customHeight="1" x14ac:dyDescent="0.25">
      <c r="AO5347" s="158">
        <f t="shared" si="729"/>
        <v>29.986015147902982</v>
      </c>
      <c r="AP5347" s="159">
        <f t="shared" si="730"/>
        <v>9.552223280419103E-5</v>
      </c>
      <c r="AQ5347" s="160">
        <f t="shared" si="731"/>
        <v>2.5762934755629537E-7</v>
      </c>
      <c r="AR5347" s="161">
        <f t="shared" si="732"/>
        <v>2.5762934755629537E-7</v>
      </c>
      <c r="AS5347" s="161" t="str">
        <f t="shared" si="728"/>
        <v/>
      </c>
    </row>
    <row r="5348" spans="41:45" ht="20.100000000000001" customHeight="1" x14ac:dyDescent="0.25">
      <c r="AO5348" s="158">
        <f t="shared" si="729"/>
        <v>29.992410118077412</v>
      </c>
      <c r="AP5348" s="159">
        <f t="shared" si="730"/>
        <v>9.5264603456634734E-5</v>
      </c>
      <c r="AQ5348" s="160">
        <f t="shared" si="731"/>
        <v>2.5694382431513583E-7</v>
      </c>
      <c r="AR5348" s="161">
        <f t="shared" si="732"/>
        <v>2.5694382431513583E-7</v>
      </c>
      <c r="AS5348" s="161" t="str">
        <f t="shared" si="728"/>
        <v/>
      </c>
    </row>
    <row r="5349" spans="41:45" ht="20.100000000000001" customHeight="1" x14ac:dyDescent="0.25">
      <c r="AO5349" s="158">
        <f t="shared" si="729"/>
        <v>29.998805088251842</v>
      </c>
      <c r="AP5349" s="159">
        <f t="shared" si="730"/>
        <v>9.5007659632319598E-5</v>
      </c>
      <c r="AQ5349" s="160">
        <f t="shared" si="731"/>
        <v>2.5626009605663651E-7</v>
      </c>
      <c r="AR5349" s="161">
        <f t="shared" si="732"/>
        <v>2.5626009605663651E-7</v>
      </c>
      <c r="AS5349" s="161" t="str">
        <f t="shared" si="728"/>
        <v/>
      </c>
    </row>
    <row r="5350" spans="41:45" ht="20.100000000000001" customHeight="1" x14ac:dyDescent="0.25">
      <c r="AO5350" s="158">
        <f t="shared" si="729"/>
        <v>30.005200058426272</v>
      </c>
      <c r="AP5350" s="159">
        <f t="shared" si="730"/>
        <v>9.4751399536262962E-5</v>
      </c>
      <c r="AQ5350" s="160">
        <f t="shared" si="731"/>
        <v>2.5557815817150162E-7</v>
      </c>
      <c r="AR5350" s="161">
        <f t="shared" si="732"/>
        <v>2.5557815817150162E-7</v>
      </c>
      <c r="AS5350" s="161" t="str">
        <f t="shared" si="728"/>
        <v/>
      </c>
    </row>
    <row r="5351" spans="41:45" ht="20.100000000000001" customHeight="1" x14ac:dyDescent="0.25">
      <c r="AO5351" s="158">
        <f t="shared" si="729"/>
        <v>30.011595028600702</v>
      </c>
      <c r="AP5351" s="159">
        <f t="shared" si="730"/>
        <v>9.449582137809146E-5</v>
      </c>
      <c r="AQ5351" s="160">
        <f t="shared" si="731"/>
        <v>2.5489800606200922E-7</v>
      </c>
      <c r="AR5351" s="161">
        <f t="shared" si="732"/>
        <v>2.5489800606200922E-7</v>
      </c>
      <c r="AS5351" s="161" t="str">
        <f t="shared" si="728"/>
        <v/>
      </c>
    </row>
    <row r="5352" spans="41:45" ht="20.100000000000001" customHeight="1" x14ac:dyDescent="0.25">
      <c r="AO5352" s="158">
        <f t="shared" si="729"/>
        <v>30.017989998775132</v>
      </c>
      <c r="AP5352" s="159">
        <f t="shared" si="730"/>
        <v>9.4240923372029451E-5</v>
      </c>
      <c r="AQ5352" s="160">
        <f t="shared" si="731"/>
        <v>2.5421963514310898E-7</v>
      </c>
      <c r="AR5352" s="161">
        <f t="shared" si="732"/>
        <v>2.5421963514310898E-7</v>
      </c>
      <c r="AS5352" s="161" t="str">
        <f t="shared" si="728"/>
        <v/>
      </c>
    </row>
    <row r="5353" spans="41:45" ht="20.100000000000001" customHeight="1" x14ac:dyDescent="0.25">
      <c r="AO5353" s="158">
        <f t="shared" si="729"/>
        <v>30.024384968949562</v>
      </c>
      <c r="AP5353" s="159">
        <f t="shared" si="730"/>
        <v>9.3986703736886342E-5</v>
      </c>
      <c r="AQ5353" s="160">
        <f t="shared" si="731"/>
        <v>2.5354304083956259E-7</v>
      </c>
      <c r="AR5353" s="161">
        <f t="shared" si="732"/>
        <v>2.5354304083956259E-7</v>
      </c>
      <c r="AS5353" s="161" t="str">
        <f t="shared" si="728"/>
        <v/>
      </c>
    </row>
    <row r="5354" spans="41:45" ht="20.100000000000001" customHeight="1" x14ac:dyDescent="0.25">
      <c r="AO5354" s="158">
        <f t="shared" si="729"/>
        <v>30.030779939123992</v>
      </c>
      <c r="AP5354" s="159">
        <f t="shared" si="730"/>
        <v>9.373316069604678E-5</v>
      </c>
      <c r="AQ5354" s="160">
        <f t="shared" si="731"/>
        <v>2.5286821858895245E-7</v>
      </c>
      <c r="AR5354" s="161">
        <f t="shared" si="732"/>
        <v>2.5286821858895245E-7</v>
      </c>
      <c r="AS5354" s="161" t="str">
        <f t="shared" si="728"/>
        <v/>
      </c>
    </row>
    <row r="5355" spans="41:45" ht="20.100000000000001" customHeight="1" x14ac:dyDescent="0.25">
      <c r="AO5355" s="158">
        <f t="shared" si="729"/>
        <v>30.037174909298422</v>
      </c>
      <c r="AP5355" s="159">
        <f t="shared" si="730"/>
        <v>9.3480292477457827E-5</v>
      </c>
      <c r="AQ5355" s="160">
        <f t="shared" si="731"/>
        <v>2.521951638404348E-7</v>
      </c>
      <c r="AR5355" s="161">
        <f t="shared" si="732"/>
        <v>2.521951638404348E-7</v>
      </c>
      <c r="AS5355" s="161" t="str">
        <f t="shared" si="728"/>
        <v/>
      </c>
    </row>
    <row r="5356" spans="41:45" ht="20.100000000000001" customHeight="1" x14ac:dyDescent="0.25">
      <c r="AO5356" s="158">
        <f t="shared" si="729"/>
        <v>30.043569879472852</v>
      </c>
      <c r="AP5356" s="159">
        <f t="shared" si="730"/>
        <v>9.3228097313617392E-5</v>
      </c>
      <c r="AQ5356" s="160">
        <f t="shared" si="731"/>
        <v>2.5152387205269332E-7</v>
      </c>
      <c r="AR5356" s="161">
        <f t="shared" si="732"/>
        <v>2.5152387205269332E-7</v>
      </c>
      <c r="AS5356" s="161" t="str">
        <f t="shared" si="728"/>
        <v/>
      </c>
    </row>
    <row r="5357" spans="41:45" ht="20.100000000000001" customHeight="1" x14ac:dyDescent="0.25">
      <c r="AO5357" s="158">
        <f t="shared" si="729"/>
        <v>30.049964849647282</v>
      </c>
      <c r="AP5357" s="159">
        <f t="shared" si="730"/>
        <v>9.2976573441564699E-5</v>
      </c>
      <c r="AQ5357" s="160">
        <f t="shared" si="731"/>
        <v>2.5085433869846566E-7</v>
      </c>
      <c r="AR5357" s="161">
        <f t="shared" si="732"/>
        <v>2.5085433869846566E-7</v>
      </c>
      <c r="AS5357" s="161" t="str">
        <f t="shared" si="728"/>
        <v/>
      </c>
    </row>
    <row r="5358" spans="41:45" ht="20.100000000000001" customHeight="1" x14ac:dyDescent="0.25">
      <c r="AO5358" s="158">
        <f t="shared" si="729"/>
        <v>30.056359819821711</v>
      </c>
      <c r="AP5358" s="159">
        <f t="shared" si="730"/>
        <v>9.2725719102866233E-5</v>
      </c>
      <c r="AQ5358" s="160">
        <f t="shared" si="731"/>
        <v>2.5018655925921728E-7</v>
      </c>
      <c r="AR5358" s="161">
        <f t="shared" si="732"/>
        <v>2.5018655925921728E-7</v>
      </c>
      <c r="AS5358" s="161" t="str">
        <f t="shared" si="728"/>
        <v/>
      </c>
    </row>
    <row r="5359" spans="41:45" ht="20.100000000000001" customHeight="1" x14ac:dyDescent="0.25">
      <c r="AO5359" s="158">
        <f t="shared" si="729"/>
        <v>30.062754789996141</v>
      </c>
      <c r="AP5359" s="159">
        <f t="shared" si="730"/>
        <v>9.2475532543607016E-5</v>
      </c>
      <c r="AQ5359" s="160">
        <f t="shared" si="731"/>
        <v>2.4952052923012883E-7</v>
      </c>
      <c r="AR5359" s="161">
        <f t="shared" si="732"/>
        <v>2.4952052923012883E-7</v>
      </c>
      <c r="AS5359" s="161" t="str">
        <f t="shared" si="728"/>
        <v/>
      </c>
    </row>
    <row r="5360" spans="41:45" ht="20.100000000000001" customHeight="1" x14ac:dyDescent="0.25">
      <c r="AO5360" s="158">
        <f t="shared" si="729"/>
        <v>30.069149760170571</v>
      </c>
      <c r="AP5360" s="159">
        <f t="shared" si="730"/>
        <v>9.2226012014376887E-5</v>
      </c>
      <c r="AQ5360" s="160">
        <f t="shared" si="731"/>
        <v>2.4885624411547468E-7</v>
      </c>
      <c r="AR5360" s="161">
        <f t="shared" si="732"/>
        <v>2.4885624411547468E-7</v>
      </c>
      <c r="AS5360" s="161" t="str">
        <f t="shared" si="728"/>
        <v/>
      </c>
    </row>
    <row r="5361" spans="41:45" ht="20.100000000000001" customHeight="1" x14ac:dyDescent="0.25">
      <c r="AO5361" s="158">
        <f t="shared" si="729"/>
        <v>30.075544730345001</v>
      </c>
      <c r="AP5361" s="159">
        <f t="shared" si="730"/>
        <v>9.1977155770261412E-5</v>
      </c>
      <c r="AQ5361" s="160">
        <f t="shared" si="731"/>
        <v>2.4819369943244476E-7</v>
      </c>
      <c r="AR5361" s="161">
        <f t="shared" si="732"/>
        <v>2.4819369943244476E-7</v>
      </c>
      <c r="AS5361" s="161" t="str">
        <f t="shared" si="728"/>
        <v/>
      </c>
    </row>
    <row r="5362" spans="41:45" ht="20.100000000000001" customHeight="1" x14ac:dyDescent="0.25">
      <c r="AO5362" s="158">
        <f t="shared" si="729"/>
        <v>30.081939700519431</v>
      </c>
      <c r="AP5362" s="159">
        <f t="shared" si="730"/>
        <v>9.1728962070828968E-5</v>
      </c>
      <c r="AQ5362" s="160">
        <f t="shared" si="731"/>
        <v>2.4753289070911168E-7</v>
      </c>
      <c r="AR5362" s="161">
        <f t="shared" si="732"/>
        <v>2.4753289070911168E-7</v>
      </c>
      <c r="AS5362" s="161" t="str">
        <f t="shared" si="728"/>
        <v/>
      </c>
    </row>
    <row r="5363" spans="41:45" ht="20.100000000000001" customHeight="1" x14ac:dyDescent="0.25">
      <c r="AO5363" s="158">
        <f t="shared" si="729"/>
        <v>30.088334670693861</v>
      </c>
      <c r="AP5363" s="159">
        <f t="shared" si="730"/>
        <v>9.1481429180119856E-5</v>
      </c>
      <c r="AQ5363" s="160">
        <f t="shared" si="731"/>
        <v>2.4687381348414614E-7</v>
      </c>
      <c r="AR5363" s="161">
        <f t="shared" si="732"/>
        <v>2.4687381348414614E-7</v>
      </c>
      <c r="AS5363" s="161" t="str">
        <f t="shared" si="728"/>
        <v/>
      </c>
    </row>
    <row r="5364" spans="41:45" ht="20.100000000000001" customHeight="1" x14ac:dyDescent="0.25">
      <c r="AO5364" s="158">
        <f t="shared" si="729"/>
        <v>30.094729640868291</v>
      </c>
      <c r="AP5364" s="159">
        <f t="shared" si="730"/>
        <v>9.123455536663571E-5</v>
      </c>
      <c r="AQ5364" s="160">
        <f t="shared" si="731"/>
        <v>2.4621646330768427E-7</v>
      </c>
      <c r="AR5364" s="161">
        <f t="shared" si="732"/>
        <v>2.4621646330768427E-7</v>
      </c>
      <c r="AS5364" s="161" t="str">
        <f t="shared" si="728"/>
        <v/>
      </c>
    </row>
    <row r="5365" spans="41:45" ht="20.100000000000001" customHeight="1" x14ac:dyDescent="0.25">
      <c r="AO5365" s="158">
        <f t="shared" si="729"/>
        <v>30.101124611042721</v>
      </c>
      <c r="AP5365" s="159">
        <f t="shared" si="730"/>
        <v>9.0988338903328026E-5</v>
      </c>
      <c r="AQ5365" s="160">
        <f t="shared" si="731"/>
        <v>2.4556083574138183E-7</v>
      </c>
      <c r="AR5365" s="161">
        <f t="shared" si="732"/>
        <v>2.4556083574138183E-7</v>
      </c>
      <c r="AS5365" s="161" t="str">
        <f t="shared" si="728"/>
        <v/>
      </c>
    </row>
    <row r="5366" spans="41:45" ht="20.100000000000001" customHeight="1" x14ac:dyDescent="0.25">
      <c r="AO5366" s="158">
        <f t="shared" si="729"/>
        <v>30.107519581217151</v>
      </c>
      <c r="AP5366" s="159">
        <f t="shared" si="730"/>
        <v>9.0742778067586644E-5</v>
      </c>
      <c r="AQ5366" s="160">
        <f t="shared" si="731"/>
        <v>2.449069263580348E-7</v>
      </c>
      <c r="AR5366" s="161">
        <f t="shared" si="732"/>
        <v>2.449069263580348E-7</v>
      </c>
      <c r="AS5366" s="161" t="str">
        <f t="shared" si="728"/>
        <v/>
      </c>
    </row>
    <row r="5367" spans="41:45" ht="20.100000000000001" customHeight="1" x14ac:dyDescent="0.25">
      <c r="AO5367" s="158">
        <f t="shared" si="729"/>
        <v>30.113914551391581</v>
      </c>
      <c r="AP5367" s="159">
        <f t="shared" si="730"/>
        <v>9.0497871141228609E-5</v>
      </c>
      <c r="AQ5367" s="160">
        <f t="shared" si="731"/>
        <v>2.4425473074092877E-7</v>
      </c>
      <c r="AR5367" s="161">
        <f t="shared" si="732"/>
        <v>2.4425473074092877E-7</v>
      </c>
      <c r="AS5367" s="161" t="str">
        <f t="shared" si="728"/>
        <v/>
      </c>
    </row>
    <row r="5368" spans="41:45" ht="20.100000000000001" customHeight="1" x14ac:dyDescent="0.25">
      <c r="AO5368" s="158">
        <f t="shared" si="729"/>
        <v>30.120309521566011</v>
      </c>
      <c r="AP5368" s="159">
        <f t="shared" si="730"/>
        <v>9.025361641048768E-5</v>
      </c>
      <c r="AQ5368" s="160">
        <f t="shared" si="731"/>
        <v>2.4360424448462506E-7</v>
      </c>
      <c r="AR5368" s="161">
        <f t="shared" si="732"/>
        <v>2.4360424448462506E-7</v>
      </c>
      <c r="AS5368" s="161" t="str">
        <f t="shared" si="728"/>
        <v/>
      </c>
    </row>
    <row r="5369" spans="41:45" ht="20.100000000000001" customHeight="1" x14ac:dyDescent="0.25">
      <c r="AO5369" s="158">
        <f t="shared" si="729"/>
        <v>30.126704491740441</v>
      </c>
      <c r="AP5369" s="159">
        <f t="shared" si="730"/>
        <v>9.0010012166003055E-5</v>
      </c>
      <c r="AQ5369" s="160">
        <f t="shared" si="731"/>
        <v>2.4295546319552989E-7</v>
      </c>
      <c r="AR5369" s="161">
        <f t="shared" si="732"/>
        <v>2.4295546319552989E-7</v>
      </c>
      <c r="AS5369" s="161" t="str">
        <f t="shared" si="728"/>
        <v/>
      </c>
    </row>
    <row r="5370" spans="41:45" ht="20.100000000000001" customHeight="1" x14ac:dyDescent="0.25">
      <c r="AO5370" s="158">
        <f t="shared" si="729"/>
        <v>30.13309946191487</v>
      </c>
      <c r="AP5370" s="159">
        <f t="shared" si="730"/>
        <v>8.9767056702807525E-5</v>
      </c>
      <c r="AQ5370" s="160">
        <f t="shared" si="731"/>
        <v>2.4230838249003769E-7</v>
      </c>
      <c r="AR5370" s="161">
        <f t="shared" si="732"/>
        <v>2.4230838249003769E-7</v>
      </c>
      <c r="AS5370" s="161" t="str">
        <f t="shared" si="728"/>
        <v/>
      </c>
    </row>
    <row r="5371" spans="41:45" ht="20.100000000000001" customHeight="1" x14ac:dyDescent="0.25">
      <c r="AO5371" s="158">
        <f t="shared" si="729"/>
        <v>30.1394944320893</v>
      </c>
      <c r="AP5371" s="159">
        <f t="shared" si="730"/>
        <v>8.9524748320317488E-5</v>
      </c>
      <c r="AQ5371" s="160">
        <f t="shared" si="731"/>
        <v>2.4166299799621162E-7</v>
      </c>
      <c r="AR5371" s="161">
        <f t="shared" si="732"/>
        <v>2.4166299799621162E-7</v>
      </c>
      <c r="AS5371" s="161" t="str">
        <f t="shared" si="728"/>
        <v/>
      </c>
    </row>
    <row r="5372" spans="41:45" ht="20.100000000000001" customHeight="1" x14ac:dyDescent="0.25">
      <c r="AO5372" s="158">
        <f t="shared" si="729"/>
        <v>30.14588940226373</v>
      </c>
      <c r="AP5372" s="159">
        <f t="shared" si="730"/>
        <v>8.9283085322321276E-5</v>
      </c>
      <c r="AQ5372" s="160">
        <f t="shared" si="731"/>
        <v>2.4101930535236056E-7</v>
      </c>
      <c r="AR5372" s="161">
        <f t="shared" si="732"/>
        <v>2.4101930535236056E-7</v>
      </c>
      <c r="AS5372" s="161" t="str">
        <f t="shared" si="728"/>
        <v/>
      </c>
    </row>
    <row r="5373" spans="41:45" ht="20.100000000000001" customHeight="1" x14ac:dyDescent="0.25">
      <c r="AO5373" s="158">
        <f t="shared" si="729"/>
        <v>30.15228437243816</v>
      </c>
      <c r="AP5373" s="159">
        <f t="shared" si="730"/>
        <v>8.9042066016968915E-5</v>
      </c>
      <c r="AQ5373" s="160">
        <f t="shared" si="731"/>
        <v>2.4037730020857052E-7</v>
      </c>
      <c r="AR5373" s="161">
        <f t="shared" si="732"/>
        <v>2.4037730020857052E-7</v>
      </c>
      <c r="AS5373" s="161" t="str">
        <f t="shared" si="728"/>
        <v/>
      </c>
    </row>
    <row r="5374" spans="41:45" ht="20.100000000000001" customHeight="1" x14ac:dyDescent="0.25">
      <c r="AO5374" s="158">
        <f t="shared" si="729"/>
        <v>30.15867934261259</v>
      </c>
      <c r="AP5374" s="159">
        <f t="shared" si="730"/>
        <v>8.8801688716760345E-5</v>
      </c>
      <c r="AQ5374" s="160">
        <f t="shared" si="731"/>
        <v>2.3973697822594572E-7</v>
      </c>
      <c r="AR5374" s="161">
        <f t="shared" si="732"/>
        <v>2.3973697822594572E-7</v>
      </c>
      <c r="AS5374" s="161" t="str">
        <f t="shared" si="728"/>
        <v/>
      </c>
    </row>
    <row r="5375" spans="41:45" ht="20.100000000000001" customHeight="1" x14ac:dyDescent="0.25">
      <c r="AO5375" s="158">
        <f t="shared" si="729"/>
        <v>30.16507431278702</v>
      </c>
      <c r="AP5375" s="159">
        <f t="shared" si="730"/>
        <v>8.8561951738534399E-5</v>
      </c>
      <c r="AQ5375" s="160">
        <f t="shared" si="731"/>
        <v>2.3909833507500939E-7</v>
      </c>
      <c r="AR5375" s="161">
        <f t="shared" si="732"/>
        <v>2.3909833507500939E-7</v>
      </c>
      <c r="AS5375" s="161" t="str">
        <f t="shared" si="728"/>
        <v/>
      </c>
    </row>
    <row r="5376" spans="41:45" ht="20.100000000000001" customHeight="1" x14ac:dyDescent="0.25">
      <c r="AO5376" s="158">
        <f t="shared" si="729"/>
        <v>30.17146928296145</v>
      </c>
      <c r="AP5376" s="159">
        <f t="shared" si="730"/>
        <v>8.832285340345939E-5</v>
      </c>
      <c r="AQ5376" s="160">
        <f t="shared" si="731"/>
        <v>2.3846136643906478E-7</v>
      </c>
      <c r="AR5376" s="161">
        <f t="shared" si="732"/>
        <v>2.3846136643906478E-7</v>
      </c>
      <c r="AS5376" s="161" t="str">
        <f t="shared" si="728"/>
        <v/>
      </c>
    </row>
    <row r="5377" spans="41:45" ht="20.100000000000001" customHeight="1" x14ac:dyDescent="0.25">
      <c r="AO5377" s="158">
        <f t="shared" si="729"/>
        <v>30.17786425313588</v>
      </c>
      <c r="AP5377" s="159">
        <f t="shared" si="730"/>
        <v>8.8084392037020325E-5</v>
      </c>
      <c r="AQ5377" s="160">
        <f t="shared" si="731"/>
        <v>2.3782606801092904E-7</v>
      </c>
      <c r="AR5377" s="161">
        <f t="shared" si="732"/>
        <v>2.3782606801092904E-7</v>
      </c>
      <c r="AS5377" s="161" t="str">
        <f t="shared" si="728"/>
        <v/>
      </c>
    </row>
    <row r="5378" spans="41:45" ht="20.100000000000001" customHeight="1" x14ac:dyDescent="0.25">
      <c r="AO5378" s="158">
        <f t="shared" si="729"/>
        <v>30.18425922331031</v>
      </c>
      <c r="AP5378" s="159">
        <f t="shared" si="730"/>
        <v>8.7846565969009396E-5</v>
      </c>
      <c r="AQ5378" s="160">
        <f t="shared" si="731"/>
        <v>2.3719243549493894E-7</v>
      </c>
      <c r="AR5378" s="161">
        <f t="shared" si="732"/>
        <v>2.3719243549493894E-7</v>
      </c>
      <c r="AS5378" s="161" t="str">
        <f t="shared" si="728"/>
        <v/>
      </c>
    </row>
    <row r="5379" spans="41:45" ht="20.100000000000001" customHeight="1" x14ac:dyDescent="0.25">
      <c r="AO5379" s="158">
        <f t="shared" si="729"/>
        <v>30.19065419348474</v>
      </c>
      <c r="AP5379" s="159">
        <f t="shared" si="730"/>
        <v>8.7609373533514457E-5</v>
      </c>
      <c r="AQ5379" s="160">
        <f t="shared" si="731"/>
        <v>2.3656046460583961E-7</v>
      </c>
      <c r="AR5379" s="161">
        <f t="shared" si="732"/>
        <v>2.3656046460583961E-7</v>
      </c>
      <c r="AS5379" s="161" t="str">
        <f t="shared" si="728"/>
        <v/>
      </c>
    </row>
    <row r="5380" spans="41:45" ht="20.100000000000001" customHeight="1" x14ac:dyDescent="0.25">
      <c r="AO5380" s="158">
        <f t="shared" si="729"/>
        <v>30.19704916365917</v>
      </c>
      <c r="AP5380" s="159">
        <f t="shared" si="730"/>
        <v>8.7372813068908617E-5</v>
      </c>
      <c r="AQ5380" s="160">
        <f t="shared" si="731"/>
        <v>2.3593015106912333E-7</v>
      </c>
      <c r="AR5380" s="161">
        <f t="shared" si="732"/>
        <v>2.3593015106912333E-7</v>
      </c>
      <c r="AS5380" s="161" t="str">
        <f t="shared" si="728"/>
        <v/>
      </c>
    </row>
    <row r="5381" spans="41:45" ht="20.100000000000001" customHeight="1" x14ac:dyDescent="0.25">
      <c r="AO5381" s="158">
        <f t="shared" si="729"/>
        <v>30.203444133833599</v>
      </c>
      <c r="AP5381" s="159">
        <f t="shared" si="730"/>
        <v>8.7136882917839494E-5</v>
      </c>
      <c r="AQ5381" s="160">
        <f t="shared" si="731"/>
        <v>2.3530149062111084E-7</v>
      </c>
      <c r="AR5381" s="161">
        <f t="shared" si="732"/>
        <v>2.3530149062111084E-7</v>
      </c>
      <c r="AS5381" s="161" t="str">
        <f t="shared" si="728"/>
        <v/>
      </c>
    </row>
    <row r="5382" spans="41:45" ht="20.100000000000001" customHeight="1" x14ac:dyDescent="0.25">
      <c r="AO5382" s="158">
        <f t="shared" si="729"/>
        <v>30.209839104008029</v>
      </c>
      <c r="AP5382" s="159">
        <f t="shared" si="730"/>
        <v>8.6901581427218383E-5</v>
      </c>
      <c r="AQ5382" s="160">
        <f t="shared" si="731"/>
        <v>2.3467447900934438E-7</v>
      </c>
      <c r="AR5382" s="161">
        <f t="shared" si="732"/>
        <v>2.3467447900934438E-7</v>
      </c>
      <c r="AS5382" s="161" t="str">
        <f t="shared" si="728"/>
        <v/>
      </c>
    </row>
    <row r="5383" spans="41:45" ht="20.100000000000001" customHeight="1" x14ac:dyDescent="0.25">
      <c r="AO5383" s="158">
        <f t="shared" si="729"/>
        <v>30.216234074182459</v>
      </c>
      <c r="AP5383" s="159">
        <f t="shared" si="730"/>
        <v>8.6666906948209039E-5</v>
      </c>
      <c r="AQ5383" s="160">
        <f t="shared" si="731"/>
        <v>2.3404911199093428E-7</v>
      </c>
      <c r="AR5383" s="161">
        <f t="shared" si="732"/>
        <v>2.3404911199093428E-7</v>
      </c>
      <c r="AS5383" s="161" t="str">
        <f t="shared" si="728"/>
        <v/>
      </c>
    </row>
    <row r="5384" spans="41:45" ht="20.100000000000001" customHeight="1" x14ac:dyDescent="0.25">
      <c r="AO5384" s="158">
        <f t="shared" si="729"/>
        <v>30.222629044356889</v>
      </c>
      <c r="AP5384" s="159">
        <f t="shared" si="730"/>
        <v>8.6432857836218105E-5</v>
      </c>
      <c r="AQ5384" s="160">
        <f t="shared" si="731"/>
        <v>2.3342538533498484E-7</v>
      </c>
      <c r="AR5384" s="161">
        <f t="shared" si="732"/>
        <v>2.3342538533498484E-7</v>
      </c>
      <c r="AS5384" s="161" t="str">
        <f t="shared" si="728"/>
        <v/>
      </c>
    </row>
    <row r="5385" spans="41:45" ht="20.100000000000001" customHeight="1" x14ac:dyDescent="0.25">
      <c r="AO5385" s="158">
        <f t="shared" si="729"/>
        <v>30.229024014531319</v>
      </c>
      <c r="AP5385" s="159">
        <f t="shared" si="730"/>
        <v>8.619943245088312E-5</v>
      </c>
      <c r="AQ5385" s="160">
        <f t="shared" si="731"/>
        <v>2.3280329481928754E-7</v>
      </c>
      <c r="AR5385" s="161">
        <f t="shared" si="732"/>
        <v>2.3280329481928754E-7</v>
      </c>
      <c r="AS5385" s="161" t="str">
        <f t="shared" si="728"/>
        <v/>
      </c>
    </row>
    <row r="5386" spans="41:45" ht="20.100000000000001" customHeight="1" x14ac:dyDescent="0.25">
      <c r="AO5386" s="158">
        <f t="shared" si="729"/>
        <v>30.235418984705749</v>
      </c>
      <c r="AP5386" s="159">
        <f t="shared" si="730"/>
        <v>8.5966629156063832E-5</v>
      </c>
      <c r="AQ5386" s="160">
        <f t="shared" si="731"/>
        <v>2.3218283623530837E-7</v>
      </c>
      <c r="AR5386" s="161">
        <f t="shared" si="732"/>
        <v>2.3218283623530837E-7</v>
      </c>
      <c r="AS5386" s="161" t="str">
        <f t="shared" si="728"/>
        <v/>
      </c>
    </row>
    <row r="5387" spans="41:45" ht="20.100000000000001" customHeight="1" x14ac:dyDescent="0.25">
      <c r="AO5387" s="158">
        <f t="shared" si="729"/>
        <v>30.241813954880179</v>
      </c>
      <c r="AP5387" s="159">
        <f t="shared" si="730"/>
        <v>8.5734446319828524E-5</v>
      </c>
      <c r="AQ5387" s="160">
        <f t="shared" si="731"/>
        <v>2.3156400538177746E-7</v>
      </c>
      <c r="AR5387" s="161">
        <f t="shared" si="732"/>
        <v>2.3156400538177746E-7</v>
      </c>
      <c r="AS5387" s="161" t="str">
        <f t="shared" si="728"/>
        <v/>
      </c>
    </row>
    <row r="5388" spans="41:45" ht="20.100000000000001" customHeight="1" x14ac:dyDescent="0.25">
      <c r="AO5388" s="158">
        <f t="shared" si="729"/>
        <v>30.248208925054609</v>
      </c>
      <c r="AP5388" s="159">
        <f t="shared" si="730"/>
        <v>8.5502882314446746E-5</v>
      </c>
      <c r="AQ5388" s="160">
        <f t="shared" si="731"/>
        <v>2.3094679807009655E-7</v>
      </c>
      <c r="AR5388" s="161">
        <f t="shared" si="732"/>
        <v>2.3094679807009655E-7</v>
      </c>
      <c r="AS5388" s="161" t="str">
        <f t="shared" si="728"/>
        <v/>
      </c>
    </row>
    <row r="5389" spans="41:45" ht="20.100000000000001" customHeight="1" x14ac:dyDescent="0.25">
      <c r="AO5389" s="158">
        <f t="shared" si="729"/>
        <v>30.254603895229039</v>
      </c>
      <c r="AP5389" s="159">
        <f t="shared" si="730"/>
        <v>8.527193551637665E-5</v>
      </c>
      <c r="AQ5389" s="160">
        <f t="shared" si="731"/>
        <v>2.3033121012115416E-7</v>
      </c>
      <c r="AR5389" s="161">
        <f t="shared" si="732"/>
        <v>2.3033121012115416E-7</v>
      </c>
      <c r="AS5389" s="161" t="str">
        <f t="shared" si="728"/>
        <v/>
      </c>
    </row>
    <row r="5390" spans="41:45" ht="20.100000000000001" customHeight="1" x14ac:dyDescent="0.25">
      <c r="AO5390" s="158">
        <f t="shared" si="729"/>
        <v>30.260998865403469</v>
      </c>
      <c r="AP5390" s="159">
        <f t="shared" si="730"/>
        <v>8.5041604306255496E-5</v>
      </c>
      <c r="AQ5390" s="160">
        <f t="shared" si="731"/>
        <v>2.2971723736753464E-7</v>
      </c>
      <c r="AR5390" s="161">
        <f t="shared" si="732"/>
        <v>2.2971723736753464E-7</v>
      </c>
      <c r="AS5390" s="161" t="str">
        <f t="shared" si="728"/>
        <v/>
      </c>
    </row>
    <row r="5391" spans="41:45" ht="20.100000000000001" customHeight="1" x14ac:dyDescent="0.25">
      <c r="AO5391" s="158">
        <f t="shared" si="729"/>
        <v>30.267393835577899</v>
      </c>
      <c r="AP5391" s="159">
        <f t="shared" si="730"/>
        <v>8.4811887068887961E-5</v>
      </c>
      <c r="AQ5391" s="160">
        <f t="shared" si="731"/>
        <v>2.2910487565056372E-7</v>
      </c>
      <c r="AR5391" s="161">
        <f t="shared" si="732"/>
        <v>2.2910487565056372E-7</v>
      </c>
      <c r="AS5391" s="161" t="str">
        <f t="shared" si="728"/>
        <v/>
      </c>
    </row>
    <row r="5392" spans="41:45" ht="20.100000000000001" customHeight="1" x14ac:dyDescent="0.25">
      <c r="AO5392" s="158">
        <f t="shared" si="729"/>
        <v>30.273788805752329</v>
      </c>
      <c r="AP5392" s="159">
        <f t="shared" si="730"/>
        <v>8.4582782193237397E-5</v>
      </c>
      <c r="AQ5392" s="160">
        <f t="shared" si="731"/>
        <v>2.2849412082395412E-7</v>
      </c>
      <c r="AR5392" s="161">
        <f t="shared" si="732"/>
        <v>2.2849412082395412E-7</v>
      </c>
      <c r="AS5392" s="161" t="str">
        <f t="shared" si="728"/>
        <v/>
      </c>
    </row>
    <row r="5393" spans="41:45" ht="20.100000000000001" customHeight="1" x14ac:dyDescent="0.25">
      <c r="AO5393" s="158">
        <f t="shared" si="729"/>
        <v>30.280183775926758</v>
      </c>
      <c r="AP5393" s="159">
        <f t="shared" si="730"/>
        <v>8.4354288072413443E-5</v>
      </c>
      <c r="AQ5393" s="160">
        <f t="shared" si="731"/>
        <v>2.2788496874976696E-7</v>
      </c>
      <c r="AR5393" s="161">
        <f t="shared" si="732"/>
        <v>2.2788496874976696E-7</v>
      </c>
      <c r="AS5393" s="161" t="str">
        <f t="shared" si="728"/>
        <v/>
      </c>
    </row>
    <row r="5394" spans="41:45" ht="20.100000000000001" customHeight="1" x14ac:dyDescent="0.25">
      <c r="AO5394" s="158">
        <f t="shared" si="729"/>
        <v>30.286578746101188</v>
      </c>
      <c r="AP5394" s="159">
        <f t="shared" si="730"/>
        <v>8.4126403103663676E-5</v>
      </c>
      <c r="AQ5394" s="160">
        <f t="shared" si="731"/>
        <v>2.2727741530249098E-7</v>
      </c>
      <c r="AR5394" s="161">
        <f t="shared" si="732"/>
        <v>2.2727741530249098E-7</v>
      </c>
      <c r="AS5394" s="161" t="str">
        <f t="shared" ref="AS5394:AS5457" si="733">IF($AP5394&lt;(1-$AN$670),$AQ5394,"")</f>
        <v/>
      </c>
    </row>
    <row r="5395" spans="41:45" ht="20.100000000000001" customHeight="1" x14ac:dyDescent="0.25">
      <c r="AO5395" s="158">
        <f t="shared" ref="AO5395:AO5458" si="734">AO5394+$AR$655</f>
        <v>30.292973716275618</v>
      </c>
      <c r="AP5395" s="159">
        <f t="shared" ref="AP5395:AP5458" si="735">_xlfn.CHISQ.DIST.RT(AO5395,7)</f>
        <v>8.3899125688361185E-5</v>
      </c>
      <c r="AQ5395" s="160">
        <f t="shared" ref="AQ5395:AQ5458" si="736">AP5395-AP5396</f>
        <v>2.2667145636538343E-7</v>
      </c>
      <c r="AR5395" s="161">
        <f t="shared" ref="AR5395:AR5458" si="737">IF(AP5395&lt;(1-$AN$662),AQ5395,"")</f>
        <v>2.2667145636538343E-7</v>
      </c>
      <c r="AS5395" s="161" t="str">
        <f t="shared" si="733"/>
        <v/>
      </c>
    </row>
    <row r="5396" spans="41:45" ht="20.100000000000001" customHeight="1" x14ac:dyDescent="0.25">
      <c r="AO5396" s="158">
        <f t="shared" si="734"/>
        <v>30.299368686450048</v>
      </c>
      <c r="AP5396" s="159">
        <f t="shared" si="735"/>
        <v>8.3672454231995802E-5</v>
      </c>
      <c r="AQ5396" s="160">
        <f t="shared" si="736"/>
        <v>2.2606708783337029E-7</v>
      </c>
      <c r="AR5396" s="161">
        <f t="shared" si="737"/>
        <v>2.2606708783337029E-7</v>
      </c>
      <c r="AS5396" s="161" t="str">
        <f t="shared" si="733"/>
        <v/>
      </c>
    </row>
    <row r="5397" spans="41:45" ht="20.100000000000001" customHeight="1" x14ac:dyDescent="0.25">
      <c r="AO5397" s="158">
        <f t="shared" si="734"/>
        <v>30.305763656624478</v>
      </c>
      <c r="AP5397" s="159">
        <f t="shared" si="735"/>
        <v>8.3446387144162432E-5</v>
      </c>
      <c r="AQ5397" s="160">
        <f t="shared" si="736"/>
        <v>2.2546430561043061E-7</v>
      </c>
      <c r="AR5397" s="161">
        <f t="shared" si="737"/>
        <v>2.2546430561043061E-7</v>
      </c>
      <c r="AS5397" s="161" t="str">
        <f t="shared" si="733"/>
        <v/>
      </c>
    </row>
    <row r="5398" spans="41:45" ht="20.100000000000001" customHeight="1" x14ac:dyDescent="0.25">
      <c r="AO5398" s="158">
        <f t="shared" si="734"/>
        <v>30.312158626798908</v>
      </c>
      <c r="AP5398" s="159">
        <f t="shared" si="735"/>
        <v>8.3220922838552001E-5</v>
      </c>
      <c r="AQ5398" s="160">
        <f t="shared" si="736"/>
        <v>2.2486310561214441E-7</v>
      </c>
      <c r="AR5398" s="161">
        <f t="shared" si="737"/>
        <v>2.2486310561214441E-7</v>
      </c>
      <c r="AS5398" s="161" t="str">
        <f t="shared" si="733"/>
        <v/>
      </c>
    </row>
    <row r="5399" spans="41:45" ht="20.100000000000001" customHeight="1" x14ac:dyDescent="0.25">
      <c r="AO5399" s="158">
        <f t="shared" si="734"/>
        <v>30.318553596973338</v>
      </c>
      <c r="AP5399" s="159">
        <f t="shared" si="735"/>
        <v>8.2996059732939857E-5</v>
      </c>
      <c r="AQ5399" s="160">
        <f t="shared" si="736"/>
        <v>2.2426348376287377E-7</v>
      </c>
      <c r="AR5399" s="161">
        <f t="shared" si="737"/>
        <v>2.2426348376287377E-7</v>
      </c>
      <c r="AS5399" s="161" t="str">
        <f t="shared" si="733"/>
        <v/>
      </c>
    </row>
    <row r="5400" spans="41:45" ht="20.100000000000001" customHeight="1" x14ac:dyDescent="0.25">
      <c r="AO5400" s="158">
        <f t="shared" si="734"/>
        <v>30.324948567147768</v>
      </c>
      <c r="AP5400" s="159">
        <f t="shared" si="735"/>
        <v>8.2771796249176983E-5</v>
      </c>
      <c r="AQ5400" s="160">
        <f t="shared" si="736"/>
        <v>2.2366543599864946E-7</v>
      </c>
      <c r="AR5400" s="161">
        <f t="shared" si="737"/>
        <v>2.2366543599864946E-7</v>
      </c>
      <c r="AS5400" s="161" t="str">
        <f t="shared" si="733"/>
        <v/>
      </c>
    </row>
    <row r="5401" spans="41:45" ht="20.100000000000001" customHeight="1" x14ac:dyDescent="0.25">
      <c r="AO5401" s="158">
        <f t="shared" si="734"/>
        <v>30.331343537322198</v>
      </c>
      <c r="AP5401" s="159">
        <f t="shared" si="735"/>
        <v>8.2548130813178333E-5</v>
      </c>
      <c r="AQ5401" s="160">
        <f t="shared" si="736"/>
        <v>2.2306895826497549E-7</v>
      </c>
      <c r="AR5401" s="161">
        <f t="shared" si="737"/>
        <v>2.2306895826497549E-7</v>
      </c>
      <c r="AS5401" s="161" t="str">
        <f t="shared" si="733"/>
        <v/>
      </c>
    </row>
    <row r="5402" spans="41:45" ht="20.100000000000001" customHeight="1" x14ac:dyDescent="0.25">
      <c r="AO5402" s="158">
        <f t="shared" si="734"/>
        <v>30.337738507496628</v>
      </c>
      <c r="AP5402" s="159">
        <f t="shared" si="735"/>
        <v>8.2325061854913358E-5</v>
      </c>
      <c r="AQ5402" s="160">
        <f t="shared" si="736"/>
        <v>2.2247404651752026E-7</v>
      </c>
      <c r="AR5402" s="161">
        <f t="shared" si="737"/>
        <v>2.2247404651752026E-7</v>
      </c>
      <c r="AS5402" s="161" t="str">
        <f t="shared" si="733"/>
        <v/>
      </c>
    </row>
    <row r="5403" spans="41:45" ht="20.100000000000001" customHeight="1" x14ac:dyDescent="0.25">
      <c r="AO5403" s="158">
        <f t="shared" si="734"/>
        <v>30.344133477671058</v>
      </c>
      <c r="AP5403" s="159">
        <f t="shared" si="735"/>
        <v>8.2102587808395838E-5</v>
      </c>
      <c r="AQ5403" s="160">
        <f t="shared" si="736"/>
        <v>2.218806967223334E-7</v>
      </c>
      <c r="AR5403" s="161">
        <f t="shared" si="737"/>
        <v>2.218806967223334E-7</v>
      </c>
      <c r="AS5403" s="161" t="str">
        <f t="shared" si="733"/>
        <v/>
      </c>
    </row>
    <row r="5404" spans="41:45" ht="20.100000000000001" customHeight="1" x14ac:dyDescent="0.25">
      <c r="AO5404" s="158">
        <f t="shared" si="734"/>
        <v>30.350528447845488</v>
      </c>
      <c r="AP5404" s="159">
        <f t="shared" si="735"/>
        <v>8.1880707111673504E-5</v>
      </c>
      <c r="AQ5404" s="160">
        <f t="shared" si="736"/>
        <v>2.2128890485598131E-7</v>
      </c>
      <c r="AR5404" s="161">
        <f t="shared" si="737"/>
        <v>2.2128890485598131E-7</v>
      </c>
      <c r="AS5404" s="161" t="str">
        <f t="shared" si="733"/>
        <v/>
      </c>
    </row>
    <row r="5405" spans="41:45" ht="20.100000000000001" customHeight="1" x14ac:dyDescent="0.25">
      <c r="AO5405" s="158">
        <f t="shared" si="734"/>
        <v>30.356923418019917</v>
      </c>
      <c r="AP5405" s="159">
        <f t="shared" si="735"/>
        <v>8.1659418206817523E-5</v>
      </c>
      <c r="AQ5405" s="160">
        <f t="shared" si="736"/>
        <v>2.2069866690409702E-7</v>
      </c>
      <c r="AR5405" s="161">
        <f t="shared" si="737"/>
        <v>2.2069866690409702E-7</v>
      </c>
      <c r="AS5405" s="161" t="str">
        <f t="shared" si="733"/>
        <v/>
      </c>
    </row>
    <row r="5406" spans="41:45" ht="20.100000000000001" customHeight="1" x14ac:dyDescent="0.25">
      <c r="AO5406" s="158">
        <f t="shared" si="734"/>
        <v>30.363318388194347</v>
      </c>
      <c r="AP5406" s="159">
        <f t="shared" si="735"/>
        <v>8.1438719539913426E-5</v>
      </c>
      <c r="AQ5406" s="160">
        <f t="shared" si="736"/>
        <v>2.2010997886391453E-7</v>
      </c>
      <c r="AR5406" s="161">
        <f t="shared" si="737"/>
        <v>2.2010997886391453E-7</v>
      </c>
      <c r="AS5406" s="161" t="str">
        <f t="shared" si="733"/>
        <v/>
      </c>
    </row>
    <row r="5407" spans="41:45" ht="20.100000000000001" customHeight="1" x14ac:dyDescent="0.25">
      <c r="AO5407" s="158">
        <f t="shared" si="734"/>
        <v>30.369713358368777</v>
      </c>
      <c r="AP5407" s="159">
        <f t="shared" si="735"/>
        <v>8.1218609561049511E-5</v>
      </c>
      <c r="AQ5407" s="160">
        <f t="shared" si="736"/>
        <v>2.1952283674082646E-7</v>
      </c>
      <c r="AR5407" s="161">
        <f t="shared" si="737"/>
        <v>2.1952283674082646E-7</v>
      </c>
      <c r="AS5407" s="161" t="str">
        <f t="shared" si="733"/>
        <v/>
      </c>
    </row>
    <row r="5408" spans="41:45" ht="20.100000000000001" customHeight="1" x14ac:dyDescent="0.25">
      <c r="AO5408" s="158">
        <f t="shared" si="734"/>
        <v>30.376108328543207</v>
      </c>
      <c r="AP5408" s="159">
        <f t="shared" si="735"/>
        <v>8.0999086724308685E-5</v>
      </c>
      <c r="AQ5408" s="160">
        <f t="shared" si="736"/>
        <v>2.1893723655243627E-7</v>
      </c>
      <c r="AR5408" s="161">
        <f t="shared" si="737"/>
        <v>2.1893723655243627E-7</v>
      </c>
      <c r="AS5408" s="161" t="str">
        <f t="shared" si="733"/>
        <v/>
      </c>
    </row>
    <row r="5409" spans="41:45" ht="20.100000000000001" customHeight="1" x14ac:dyDescent="0.25">
      <c r="AO5409" s="158">
        <f t="shared" si="734"/>
        <v>30.382503298717637</v>
      </c>
      <c r="AP5409" s="159">
        <f t="shared" si="735"/>
        <v>8.0780149487756249E-5</v>
      </c>
      <c r="AQ5409" s="160">
        <f t="shared" si="736"/>
        <v>2.1835317432441115E-7</v>
      </c>
      <c r="AR5409" s="161">
        <f t="shared" si="737"/>
        <v>2.1835317432441115E-7</v>
      </c>
      <c r="AS5409" s="161" t="str">
        <f t="shared" si="733"/>
        <v/>
      </c>
    </row>
    <row r="5410" spans="41:45" ht="20.100000000000001" customHeight="1" x14ac:dyDescent="0.25">
      <c r="AO5410" s="158">
        <f t="shared" si="734"/>
        <v>30.388898268892067</v>
      </c>
      <c r="AP5410" s="159">
        <f t="shared" si="735"/>
        <v>8.0561796313431837E-5</v>
      </c>
      <c r="AQ5410" s="160">
        <f t="shared" si="736"/>
        <v>2.1777064609419545E-7</v>
      </c>
      <c r="AR5410" s="161">
        <f t="shared" si="737"/>
        <v>2.1777064609419545E-7</v>
      </c>
      <c r="AS5410" s="161" t="str">
        <f t="shared" si="733"/>
        <v/>
      </c>
    </row>
    <row r="5411" spans="41:45" ht="20.100000000000001" customHeight="1" x14ac:dyDescent="0.25">
      <c r="AO5411" s="158">
        <f t="shared" si="734"/>
        <v>30.395293239066497</v>
      </c>
      <c r="AP5411" s="159">
        <f t="shared" si="735"/>
        <v>8.0344025667337642E-5</v>
      </c>
      <c r="AQ5411" s="160">
        <f t="shared" si="736"/>
        <v>2.1718964790722951E-7</v>
      </c>
      <c r="AR5411" s="161">
        <f t="shared" si="737"/>
        <v>2.1718964790722951E-7</v>
      </c>
      <c r="AS5411" s="161" t="str">
        <f t="shared" si="733"/>
        <v/>
      </c>
    </row>
    <row r="5412" spans="41:45" ht="20.100000000000001" customHeight="1" x14ac:dyDescent="0.25">
      <c r="AO5412" s="158">
        <f t="shared" si="734"/>
        <v>30.401688209240927</v>
      </c>
      <c r="AP5412" s="159">
        <f t="shared" si="735"/>
        <v>8.0126836019430412E-5</v>
      </c>
      <c r="AQ5412" s="160">
        <f t="shared" si="736"/>
        <v>2.1661017582089344E-7</v>
      </c>
      <c r="AR5412" s="161">
        <f t="shared" si="737"/>
        <v>2.1661017582089344E-7</v>
      </c>
      <c r="AS5412" s="161" t="str">
        <f t="shared" si="733"/>
        <v/>
      </c>
    </row>
    <row r="5413" spans="41:45" ht="20.100000000000001" customHeight="1" x14ac:dyDescent="0.25">
      <c r="AO5413" s="158">
        <f t="shared" si="734"/>
        <v>30.408083179415357</v>
      </c>
      <c r="AP5413" s="159">
        <f t="shared" si="735"/>
        <v>7.9910225843609519E-5</v>
      </c>
      <c r="AQ5413" s="160">
        <f t="shared" si="736"/>
        <v>2.1603222590101058E-7</v>
      </c>
      <c r="AR5413" s="161">
        <f t="shared" si="737"/>
        <v>2.1603222590101058E-7</v>
      </c>
      <c r="AS5413" s="161" t="str">
        <f t="shared" si="733"/>
        <v/>
      </c>
    </row>
    <row r="5414" spans="41:45" ht="20.100000000000001" customHeight="1" x14ac:dyDescent="0.25">
      <c r="AO5414" s="158">
        <f t="shared" si="734"/>
        <v>30.414478149589787</v>
      </c>
      <c r="AP5414" s="159">
        <f t="shared" si="735"/>
        <v>7.9694193617708508E-5</v>
      </c>
      <c r="AQ5414" s="160">
        <f t="shared" si="736"/>
        <v>2.1545579422430051E-7</v>
      </c>
      <c r="AR5414" s="161">
        <f t="shared" si="737"/>
        <v>2.1545579422430051E-7</v>
      </c>
      <c r="AS5414" s="161" t="str">
        <f t="shared" si="733"/>
        <v/>
      </c>
    </row>
    <row r="5415" spans="41:45" ht="20.100000000000001" customHeight="1" x14ac:dyDescent="0.25">
      <c r="AO5415" s="158">
        <f t="shared" si="734"/>
        <v>30.420873119764217</v>
      </c>
      <c r="AP5415" s="159">
        <f t="shared" si="735"/>
        <v>7.9478737823484208E-5</v>
      </c>
      <c r="AQ5415" s="160">
        <f t="shared" si="736"/>
        <v>2.1488087687661719E-7</v>
      </c>
      <c r="AR5415" s="161">
        <f t="shared" si="737"/>
        <v>2.1488087687661719E-7</v>
      </c>
      <c r="AS5415" s="161" t="str">
        <f t="shared" si="733"/>
        <v/>
      </c>
    </row>
    <row r="5416" spans="41:45" ht="20.100000000000001" customHeight="1" x14ac:dyDescent="0.25">
      <c r="AO5416" s="158">
        <f t="shared" si="734"/>
        <v>30.427268089938647</v>
      </c>
      <c r="AP5416" s="159">
        <f t="shared" si="735"/>
        <v>7.9263856946607591E-5</v>
      </c>
      <c r="AQ5416" s="160">
        <f t="shared" si="736"/>
        <v>2.1430746995438558E-7</v>
      </c>
      <c r="AR5416" s="161">
        <f t="shared" si="737"/>
        <v>2.1430746995438558E-7</v>
      </c>
      <c r="AS5416" s="161" t="str">
        <f t="shared" si="733"/>
        <v/>
      </c>
    </row>
    <row r="5417" spans="41:45" ht="20.100000000000001" customHeight="1" x14ac:dyDescent="0.25">
      <c r="AO5417" s="158">
        <f t="shared" si="734"/>
        <v>30.433663060113076</v>
      </c>
      <c r="AP5417" s="159">
        <f t="shared" si="735"/>
        <v>7.9049549476653205E-5</v>
      </c>
      <c r="AQ5417" s="160">
        <f t="shared" si="736"/>
        <v>2.1373556956320568E-7</v>
      </c>
      <c r="AR5417" s="161">
        <f t="shared" si="737"/>
        <v>2.1373556956320568E-7</v>
      </c>
      <c r="AS5417" s="161" t="str">
        <f t="shared" si="733"/>
        <v/>
      </c>
    </row>
    <row r="5418" spans="41:45" ht="20.100000000000001" customHeight="1" x14ac:dyDescent="0.25">
      <c r="AO5418" s="158">
        <f t="shared" si="734"/>
        <v>30.440058030287506</v>
      </c>
      <c r="AP5418" s="159">
        <f t="shared" si="735"/>
        <v>7.8835813907089999E-5</v>
      </c>
      <c r="AQ5418" s="160">
        <f t="shared" si="736"/>
        <v>2.1316517181855729E-7</v>
      </c>
      <c r="AR5418" s="161">
        <f t="shared" si="737"/>
        <v>2.1316517181855729E-7</v>
      </c>
      <c r="AS5418" s="161" t="str">
        <f t="shared" si="733"/>
        <v/>
      </c>
    </row>
    <row r="5419" spans="41:45" ht="20.100000000000001" customHeight="1" x14ac:dyDescent="0.25">
      <c r="AO5419" s="158">
        <f t="shared" si="734"/>
        <v>30.446453000461936</v>
      </c>
      <c r="AP5419" s="159">
        <f t="shared" si="735"/>
        <v>7.8622648735271442E-5</v>
      </c>
      <c r="AQ5419" s="160">
        <f t="shared" si="736"/>
        <v>2.1259627284616592E-7</v>
      </c>
      <c r="AR5419" s="161">
        <f t="shared" si="737"/>
        <v>2.1259627284616592E-7</v>
      </c>
      <c r="AS5419" s="161" t="str">
        <f t="shared" si="733"/>
        <v/>
      </c>
    </row>
    <row r="5420" spans="41:45" ht="20.100000000000001" customHeight="1" x14ac:dyDescent="0.25">
      <c r="AO5420" s="158">
        <f t="shared" si="734"/>
        <v>30.452847970636366</v>
      </c>
      <c r="AP5420" s="159">
        <f t="shared" si="735"/>
        <v>7.8410052462425276E-5</v>
      </c>
      <c r="AQ5420" s="160">
        <f t="shared" si="736"/>
        <v>2.1202886878160976E-7</v>
      </c>
      <c r="AR5420" s="161">
        <f t="shared" si="737"/>
        <v>2.1202886878160976E-7</v>
      </c>
      <c r="AS5420" s="161" t="str">
        <f t="shared" si="733"/>
        <v/>
      </c>
    </row>
    <row r="5421" spans="41:45" ht="20.100000000000001" customHeight="1" x14ac:dyDescent="0.25">
      <c r="AO5421" s="158">
        <f t="shared" si="734"/>
        <v>30.459242940810796</v>
      </c>
      <c r="AP5421" s="159">
        <f t="shared" si="735"/>
        <v>7.8198023593643667E-5</v>
      </c>
      <c r="AQ5421" s="160">
        <f t="shared" si="736"/>
        <v>2.1146295576907287E-7</v>
      </c>
      <c r="AR5421" s="161">
        <f t="shared" si="737"/>
        <v>2.1146295576907287E-7</v>
      </c>
      <c r="AS5421" s="161" t="str">
        <f t="shared" si="733"/>
        <v/>
      </c>
    </row>
    <row r="5422" spans="41:45" ht="20.100000000000001" customHeight="1" x14ac:dyDescent="0.25">
      <c r="AO5422" s="158">
        <f t="shared" si="734"/>
        <v>30.465637910985226</v>
      </c>
      <c r="AP5422" s="159">
        <f t="shared" si="735"/>
        <v>7.7986560637874594E-5</v>
      </c>
      <c r="AQ5422" s="160">
        <f t="shared" si="736"/>
        <v>2.1089852996351356E-7</v>
      </c>
      <c r="AR5422" s="161">
        <f t="shared" si="737"/>
        <v>2.1089852996351356E-7</v>
      </c>
      <c r="AS5422" s="161" t="str">
        <f t="shared" si="733"/>
        <v/>
      </c>
    </row>
    <row r="5423" spans="41:45" ht="20.100000000000001" customHeight="1" x14ac:dyDescent="0.25">
      <c r="AO5423" s="158">
        <f t="shared" si="734"/>
        <v>30.472032881159656</v>
      </c>
      <c r="AP5423" s="159">
        <f t="shared" si="735"/>
        <v>7.777566210791108E-5</v>
      </c>
      <c r="AQ5423" s="160">
        <f t="shared" si="736"/>
        <v>2.1033558753014939E-7</v>
      </c>
      <c r="AR5423" s="161">
        <f t="shared" si="737"/>
        <v>2.1033558753014939E-7</v>
      </c>
      <c r="AS5423" s="161" t="str">
        <f t="shared" si="733"/>
        <v/>
      </c>
    </row>
    <row r="5424" spans="41:45" ht="20.100000000000001" customHeight="1" x14ac:dyDescent="0.25">
      <c r="AO5424" s="158">
        <f t="shared" si="734"/>
        <v>30.478427851334086</v>
      </c>
      <c r="AP5424" s="159">
        <f t="shared" si="735"/>
        <v>7.7565326520380931E-5</v>
      </c>
      <c r="AQ5424" s="160">
        <f t="shared" si="736"/>
        <v>2.097741246413808E-7</v>
      </c>
      <c r="AR5424" s="161">
        <f t="shared" si="737"/>
        <v>2.097741246413808E-7</v>
      </c>
      <c r="AS5424" s="161" t="str">
        <f t="shared" si="733"/>
        <v/>
      </c>
    </row>
    <row r="5425" spans="41:45" ht="20.100000000000001" customHeight="1" x14ac:dyDescent="0.25">
      <c r="AO5425" s="158">
        <f t="shared" si="734"/>
        <v>30.484822821508516</v>
      </c>
      <c r="AP5425" s="159">
        <f t="shared" si="735"/>
        <v>7.735555239573955E-5</v>
      </c>
      <c r="AQ5425" s="160">
        <f t="shared" si="736"/>
        <v>2.0921413748202229E-7</v>
      </c>
      <c r="AR5425" s="161">
        <f t="shared" si="737"/>
        <v>2.0921413748202229E-7</v>
      </c>
      <c r="AS5425" s="161" t="str">
        <f t="shared" si="733"/>
        <v/>
      </c>
    </row>
    <row r="5426" spans="41:45" ht="20.100000000000001" customHeight="1" x14ac:dyDescent="0.25">
      <c r="AO5426" s="158">
        <f t="shared" si="734"/>
        <v>30.491217791682946</v>
      </c>
      <c r="AP5426" s="159">
        <f t="shared" si="735"/>
        <v>7.7146338258257528E-5</v>
      </c>
      <c r="AQ5426" s="160">
        <f t="shared" si="736"/>
        <v>2.086556222451961E-7</v>
      </c>
      <c r="AR5426" s="161">
        <f t="shared" si="737"/>
        <v>2.086556222451961E-7</v>
      </c>
      <c r="AS5426" s="161" t="str">
        <f t="shared" si="733"/>
        <v/>
      </c>
    </row>
    <row r="5427" spans="41:45" ht="20.100000000000001" customHeight="1" x14ac:dyDescent="0.25">
      <c r="AO5427" s="158">
        <f t="shared" si="734"/>
        <v>30.497612761857376</v>
      </c>
      <c r="AP5427" s="159">
        <f t="shared" si="735"/>
        <v>7.6937682636012332E-5</v>
      </c>
      <c r="AQ5427" s="160">
        <f t="shared" si="736"/>
        <v>2.0809857513360609E-7</v>
      </c>
      <c r="AR5427" s="161">
        <f t="shared" si="737"/>
        <v>2.0809857513360609E-7</v>
      </c>
      <c r="AS5427" s="161" t="str">
        <f t="shared" si="733"/>
        <v/>
      </c>
    </row>
    <row r="5428" spans="41:45" ht="20.100000000000001" customHeight="1" x14ac:dyDescent="0.25">
      <c r="AO5428" s="158">
        <f t="shared" si="734"/>
        <v>30.504007732031805</v>
      </c>
      <c r="AP5428" s="159">
        <f t="shared" si="735"/>
        <v>7.6729584060878725E-5</v>
      </c>
      <c r="AQ5428" s="160">
        <f t="shared" si="736"/>
        <v>2.0754299236003921E-7</v>
      </c>
      <c r="AR5428" s="161">
        <f t="shared" si="737"/>
        <v>2.0754299236003921E-7</v>
      </c>
      <c r="AS5428" s="161" t="str">
        <f t="shared" si="733"/>
        <v/>
      </c>
    </row>
    <row r="5429" spans="41:45" ht="20.100000000000001" customHeight="1" x14ac:dyDescent="0.25">
      <c r="AO5429" s="158">
        <f t="shared" si="734"/>
        <v>30.510402702206235</v>
      </c>
      <c r="AP5429" s="159">
        <f t="shared" si="735"/>
        <v>7.6522041068518686E-5</v>
      </c>
      <c r="AQ5429" s="160">
        <f t="shared" si="736"/>
        <v>2.069888701456172E-7</v>
      </c>
      <c r="AR5429" s="161">
        <f t="shared" si="737"/>
        <v>2.069888701456172E-7</v>
      </c>
      <c r="AS5429" s="161" t="str">
        <f t="shared" si="733"/>
        <v/>
      </c>
    </row>
    <row r="5430" spans="41:45" ht="20.100000000000001" customHeight="1" x14ac:dyDescent="0.25">
      <c r="AO5430" s="158">
        <f t="shared" si="734"/>
        <v>30.516797672380665</v>
      </c>
      <c r="AP5430" s="159">
        <f t="shared" si="735"/>
        <v>7.6315052198373069E-5</v>
      </c>
      <c r="AQ5430" s="160">
        <f t="shared" si="736"/>
        <v>2.0643620472253423E-7</v>
      </c>
      <c r="AR5430" s="161">
        <f t="shared" si="737"/>
        <v>2.0643620472253423E-7</v>
      </c>
      <c r="AS5430" s="161" t="str">
        <f t="shared" si="733"/>
        <v/>
      </c>
    </row>
    <row r="5431" spans="41:45" ht="20.100000000000001" customHeight="1" x14ac:dyDescent="0.25">
      <c r="AO5431" s="158">
        <f t="shared" si="734"/>
        <v>30.523192642555095</v>
      </c>
      <c r="AP5431" s="159">
        <f t="shared" si="735"/>
        <v>7.6108615993650535E-5</v>
      </c>
      <c r="AQ5431" s="160">
        <f t="shared" si="736"/>
        <v>2.0588499233205109E-7</v>
      </c>
      <c r="AR5431" s="161">
        <f t="shared" si="737"/>
        <v>2.0588499233205109E-7</v>
      </c>
      <c r="AS5431" s="161" t="str">
        <f t="shared" si="733"/>
        <v/>
      </c>
    </row>
    <row r="5432" spans="41:45" ht="20.100000000000001" customHeight="1" x14ac:dyDescent="0.25">
      <c r="AO5432" s="158">
        <f t="shared" si="734"/>
        <v>30.529587612729525</v>
      </c>
      <c r="AP5432" s="159">
        <f t="shared" si="735"/>
        <v>7.5902731001318484E-5</v>
      </c>
      <c r="AQ5432" s="160">
        <f t="shared" si="736"/>
        <v>2.0533522922438683E-7</v>
      </c>
      <c r="AR5432" s="161">
        <f t="shared" si="737"/>
        <v>2.0533522922438683E-7</v>
      </c>
      <c r="AS5432" s="161" t="str">
        <f t="shared" si="733"/>
        <v/>
      </c>
    </row>
    <row r="5433" spans="41:45" ht="20.100000000000001" customHeight="1" x14ac:dyDescent="0.25">
      <c r="AO5433" s="158">
        <f t="shared" si="734"/>
        <v>30.535982582903955</v>
      </c>
      <c r="AP5433" s="159">
        <f t="shared" si="735"/>
        <v>7.5697395772094097E-5</v>
      </c>
      <c r="AQ5433" s="160">
        <f t="shared" si="736"/>
        <v>2.0478691165886774E-7</v>
      </c>
      <c r="AR5433" s="161">
        <f t="shared" si="737"/>
        <v>2.0478691165886774E-7</v>
      </c>
      <c r="AS5433" s="161" t="str">
        <f t="shared" si="733"/>
        <v/>
      </c>
    </row>
    <row r="5434" spans="41:45" ht="20.100000000000001" customHeight="1" x14ac:dyDescent="0.25">
      <c r="AO5434" s="158">
        <f t="shared" si="734"/>
        <v>30.542377553078385</v>
      </c>
      <c r="AP5434" s="159">
        <f t="shared" si="735"/>
        <v>7.5492608860435229E-5</v>
      </c>
      <c r="AQ5434" s="160">
        <f t="shared" si="736"/>
        <v>2.0424003590572995E-7</v>
      </c>
      <c r="AR5434" s="161">
        <f t="shared" si="737"/>
        <v>2.0424003590572995E-7</v>
      </c>
      <c r="AS5434" s="161" t="str">
        <f t="shared" si="733"/>
        <v/>
      </c>
    </row>
    <row r="5435" spans="41:45" ht="20.100000000000001" customHeight="1" x14ac:dyDescent="0.25">
      <c r="AO5435" s="158">
        <f t="shared" si="734"/>
        <v>30.548772523252815</v>
      </c>
      <c r="AP5435" s="159">
        <f t="shared" si="735"/>
        <v>7.5288368824529499E-5</v>
      </c>
      <c r="AQ5435" s="160">
        <f t="shared" si="736"/>
        <v>2.0369459824353081E-7</v>
      </c>
      <c r="AR5435" s="161">
        <f t="shared" si="737"/>
        <v>2.0369459824353081E-7</v>
      </c>
      <c r="AS5435" s="161" t="str">
        <f t="shared" si="733"/>
        <v/>
      </c>
    </row>
    <row r="5436" spans="41:45" ht="20.100000000000001" customHeight="1" x14ac:dyDescent="0.25">
      <c r="AO5436" s="158">
        <f t="shared" si="734"/>
        <v>30.555167493427245</v>
      </c>
      <c r="AP5436" s="159">
        <f t="shared" si="735"/>
        <v>7.5084674226285968E-5</v>
      </c>
      <c r="AQ5436" s="160">
        <f t="shared" si="736"/>
        <v>2.0315059496028734E-7</v>
      </c>
      <c r="AR5436" s="161">
        <f t="shared" si="737"/>
        <v>2.0315059496028734E-7</v>
      </c>
      <c r="AS5436" s="161" t="str">
        <f t="shared" si="733"/>
        <v/>
      </c>
    </row>
    <row r="5437" spans="41:45" ht="20.100000000000001" customHeight="1" x14ac:dyDescent="0.25">
      <c r="AO5437" s="158">
        <f t="shared" si="734"/>
        <v>30.561562463601675</v>
      </c>
      <c r="AP5437" s="159">
        <f t="shared" si="735"/>
        <v>7.4881523631325681E-5</v>
      </c>
      <c r="AQ5437" s="160">
        <f t="shared" si="736"/>
        <v>2.026080223533407E-7</v>
      </c>
      <c r="AR5437" s="161">
        <f t="shared" si="737"/>
        <v>2.026080223533407E-7</v>
      </c>
      <c r="AS5437" s="161" t="str">
        <f t="shared" si="733"/>
        <v/>
      </c>
    </row>
    <row r="5438" spans="41:45" ht="20.100000000000001" customHeight="1" x14ac:dyDescent="0.25">
      <c r="AO5438" s="158">
        <f t="shared" si="734"/>
        <v>30.567957433776105</v>
      </c>
      <c r="AP5438" s="159">
        <f t="shared" si="735"/>
        <v>7.467891560897234E-5</v>
      </c>
      <c r="AQ5438" s="160">
        <f t="shared" si="736"/>
        <v>2.0206687673010159E-7</v>
      </c>
      <c r="AR5438" s="161">
        <f t="shared" si="737"/>
        <v>2.0206687673010159E-7</v>
      </c>
      <c r="AS5438" s="161" t="str">
        <f t="shared" si="733"/>
        <v/>
      </c>
    </row>
    <row r="5439" spans="41:45" ht="20.100000000000001" customHeight="1" x14ac:dyDescent="0.25">
      <c r="AO5439" s="158">
        <f t="shared" si="734"/>
        <v>30.574352403950535</v>
      </c>
      <c r="AP5439" s="159">
        <f t="shared" si="735"/>
        <v>7.4476848732242239E-5</v>
      </c>
      <c r="AQ5439" s="160">
        <f t="shared" si="736"/>
        <v>2.015271544063697E-7</v>
      </c>
      <c r="AR5439" s="161">
        <f t="shared" si="737"/>
        <v>2.015271544063697E-7</v>
      </c>
      <c r="AS5439" s="161" t="str">
        <f t="shared" si="733"/>
        <v/>
      </c>
    </row>
    <row r="5440" spans="41:45" ht="20.100000000000001" customHeight="1" x14ac:dyDescent="0.25">
      <c r="AO5440" s="158">
        <f t="shared" si="734"/>
        <v>30.580747374124964</v>
      </c>
      <c r="AP5440" s="159">
        <f t="shared" si="735"/>
        <v>7.4275321577835869E-5</v>
      </c>
      <c r="AQ5440" s="160">
        <f t="shared" si="736"/>
        <v>2.0098885170772966E-7</v>
      </c>
      <c r="AR5440" s="161">
        <f t="shared" si="737"/>
        <v>2.0098885170772966E-7</v>
      </c>
      <c r="AS5440" s="161" t="str">
        <f t="shared" si="733"/>
        <v/>
      </c>
    </row>
    <row r="5441" spans="41:45" ht="20.100000000000001" customHeight="1" x14ac:dyDescent="0.25">
      <c r="AO5441" s="158">
        <f t="shared" si="734"/>
        <v>30.587142344299394</v>
      </c>
      <c r="AP5441" s="159">
        <f t="shared" si="735"/>
        <v>7.4074332726128139E-5</v>
      </c>
      <c r="AQ5441" s="160">
        <f t="shared" si="736"/>
        <v>2.0045196496917155E-7</v>
      </c>
      <c r="AR5441" s="161">
        <f t="shared" si="737"/>
        <v>2.0045196496917155E-7</v>
      </c>
      <c r="AS5441" s="161" t="str">
        <f t="shared" si="733"/>
        <v/>
      </c>
    </row>
    <row r="5442" spans="41:45" ht="20.100000000000001" customHeight="1" x14ac:dyDescent="0.25">
      <c r="AO5442" s="158">
        <f t="shared" si="734"/>
        <v>30.593537314473824</v>
      </c>
      <c r="AP5442" s="159">
        <f t="shared" si="735"/>
        <v>7.3873880761158968E-5</v>
      </c>
      <c r="AQ5442" s="160">
        <f t="shared" si="736"/>
        <v>1.9991649053396606E-7</v>
      </c>
      <c r="AR5442" s="161">
        <f t="shared" si="737"/>
        <v>1.9991649053396606E-7</v>
      </c>
      <c r="AS5442" s="161" t="str">
        <f t="shared" si="733"/>
        <v/>
      </c>
    </row>
    <row r="5443" spans="41:45" ht="20.100000000000001" customHeight="1" x14ac:dyDescent="0.25">
      <c r="AO5443" s="158">
        <f t="shared" si="734"/>
        <v>30.599932284648254</v>
      </c>
      <c r="AP5443" s="159">
        <f t="shared" si="735"/>
        <v>7.3673964270625002E-5</v>
      </c>
      <c r="AQ5443" s="160">
        <f t="shared" si="736"/>
        <v>1.9938242475610389E-7</v>
      </c>
      <c r="AR5443" s="161">
        <f t="shared" si="737"/>
        <v>1.9938242475610389E-7</v>
      </c>
      <c r="AS5443" s="161" t="str">
        <f t="shared" si="733"/>
        <v/>
      </c>
    </row>
    <row r="5444" spans="41:45" ht="20.100000000000001" customHeight="1" x14ac:dyDescent="0.25">
      <c r="AO5444" s="158">
        <f t="shared" si="734"/>
        <v>30.606327254822684</v>
      </c>
      <c r="AP5444" s="159">
        <f t="shared" si="735"/>
        <v>7.3474581845868898E-5</v>
      </c>
      <c r="AQ5444" s="160">
        <f t="shared" si="736"/>
        <v>1.9884976399734138E-7</v>
      </c>
      <c r="AR5444" s="161">
        <f t="shared" si="737"/>
        <v>1.9884976399734138E-7</v>
      </c>
      <c r="AS5444" s="161" t="str">
        <f t="shared" si="733"/>
        <v/>
      </c>
    </row>
    <row r="5445" spans="41:45" ht="20.100000000000001" customHeight="1" x14ac:dyDescent="0.25">
      <c r="AO5445" s="158">
        <f t="shared" si="734"/>
        <v>30.612722224997114</v>
      </c>
      <c r="AP5445" s="159">
        <f t="shared" si="735"/>
        <v>7.3275732081871557E-5</v>
      </c>
      <c r="AQ5445" s="160">
        <f t="shared" si="736"/>
        <v>1.9831850463022265E-7</v>
      </c>
      <c r="AR5445" s="161">
        <f t="shared" si="737"/>
        <v>1.9831850463022265E-7</v>
      </c>
      <c r="AS5445" s="161" t="str">
        <f t="shared" si="733"/>
        <v/>
      </c>
    </row>
    <row r="5446" spans="41:45" ht="20.100000000000001" customHeight="1" x14ac:dyDescent="0.25">
      <c r="AO5446" s="158">
        <f t="shared" si="734"/>
        <v>30.619117195171544</v>
      </c>
      <c r="AP5446" s="159">
        <f t="shared" si="735"/>
        <v>7.3077413577241334E-5</v>
      </c>
      <c r="AQ5446" s="160">
        <f t="shared" si="736"/>
        <v>1.9778864303467798E-7</v>
      </c>
      <c r="AR5446" s="161">
        <f t="shared" si="737"/>
        <v>1.9778864303467798E-7</v>
      </c>
      <c r="AS5446" s="161" t="str">
        <f t="shared" si="733"/>
        <v/>
      </c>
    </row>
    <row r="5447" spans="41:45" ht="20.100000000000001" customHeight="1" x14ac:dyDescent="0.25">
      <c r="AO5447" s="158">
        <f t="shared" si="734"/>
        <v>30.625512165345974</v>
      </c>
      <c r="AP5447" s="159">
        <f t="shared" si="735"/>
        <v>7.2879624934206656E-5</v>
      </c>
      <c r="AQ5447" s="160">
        <f t="shared" si="736"/>
        <v>1.9726017560089688E-7</v>
      </c>
      <c r="AR5447" s="161">
        <f t="shared" si="737"/>
        <v>1.9726017560089688E-7</v>
      </c>
      <c r="AS5447" s="161" t="str">
        <f t="shared" si="733"/>
        <v/>
      </c>
    </row>
    <row r="5448" spans="41:45" ht="20.100000000000001" customHeight="1" x14ac:dyDescent="0.25">
      <c r="AO5448" s="158">
        <f t="shared" si="734"/>
        <v>30.631907135520404</v>
      </c>
      <c r="AP5448" s="159">
        <f t="shared" si="735"/>
        <v>7.2682364758605759E-5</v>
      </c>
      <c r="AQ5448" s="160">
        <f t="shared" si="736"/>
        <v>1.9673309872737658E-7</v>
      </c>
      <c r="AR5448" s="161">
        <f t="shared" si="737"/>
        <v>1.9673309872737658E-7</v>
      </c>
      <c r="AS5448" s="161" t="str">
        <f t="shared" si="733"/>
        <v/>
      </c>
    </row>
    <row r="5449" spans="41:45" ht="20.100000000000001" customHeight="1" x14ac:dyDescent="0.25">
      <c r="AO5449" s="158">
        <f t="shared" si="734"/>
        <v>30.638302105694834</v>
      </c>
      <c r="AP5449" s="159">
        <f t="shared" si="735"/>
        <v>7.2485631659878382E-5</v>
      </c>
      <c r="AQ5449" s="160">
        <f t="shared" si="736"/>
        <v>1.9620740882338855E-7</v>
      </c>
      <c r="AR5449" s="161">
        <f t="shared" si="737"/>
        <v>1.9620740882338855E-7</v>
      </c>
      <c r="AS5449" s="161" t="str">
        <f t="shared" si="733"/>
        <v/>
      </c>
    </row>
    <row r="5450" spans="41:45" ht="20.100000000000001" customHeight="1" x14ac:dyDescent="0.25">
      <c r="AO5450" s="158">
        <f t="shared" si="734"/>
        <v>30.644697075869264</v>
      </c>
      <c r="AP5450" s="159">
        <f t="shared" si="735"/>
        <v>7.2289424251054994E-5</v>
      </c>
      <c r="AQ5450" s="160">
        <f t="shared" si="736"/>
        <v>1.9568310230514319E-7</v>
      </c>
      <c r="AR5450" s="161">
        <f t="shared" si="737"/>
        <v>1.9568310230514319E-7</v>
      </c>
      <c r="AS5450" s="161" t="str">
        <f t="shared" si="733"/>
        <v/>
      </c>
    </row>
    <row r="5451" spans="41:45" ht="20.100000000000001" customHeight="1" x14ac:dyDescent="0.25">
      <c r="AO5451" s="158">
        <f t="shared" si="734"/>
        <v>30.651092046043694</v>
      </c>
      <c r="AP5451" s="159">
        <f t="shared" si="735"/>
        <v>7.2093741148749851E-5</v>
      </c>
      <c r="AQ5451" s="160">
        <f t="shared" si="736"/>
        <v>1.9516017559886617E-7</v>
      </c>
      <c r="AR5451" s="161">
        <f t="shared" si="737"/>
        <v>1.9516017559886617E-7</v>
      </c>
      <c r="AS5451" s="161" t="str">
        <f t="shared" si="733"/>
        <v/>
      </c>
    </row>
    <row r="5452" spans="41:45" ht="20.100000000000001" customHeight="1" x14ac:dyDescent="0.25">
      <c r="AO5452" s="158">
        <f t="shared" si="734"/>
        <v>30.657487016218123</v>
      </c>
      <c r="AP5452" s="159">
        <f t="shared" si="735"/>
        <v>7.1898580973150985E-5</v>
      </c>
      <c r="AQ5452" s="160">
        <f t="shared" si="736"/>
        <v>1.9463862514008023E-7</v>
      </c>
      <c r="AR5452" s="161">
        <f t="shared" si="737"/>
        <v>1.9463862514008023E-7</v>
      </c>
      <c r="AS5452" s="161" t="str">
        <f t="shared" si="733"/>
        <v/>
      </c>
    </row>
    <row r="5453" spans="41:45" ht="20.100000000000001" customHeight="1" x14ac:dyDescent="0.25">
      <c r="AO5453" s="158">
        <f t="shared" si="734"/>
        <v>30.663881986392553</v>
      </c>
      <c r="AP5453" s="159">
        <f t="shared" si="735"/>
        <v>7.1703942348010904E-5</v>
      </c>
      <c r="AQ5453" s="160">
        <f t="shared" si="736"/>
        <v>1.9411844737327987E-7</v>
      </c>
      <c r="AR5453" s="161">
        <f t="shared" si="737"/>
        <v>1.9411844737327987E-7</v>
      </c>
      <c r="AS5453" s="161" t="str">
        <f t="shared" si="733"/>
        <v/>
      </c>
    </row>
    <row r="5454" spans="41:45" ht="20.100000000000001" customHeight="1" x14ac:dyDescent="0.25">
      <c r="AO5454" s="158">
        <f t="shared" si="734"/>
        <v>30.670276956566983</v>
      </c>
      <c r="AP5454" s="159">
        <f t="shared" si="735"/>
        <v>7.1509823900637624E-5</v>
      </c>
      <c r="AQ5454" s="160">
        <f t="shared" si="736"/>
        <v>1.9359963875098269E-7</v>
      </c>
      <c r="AR5454" s="161">
        <f t="shared" si="737"/>
        <v>1.9359963875098269E-7</v>
      </c>
      <c r="AS5454" s="161" t="str">
        <f t="shared" si="733"/>
        <v/>
      </c>
    </row>
    <row r="5455" spans="41:45" ht="20.100000000000001" customHeight="1" x14ac:dyDescent="0.25">
      <c r="AO5455" s="158">
        <f t="shared" si="734"/>
        <v>30.676671926741413</v>
      </c>
      <c r="AP5455" s="159">
        <f t="shared" si="735"/>
        <v>7.1316224261886642E-5</v>
      </c>
      <c r="AQ5455" s="160">
        <f t="shared" si="736"/>
        <v>1.9308219573581646E-7</v>
      </c>
      <c r="AR5455" s="161">
        <f t="shared" si="737"/>
        <v>1.9308219573581646E-7</v>
      </c>
      <c r="AS5455" s="161" t="str">
        <f t="shared" si="733"/>
        <v/>
      </c>
    </row>
    <row r="5456" spans="41:45" ht="20.100000000000001" customHeight="1" x14ac:dyDescent="0.25">
      <c r="AO5456" s="158">
        <f t="shared" si="734"/>
        <v>30.683066896915843</v>
      </c>
      <c r="AP5456" s="159">
        <f t="shared" si="735"/>
        <v>7.1123142066150825E-5</v>
      </c>
      <c r="AQ5456" s="160">
        <f t="shared" si="736"/>
        <v>1.9256611479898772E-7</v>
      </c>
      <c r="AR5456" s="161">
        <f t="shared" si="737"/>
        <v>1.9256611479898772E-7</v>
      </c>
      <c r="AS5456" s="161" t="str">
        <f t="shared" si="733"/>
        <v/>
      </c>
    </row>
    <row r="5457" spans="41:45" ht="20.100000000000001" customHeight="1" x14ac:dyDescent="0.25">
      <c r="AO5457" s="158">
        <f t="shared" si="734"/>
        <v>30.689461867090273</v>
      </c>
      <c r="AP5457" s="159">
        <f t="shared" si="735"/>
        <v>7.0930575951351838E-5</v>
      </c>
      <c r="AQ5457" s="160">
        <f t="shared" si="736"/>
        <v>1.9205139242021399E-7</v>
      </c>
      <c r="AR5457" s="161">
        <f t="shared" si="737"/>
        <v>1.9205139242021399E-7</v>
      </c>
      <c r="AS5457" s="161" t="str">
        <f t="shared" si="733"/>
        <v/>
      </c>
    </row>
    <row r="5458" spans="41:45" ht="20.100000000000001" customHeight="1" x14ac:dyDescent="0.25">
      <c r="AO5458" s="158">
        <f t="shared" si="734"/>
        <v>30.695856837264703</v>
      </c>
      <c r="AP5458" s="159">
        <f t="shared" si="735"/>
        <v>7.0738524558931624E-5</v>
      </c>
      <c r="AQ5458" s="160">
        <f t="shared" si="736"/>
        <v>1.9153802508829298E-7</v>
      </c>
      <c r="AR5458" s="161">
        <f t="shared" si="737"/>
        <v>1.9153802508829298E-7</v>
      </c>
      <c r="AS5458" s="161" t="str">
        <f t="shared" ref="AS5458:AS5521" si="738">IF($AP5458&lt;(1-$AN$670),$AQ5458,"")</f>
        <v/>
      </c>
    </row>
    <row r="5459" spans="41:45" ht="20.100000000000001" customHeight="1" x14ac:dyDescent="0.25">
      <c r="AO5459" s="158">
        <f t="shared" ref="AO5459:AO5522" si="739">AO5458+$AR$655</f>
        <v>30.702251807439133</v>
      </c>
      <c r="AP5459" s="159">
        <f t="shared" ref="AP5459:AP5522" si="740">_xlfn.CHISQ.DIST.RT(AO5459,7)</f>
        <v>7.0546986533843331E-5</v>
      </c>
      <c r="AQ5459" s="160">
        <f t="shared" ref="AQ5459:AQ5522" si="741">AP5459-AP5460</f>
        <v>1.9102600930159049E-7</v>
      </c>
      <c r="AR5459" s="161">
        <f t="shared" ref="AR5459:AR5522" si="742">IF(AP5459&lt;(1-$AN$662),AQ5459,"")</f>
        <v>1.9102600930159049E-7</v>
      </c>
      <c r="AS5459" s="161" t="str">
        <f t="shared" si="738"/>
        <v/>
      </c>
    </row>
    <row r="5460" spans="41:45" ht="20.100000000000001" customHeight="1" x14ac:dyDescent="0.25">
      <c r="AO5460" s="158">
        <f t="shared" si="739"/>
        <v>30.708646777613563</v>
      </c>
      <c r="AP5460" s="159">
        <f t="shared" si="740"/>
        <v>7.035596052454174E-5</v>
      </c>
      <c r="AQ5460" s="160">
        <f t="shared" si="741"/>
        <v>1.905153415662108E-7</v>
      </c>
      <c r="AR5460" s="161">
        <f t="shared" si="742"/>
        <v>1.905153415662108E-7</v>
      </c>
      <c r="AS5460" s="161" t="str">
        <f t="shared" si="738"/>
        <v/>
      </c>
    </row>
    <row r="5461" spans="41:45" ht="20.100000000000001" customHeight="1" x14ac:dyDescent="0.25">
      <c r="AO5461" s="158">
        <f t="shared" si="739"/>
        <v>30.715041747787993</v>
      </c>
      <c r="AP5461" s="159">
        <f t="shared" si="740"/>
        <v>7.0165445182975529E-5</v>
      </c>
      <c r="AQ5461" s="160">
        <f t="shared" si="741"/>
        <v>1.9000601839798891E-7</v>
      </c>
      <c r="AR5461" s="161">
        <f t="shared" si="742"/>
        <v>1.9000601839798891E-7</v>
      </c>
      <c r="AS5461" s="161" t="str">
        <f t="shared" si="738"/>
        <v/>
      </c>
    </row>
    <row r="5462" spans="41:45" ht="20.100000000000001" customHeight="1" x14ac:dyDescent="0.25">
      <c r="AO5462" s="158">
        <f t="shared" si="739"/>
        <v>30.721436717962423</v>
      </c>
      <c r="AP5462" s="159">
        <f t="shared" si="740"/>
        <v>6.997543916457754E-5</v>
      </c>
      <c r="AQ5462" s="160">
        <f t="shared" si="741"/>
        <v>1.8949803632052544E-7</v>
      </c>
      <c r="AR5462" s="161">
        <f t="shared" si="742"/>
        <v>1.8949803632052544E-7</v>
      </c>
      <c r="AS5462" s="161" t="str">
        <f t="shared" si="738"/>
        <v/>
      </c>
    </row>
    <row r="5463" spans="41:45" ht="20.100000000000001" customHeight="1" x14ac:dyDescent="0.25">
      <c r="AO5463" s="158">
        <f t="shared" si="739"/>
        <v>30.727831688136853</v>
      </c>
      <c r="AP5463" s="159">
        <f t="shared" si="740"/>
        <v>6.9785941128257015E-5</v>
      </c>
      <c r="AQ5463" s="160">
        <f t="shared" si="741"/>
        <v>1.8899139186753116E-7</v>
      </c>
      <c r="AR5463" s="161">
        <f t="shared" si="742"/>
        <v>1.8899139186753116E-7</v>
      </c>
      <c r="AS5463" s="161" t="str">
        <f t="shared" si="738"/>
        <v/>
      </c>
    </row>
    <row r="5464" spans="41:45" ht="20.100000000000001" customHeight="1" x14ac:dyDescent="0.25">
      <c r="AO5464" s="158">
        <f t="shared" si="739"/>
        <v>30.734226658311282</v>
      </c>
      <c r="AP5464" s="159">
        <f t="shared" si="740"/>
        <v>6.9596949736389484E-5</v>
      </c>
      <c r="AQ5464" s="160">
        <f t="shared" si="741"/>
        <v>1.8848608158076707E-7</v>
      </c>
      <c r="AR5464" s="161">
        <f t="shared" si="742"/>
        <v>1.8848608158076707E-7</v>
      </c>
      <c r="AS5464" s="161" t="str">
        <f t="shared" si="738"/>
        <v/>
      </c>
    </row>
    <row r="5465" spans="41:45" ht="20.100000000000001" customHeight="1" x14ac:dyDescent="0.25">
      <c r="AO5465" s="158">
        <f t="shared" si="739"/>
        <v>30.740621628485712</v>
      </c>
      <c r="AP5465" s="159">
        <f t="shared" si="740"/>
        <v>6.9408463654808717E-5</v>
      </c>
      <c r="AQ5465" s="160">
        <f t="shared" si="741"/>
        <v>1.8798210201009856E-7</v>
      </c>
      <c r="AR5465" s="161">
        <f t="shared" si="742"/>
        <v>1.8798210201009856E-7</v>
      </c>
      <c r="AS5465" s="161" t="str">
        <f t="shared" si="738"/>
        <v/>
      </c>
    </row>
    <row r="5466" spans="41:45" ht="20.100000000000001" customHeight="1" x14ac:dyDescent="0.25">
      <c r="AO5466" s="158">
        <f t="shared" si="739"/>
        <v>30.747016598660142</v>
      </c>
      <c r="AP5466" s="159">
        <f t="shared" si="740"/>
        <v>6.9220481552798618E-5</v>
      </c>
      <c r="AQ5466" s="160">
        <f t="shared" si="741"/>
        <v>1.874794497159349E-7</v>
      </c>
      <c r="AR5466" s="161">
        <f t="shared" si="742"/>
        <v>1.874794497159349E-7</v>
      </c>
      <c r="AS5466" s="161" t="str">
        <f t="shared" si="738"/>
        <v/>
      </c>
    </row>
    <row r="5467" spans="41:45" ht="20.100000000000001" customHeight="1" x14ac:dyDescent="0.25">
      <c r="AO5467" s="158">
        <f t="shared" si="739"/>
        <v>30.753411568834572</v>
      </c>
      <c r="AP5467" s="159">
        <f t="shared" si="740"/>
        <v>6.9033002103082683E-5</v>
      </c>
      <c r="AQ5467" s="160">
        <f t="shared" si="741"/>
        <v>1.8697812126489241E-7</v>
      </c>
      <c r="AR5467" s="161">
        <f t="shared" si="742"/>
        <v>1.8697812126489241E-7</v>
      </c>
      <c r="AS5467" s="161" t="str">
        <f t="shared" si="738"/>
        <v/>
      </c>
    </row>
    <row r="5468" spans="41:45" ht="20.100000000000001" customHeight="1" x14ac:dyDescent="0.25">
      <c r="AO5468" s="158">
        <f t="shared" si="739"/>
        <v>30.759806539009002</v>
      </c>
      <c r="AP5468" s="159">
        <f t="shared" si="740"/>
        <v>6.8846023981817791E-5</v>
      </c>
      <c r="AQ5468" s="160">
        <f t="shared" si="741"/>
        <v>1.8647811323478181E-7</v>
      </c>
      <c r="AR5468" s="161">
        <f t="shared" si="742"/>
        <v>1.8647811323478181E-7</v>
      </c>
      <c r="AS5468" s="161" t="str">
        <f t="shared" si="738"/>
        <v/>
      </c>
    </row>
    <row r="5469" spans="41:45" ht="20.100000000000001" customHeight="1" x14ac:dyDescent="0.25">
      <c r="AO5469" s="158">
        <f t="shared" si="739"/>
        <v>30.766201509183432</v>
      </c>
      <c r="AP5469" s="159">
        <f t="shared" si="740"/>
        <v>6.8659545868583009E-5</v>
      </c>
      <c r="AQ5469" s="160">
        <f t="shared" si="741"/>
        <v>1.8597942220997322E-7</v>
      </c>
      <c r="AR5469" s="161">
        <f t="shared" si="742"/>
        <v>1.8597942220997322E-7</v>
      </c>
      <c r="AS5469" s="161" t="str">
        <f t="shared" si="738"/>
        <v/>
      </c>
    </row>
    <row r="5470" spans="41:45" ht="20.100000000000001" customHeight="1" x14ac:dyDescent="0.25">
      <c r="AO5470" s="158">
        <f t="shared" si="739"/>
        <v>30.772596479357862</v>
      </c>
      <c r="AP5470" s="159">
        <f t="shared" si="740"/>
        <v>6.8473566446373036E-5</v>
      </c>
      <c r="AQ5470" s="160">
        <f t="shared" si="741"/>
        <v>1.8548204478506893E-7</v>
      </c>
      <c r="AR5470" s="161">
        <f t="shared" si="742"/>
        <v>1.8548204478506893E-7</v>
      </c>
      <c r="AS5470" s="161" t="str">
        <f t="shared" si="738"/>
        <v/>
      </c>
    </row>
    <row r="5471" spans="41:45" ht="20.100000000000001" customHeight="1" x14ac:dyDescent="0.25">
      <c r="AO5471" s="158">
        <f t="shared" si="739"/>
        <v>30.778991449532292</v>
      </c>
      <c r="AP5471" s="159">
        <f t="shared" si="740"/>
        <v>6.8288084401587967E-5</v>
      </c>
      <c r="AQ5471" s="160">
        <f t="shared" si="741"/>
        <v>1.8498597756249106E-7</v>
      </c>
      <c r="AR5471" s="161">
        <f t="shared" si="742"/>
        <v>1.8498597756249106E-7</v>
      </c>
      <c r="AS5471" s="161" t="str">
        <f t="shared" si="738"/>
        <v/>
      </c>
    </row>
    <row r="5472" spans="41:45" ht="20.100000000000001" customHeight="1" x14ac:dyDescent="0.25">
      <c r="AO5472" s="158">
        <f t="shared" si="739"/>
        <v>30.785386419706722</v>
      </c>
      <c r="AP5472" s="159">
        <f t="shared" si="740"/>
        <v>6.8103098424025476E-5</v>
      </c>
      <c r="AQ5472" s="160">
        <f t="shared" si="741"/>
        <v>1.8449121715273899E-7</v>
      </c>
      <c r="AR5472" s="161">
        <f t="shared" si="742"/>
        <v>1.8449121715273899E-7</v>
      </c>
      <c r="AS5472" s="161" t="str">
        <f t="shared" si="738"/>
        <v/>
      </c>
    </row>
    <row r="5473" spans="41:45" ht="20.100000000000001" customHeight="1" x14ac:dyDescent="0.25">
      <c r="AO5473" s="158">
        <f t="shared" si="739"/>
        <v>30.791781389881152</v>
      </c>
      <c r="AP5473" s="159">
        <f t="shared" si="740"/>
        <v>6.7918607206872737E-5</v>
      </c>
      <c r="AQ5473" s="160">
        <f t="shared" si="741"/>
        <v>1.8399776017613773E-7</v>
      </c>
      <c r="AR5473" s="161">
        <f t="shared" si="742"/>
        <v>1.8399776017613773E-7</v>
      </c>
      <c r="AS5473" s="161" t="str">
        <f t="shared" si="738"/>
        <v/>
      </c>
    </row>
    <row r="5474" spans="41:45" ht="20.100000000000001" customHeight="1" x14ac:dyDescent="0.25">
      <c r="AO5474" s="158">
        <f t="shared" si="739"/>
        <v>30.798176360055582</v>
      </c>
      <c r="AP5474" s="159">
        <f t="shared" si="740"/>
        <v>6.7734609446696599E-5</v>
      </c>
      <c r="AQ5474" s="160">
        <f t="shared" si="741"/>
        <v>1.8350560326108956E-7</v>
      </c>
      <c r="AR5474" s="161">
        <f t="shared" si="742"/>
        <v>1.8350560326108956E-7</v>
      </c>
      <c r="AS5474" s="161" t="str">
        <f t="shared" si="738"/>
        <v/>
      </c>
    </row>
    <row r="5475" spans="41:45" ht="20.100000000000001" customHeight="1" x14ac:dyDescent="0.25">
      <c r="AO5475" s="158">
        <f t="shared" si="739"/>
        <v>30.804571330230011</v>
      </c>
      <c r="AP5475" s="159">
        <f t="shared" si="740"/>
        <v>6.755110384343551E-5</v>
      </c>
      <c r="AQ5475" s="160">
        <f t="shared" si="741"/>
        <v>1.8301474304351843E-7</v>
      </c>
      <c r="AR5475" s="161">
        <f t="shared" si="742"/>
        <v>1.8301474304351843E-7</v>
      </c>
      <c r="AS5475" s="161" t="str">
        <f t="shared" si="738"/>
        <v/>
      </c>
    </row>
    <row r="5476" spans="41:45" ht="20.100000000000001" customHeight="1" x14ac:dyDescent="0.25">
      <c r="AO5476" s="158">
        <f t="shared" si="739"/>
        <v>30.810966300404441</v>
      </c>
      <c r="AP5476" s="159">
        <f t="shared" si="740"/>
        <v>6.7368089100391991E-5</v>
      </c>
      <c r="AQ5476" s="160">
        <f t="shared" si="741"/>
        <v>1.8252517616958045E-7</v>
      </c>
      <c r="AR5476" s="161">
        <f t="shared" si="742"/>
        <v>1.8252517616958045E-7</v>
      </c>
      <c r="AS5476" s="161" t="str">
        <f t="shared" si="738"/>
        <v/>
      </c>
    </row>
    <row r="5477" spans="41:45" ht="20.100000000000001" customHeight="1" x14ac:dyDescent="0.25">
      <c r="AO5477" s="158">
        <f t="shared" si="739"/>
        <v>30.817361270578871</v>
      </c>
      <c r="AP5477" s="159">
        <f t="shared" si="740"/>
        <v>6.7185563924222411E-5</v>
      </c>
      <c r="AQ5477" s="160">
        <f t="shared" si="741"/>
        <v>1.8203689929262811E-7</v>
      </c>
      <c r="AR5477" s="161">
        <f t="shared" si="742"/>
        <v>1.8203689929262811E-7</v>
      </c>
      <c r="AS5477" s="161" t="str">
        <f t="shared" si="738"/>
        <v/>
      </c>
    </row>
    <row r="5478" spans="41:45" ht="20.100000000000001" customHeight="1" x14ac:dyDescent="0.25">
      <c r="AO5478" s="158">
        <f t="shared" si="739"/>
        <v>30.823756240753301</v>
      </c>
      <c r="AP5478" s="159">
        <f t="shared" si="740"/>
        <v>6.7003527024929783E-5</v>
      </c>
      <c r="AQ5478" s="160">
        <f t="shared" si="741"/>
        <v>1.8154990907459265E-7</v>
      </c>
      <c r="AR5478" s="161">
        <f t="shared" si="742"/>
        <v>1.8154990907459265E-7</v>
      </c>
      <c r="AS5478" s="161" t="str">
        <f t="shared" si="738"/>
        <v/>
      </c>
    </row>
    <row r="5479" spans="41:45" ht="20.100000000000001" customHeight="1" x14ac:dyDescent="0.25">
      <c r="AO5479" s="158">
        <f t="shared" si="739"/>
        <v>30.830151210927731</v>
      </c>
      <c r="AP5479" s="159">
        <f t="shared" si="740"/>
        <v>6.682197711585519E-5</v>
      </c>
      <c r="AQ5479" s="160">
        <f t="shared" si="741"/>
        <v>1.8106420218675658E-7</v>
      </c>
      <c r="AR5479" s="161">
        <f t="shared" si="742"/>
        <v>1.8106420218675658E-7</v>
      </c>
      <c r="AS5479" s="161" t="str">
        <f t="shared" si="738"/>
        <v/>
      </c>
    </row>
    <row r="5480" spans="41:45" ht="20.100000000000001" customHeight="1" x14ac:dyDescent="0.25">
      <c r="AO5480" s="158">
        <f t="shared" si="739"/>
        <v>30.836546181102161</v>
      </c>
      <c r="AP5480" s="159">
        <f t="shared" si="740"/>
        <v>6.6640912913668433E-5</v>
      </c>
      <c r="AQ5480" s="160">
        <f t="shared" si="741"/>
        <v>1.8057977530782916E-7</v>
      </c>
      <c r="AR5480" s="161">
        <f t="shared" si="742"/>
        <v>1.8057977530782916E-7</v>
      </c>
      <c r="AS5480" s="161" t="str">
        <f t="shared" si="738"/>
        <v/>
      </c>
    </row>
    <row r="5481" spans="41:45" ht="20.100000000000001" customHeight="1" x14ac:dyDescent="0.25">
      <c r="AO5481" s="158">
        <f t="shared" si="739"/>
        <v>30.842941151276591</v>
      </c>
      <c r="AP5481" s="159">
        <f t="shared" si="740"/>
        <v>6.6460333138360604E-5</v>
      </c>
      <c r="AQ5481" s="160">
        <f t="shared" si="741"/>
        <v>1.800966251252746E-7</v>
      </c>
      <c r="AR5481" s="161">
        <f t="shared" si="742"/>
        <v>1.800966251252746E-7</v>
      </c>
      <c r="AS5481" s="161" t="str">
        <f t="shared" si="738"/>
        <v/>
      </c>
    </row>
    <row r="5482" spans="41:45" ht="20.100000000000001" customHeight="1" x14ac:dyDescent="0.25">
      <c r="AO5482" s="158">
        <f t="shared" si="739"/>
        <v>30.849336121451021</v>
      </c>
      <c r="AP5482" s="159">
        <f t="shared" si="740"/>
        <v>6.628023651323533E-5</v>
      </c>
      <c r="AQ5482" s="160">
        <f t="shared" si="741"/>
        <v>1.7961474833547467E-7</v>
      </c>
      <c r="AR5482" s="161">
        <f t="shared" si="742"/>
        <v>1.7961474833547467E-7</v>
      </c>
      <c r="AS5482" s="161" t="str">
        <f t="shared" si="738"/>
        <v/>
      </c>
    </row>
    <row r="5483" spans="41:45" ht="20.100000000000001" customHeight="1" x14ac:dyDescent="0.25">
      <c r="AO5483" s="158">
        <f t="shared" si="739"/>
        <v>30.855731091625451</v>
      </c>
      <c r="AP5483" s="159">
        <f t="shared" si="740"/>
        <v>6.6100621764899855E-5</v>
      </c>
      <c r="AQ5483" s="160">
        <f t="shared" si="741"/>
        <v>1.7913414164169583E-7</v>
      </c>
      <c r="AR5483" s="161">
        <f t="shared" si="742"/>
        <v>1.7913414164169583E-7</v>
      </c>
      <c r="AS5483" s="161" t="str">
        <f t="shared" si="738"/>
        <v/>
      </c>
    </row>
    <row r="5484" spans="41:45" ht="20.100000000000001" customHeight="1" x14ac:dyDescent="0.25">
      <c r="AO5484" s="158">
        <f t="shared" si="739"/>
        <v>30.862126061799881</v>
      </c>
      <c r="AP5484" s="159">
        <f t="shared" si="740"/>
        <v>6.5921487623258159E-5</v>
      </c>
      <c r="AQ5484" s="160">
        <f t="shared" si="741"/>
        <v>1.786548017577755E-7</v>
      </c>
      <c r="AR5484" s="161">
        <f t="shared" si="742"/>
        <v>1.786548017577755E-7</v>
      </c>
      <c r="AS5484" s="161" t="str">
        <f t="shared" si="738"/>
        <v/>
      </c>
    </row>
    <row r="5485" spans="41:45" ht="20.100000000000001" customHeight="1" x14ac:dyDescent="0.25">
      <c r="AO5485" s="158">
        <f t="shared" si="739"/>
        <v>30.868521031974311</v>
      </c>
      <c r="AP5485" s="159">
        <f t="shared" si="740"/>
        <v>6.5742832821500384E-5</v>
      </c>
      <c r="AQ5485" s="160">
        <f t="shared" si="741"/>
        <v>1.7817672540336514E-7</v>
      </c>
      <c r="AR5485" s="161">
        <f t="shared" si="742"/>
        <v>1.7817672540336514E-7</v>
      </c>
      <c r="AS5485" s="161" t="str">
        <f t="shared" si="738"/>
        <v/>
      </c>
    </row>
    <row r="5486" spans="41:45" ht="20.100000000000001" customHeight="1" x14ac:dyDescent="0.25">
      <c r="AO5486" s="158">
        <f t="shared" si="739"/>
        <v>30.874916002148741</v>
      </c>
      <c r="AP5486" s="159">
        <f t="shared" si="740"/>
        <v>6.5564656096097018E-5</v>
      </c>
      <c r="AQ5486" s="160">
        <f t="shared" si="741"/>
        <v>1.7769990930848389E-7</v>
      </c>
      <c r="AR5486" s="161">
        <f t="shared" si="742"/>
        <v>1.7769990930848389E-7</v>
      </c>
      <c r="AS5486" s="161" t="str">
        <f t="shared" si="738"/>
        <v/>
      </c>
    </row>
    <row r="5487" spans="41:45" ht="20.100000000000001" customHeight="1" x14ac:dyDescent="0.25">
      <c r="AO5487" s="158">
        <f t="shared" si="739"/>
        <v>30.88131097232317</v>
      </c>
      <c r="AP5487" s="159">
        <f t="shared" si="740"/>
        <v>6.5386956186788534E-5</v>
      </c>
      <c r="AQ5487" s="160">
        <f t="shared" si="741"/>
        <v>1.7722435021026597E-7</v>
      </c>
      <c r="AR5487" s="161">
        <f t="shared" si="742"/>
        <v>1.7722435021026597E-7</v>
      </c>
      <c r="AS5487" s="161" t="str">
        <f t="shared" si="738"/>
        <v/>
      </c>
    </row>
    <row r="5488" spans="41:45" ht="20.100000000000001" customHeight="1" x14ac:dyDescent="0.25">
      <c r="AO5488" s="158">
        <f t="shared" si="739"/>
        <v>30.8877059424976</v>
      </c>
      <c r="AP5488" s="159">
        <f t="shared" si="740"/>
        <v>6.5209731836578269E-5</v>
      </c>
      <c r="AQ5488" s="160">
        <f t="shared" si="741"/>
        <v>1.7675004485458699E-7</v>
      </c>
      <c r="AR5488" s="161">
        <f t="shared" si="742"/>
        <v>1.7675004485458699E-7</v>
      </c>
      <c r="AS5488" s="161" t="str">
        <f t="shared" si="738"/>
        <v/>
      </c>
    </row>
    <row r="5489" spans="41:45" ht="20.100000000000001" customHeight="1" x14ac:dyDescent="0.25">
      <c r="AO5489" s="158">
        <f t="shared" si="739"/>
        <v>30.89410091267203</v>
      </c>
      <c r="AP5489" s="159">
        <f t="shared" si="740"/>
        <v>6.5032981791723682E-5</v>
      </c>
      <c r="AQ5489" s="160">
        <f t="shared" si="741"/>
        <v>1.7627698999550826E-7</v>
      </c>
      <c r="AR5489" s="161">
        <f t="shared" si="742"/>
        <v>1.7627698999550826E-7</v>
      </c>
      <c r="AS5489" s="161" t="str">
        <f t="shared" si="738"/>
        <v/>
      </c>
    </row>
    <row r="5490" spans="41:45" ht="20.100000000000001" customHeight="1" x14ac:dyDescent="0.25">
      <c r="AO5490" s="158">
        <f t="shared" si="739"/>
        <v>30.90049588284646</v>
      </c>
      <c r="AP5490" s="159">
        <f t="shared" si="740"/>
        <v>6.4856704801728173E-5</v>
      </c>
      <c r="AQ5490" s="160">
        <f t="shared" si="741"/>
        <v>1.7580518239472119E-7</v>
      </c>
      <c r="AR5490" s="161">
        <f t="shared" si="742"/>
        <v>1.7580518239472119E-7</v>
      </c>
      <c r="AS5490" s="161" t="str">
        <f t="shared" si="738"/>
        <v/>
      </c>
    </row>
    <row r="5491" spans="41:45" ht="20.100000000000001" customHeight="1" x14ac:dyDescent="0.25">
      <c r="AO5491" s="158">
        <f t="shared" si="739"/>
        <v>30.90689085302089</v>
      </c>
      <c r="AP5491" s="159">
        <f t="shared" si="740"/>
        <v>6.4680899619333452E-5</v>
      </c>
      <c r="AQ5491" s="160">
        <f t="shared" si="741"/>
        <v>1.7533461882337684E-7</v>
      </c>
      <c r="AR5491" s="161">
        <f t="shared" si="742"/>
        <v>1.7533461882337684E-7</v>
      </c>
      <c r="AS5491" s="161" t="str">
        <f t="shared" si="738"/>
        <v/>
      </c>
    </row>
    <row r="5492" spans="41:45" ht="20.100000000000001" customHeight="1" x14ac:dyDescent="0.25">
      <c r="AO5492" s="158">
        <f t="shared" si="739"/>
        <v>30.91328582319532</v>
      </c>
      <c r="AP5492" s="159">
        <f t="shared" si="740"/>
        <v>6.4505565000510075E-5</v>
      </c>
      <c r="AQ5492" s="160">
        <f t="shared" si="741"/>
        <v>1.7486529605928057E-7</v>
      </c>
      <c r="AR5492" s="161">
        <f t="shared" si="742"/>
        <v>1.7486529605928057E-7</v>
      </c>
      <c r="AS5492" s="161" t="str">
        <f t="shared" si="738"/>
        <v/>
      </c>
    </row>
    <row r="5493" spans="41:45" ht="20.100000000000001" customHeight="1" x14ac:dyDescent="0.25">
      <c r="AO5493" s="158">
        <f t="shared" si="739"/>
        <v>30.91968079336975</v>
      </c>
      <c r="AP5493" s="159">
        <f t="shared" si="740"/>
        <v>6.4330699704450795E-5</v>
      </c>
      <c r="AQ5493" s="160">
        <f t="shared" si="741"/>
        <v>1.7439721088972448E-7</v>
      </c>
      <c r="AR5493" s="161">
        <f t="shared" si="742"/>
        <v>1.7439721088972448E-7</v>
      </c>
      <c r="AS5493" s="161" t="str">
        <f t="shared" si="738"/>
        <v/>
      </c>
    </row>
    <row r="5494" spans="41:45" ht="20.100000000000001" customHeight="1" x14ac:dyDescent="0.25">
      <c r="AO5494" s="158">
        <f t="shared" si="739"/>
        <v>30.92607576354418</v>
      </c>
      <c r="AP5494" s="159">
        <f t="shared" si="740"/>
        <v>6.415630249356107E-5</v>
      </c>
      <c r="AQ5494" s="160">
        <f t="shared" si="741"/>
        <v>1.7393036010948171E-7</v>
      </c>
      <c r="AR5494" s="161">
        <f t="shared" si="742"/>
        <v>1.7393036010948171E-7</v>
      </c>
      <c r="AS5494" s="161" t="str">
        <f t="shared" si="738"/>
        <v/>
      </c>
    </row>
    <row r="5495" spans="41:45" ht="20.100000000000001" customHeight="1" x14ac:dyDescent="0.25">
      <c r="AO5495" s="158">
        <f t="shared" si="739"/>
        <v>30.93247073371861</v>
      </c>
      <c r="AP5495" s="159">
        <f t="shared" si="740"/>
        <v>6.3982372133451588E-5</v>
      </c>
      <c r="AQ5495" s="160">
        <f t="shared" si="741"/>
        <v>1.7346474052095545E-7</v>
      </c>
      <c r="AR5495" s="161">
        <f t="shared" si="742"/>
        <v>1.7346474052095545E-7</v>
      </c>
      <c r="AS5495" s="161" t="str">
        <f t="shared" si="738"/>
        <v/>
      </c>
    </row>
    <row r="5496" spans="41:45" ht="20.100000000000001" customHeight="1" x14ac:dyDescent="0.25">
      <c r="AO5496" s="158">
        <f t="shared" si="739"/>
        <v>30.93886570389304</v>
      </c>
      <c r="AP5496" s="159">
        <f t="shared" si="740"/>
        <v>6.3808907392930633E-5</v>
      </c>
      <c r="AQ5496" s="160">
        <f t="shared" si="741"/>
        <v>1.7300034893629314E-7</v>
      </c>
      <c r="AR5496" s="161">
        <f t="shared" si="742"/>
        <v>1.7300034893629314E-7</v>
      </c>
      <c r="AS5496" s="161" t="str">
        <f t="shared" si="738"/>
        <v/>
      </c>
    </row>
    <row r="5497" spans="41:45" ht="20.100000000000001" customHeight="1" x14ac:dyDescent="0.25">
      <c r="AO5497" s="158">
        <f t="shared" si="739"/>
        <v>30.94526067406747</v>
      </c>
      <c r="AP5497" s="159">
        <f t="shared" si="740"/>
        <v>6.363590704399434E-5</v>
      </c>
      <c r="AQ5497" s="160">
        <f t="shared" si="741"/>
        <v>1.725371821735647E-7</v>
      </c>
      <c r="AR5497" s="161">
        <f t="shared" si="742"/>
        <v>1.725371821735647E-7</v>
      </c>
      <c r="AS5497" s="161" t="str">
        <f t="shared" si="738"/>
        <v/>
      </c>
    </row>
    <row r="5498" spans="41:45" ht="20.100000000000001" customHeight="1" x14ac:dyDescent="0.25">
      <c r="AO5498" s="158">
        <f t="shared" si="739"/>
        <v>30.9516556442419</v>
      </c>
      <c r="AP5498" s="159">
        <f t="shared" si="740"/>
        <v>6.3463369861820775E-5</v>
      </c>
      <c r="AQ5498" s="160">
        <f t="shared" si="741"/>
        <v>1.7207523706067919E-7</v>
      </c>
      <c r="AR5498" s="161">
        <f t="shared" si="742"/>
        <v>1.7207523706067919E-7</v>
      </c>
      <c r="AS5498" s="161" t="str">
        <f t="shared" si="738"/>
        <v/>
      </c>
    </row>
    <row r="5499" spans="41:45" ht="20.100000000000001" customHeight="1" x14ac:dyDescent="0.25">
      <c r="AO5499" s="158">
        <f t="shared" si="739"/>
        <v>30.958050614416329</v>
      </c>
      <c r="AP5499" s="159">
        <f t="shared" si="740"/>
        <v>6.3291294624760096E-5</v>
      </c>
      <c r="AQ5499" s="160">
        <f t="shared" si="741"/>
        <v>1.7161451043266071E-7</v>
      </c>
      <c r="AR5499" s="161">
        <f t="shared" si="742"/>
        <v>1.7161451043266071E-7</v>
      </c>
      <c r="AS5499" s="161" t="str">
        <f t="shared" si="738"/>
        <v/>
      </c>
    </row>
    <row r="5500" spans="41:45" ht="20.100000000000001" customHeight="1" x14ac:dyDescent="0.25">
      <c r="AO5500" s="158">
        <f t="shared" si="739"/>
        <v>30.964445584590759</v>
      </c>
      <c r="AP5500" s="159">
        <f t="shared" si="740"/>
        <v>6.3119680114327435E-5</v>
      </c>
      <c r="AQ5500" s="160">
        <f t="shared" si="741"/>
        <v>1.7115499913273268E-7</v>
      </c>
      <c r="AR5500" s="161">
        <f t="shared" si="742"/>
        <v>1.7115499913273268E-7</v>
      </c>
      <c r="AS5500" s="161" t="str">
        <f t="shared" si="738"/>
        <v/>
      </c>
    </row>
    <row r="5501" spans="41:45" ht="20.100000000000001" customHeight="1" x14ac:dyDescent="0.25">
      <c r="AO5501" s="158">
        <f t="shared" si="739"/>
        <v>30.970840554765189</v>
      </c>
      <c r="AP5501" s="159">
        <f t="shared" si="740"/>
        <v>6.2948525115194703E-5</v>
      </c>
      <c r="AQ5501" s="160">
        <f t="shared" si="741"/>
        <v>1.7069670001233132E-7</v>
      </c>
      <c r="AR5501" s="161">
        <f t="shared" si="742"/>
        <v>1.7069670001233132E-7</v>
      </c>
      <c r="AS5501" s="161" t="str">
        <f t="shared" si="738"/>
        <v/>
      </c>
    </row>
    <row r="5502" spans="41:45" ht="20.100000000000001" customHeight="1" x14ac:dyDescent="0.25">
      <c r="AO5502" s="158">
        <f t="shared" si="739"/>
        <v>30.977235524939619</v>
      </c>
      <c r="AP5502" s="159">
        <f t="shared" si="740"/>
        <v>6.2777828415182371E-5</v>
      </c>
      <c r="AQ5502" s="160">
        <f t="shared" si="741"/>
        <v>1.7023960993026545E-7</v>
      </c>
      <c r="AR5502" s="161">
        <f t="shared" si="742"/>
        <v>1.7023960993026545E-7</v>
      </c>
      <c r="AS5502" s="161" t="str">
        <f t="shared" si="738"/>
        <v/>
      </c>
    </row>
    <row r="5503" spans="41:45" ht="20.100000000000001" customHeight="1" x14ac:dyDescent="0.25">
      <c r="AO5503" s="158">
        <f t="shared" si="739"/>
        <v>30.983630495114049</v>
      </c>
      <c r="AP5503" s="159">
        <f t="shared" si="740"/>
        <v>6.2607588805252106E-5</v>
      </c>
      <c r="AQ5503" s="160">
        <f t="shared" si="741"/>
        <v>1.6978372575461381E-7</v>
      </c>
      <c r="AR5503" s="161">
        <f t="shared" si="742"/>
        <v>1.6978372575461381E-7</v>
      </c>
      <c r="AS5503" s="161" t="str">
        <f t="shared" si="738"/>
        <v/>
      </c>
    </row>
    <row r="5504" spans="41:45" ht="20.100000000000001" customHeight="1" x14ac:dyDescent="0.25">
      <c r="AO5504" s="158">
        <f t="shared" si="739"/>
        <v>30.990025465288479</v>
      </c>
      <c r="AP5504" s="159">
        <f t="shared" si="740"/>
        <v>6.2437805079497492E-5</v>
      </c>
      <c r="AQ5504" s="160">
        <f t="shared" si="741"/>
        <v>1.6932904435952665E-7</v>
      </c>
      <c r="AR5504" s="161">
        <f t="shared" si="742"/>
        <v>1.6932904435952665E-7</v>
      </c>
      <c r="AS5504" s="161" t="str">
        <f t="shared" si="738"/>
        <v/>
      </c>
    </row>
    <row r="5505" spans="41:45" ht="20.100000000000001" customHeight="1" x14ac:dyDescent="0.25">
      <c r="AO5505" s="158">
        <f t="shared" si="739"/>
        <v>30.996420435462909</v>
      </c>
      <c r="AP5505" s="159">
        <f t="shared" si="740"/>
        <v>6.2268476035137965E-5</v>
      </c>
      <c r="AQ5505" s="160">
        <f t="shared" si="741"/>
        <v>1.688755626287901E-7</v>
      </c>
      <c r="AR5505" s="161">
        <f t="shared" si="742"/>
        <v>1.688755626287901E-7</v>
      </c>
      <c r="AS5505" s="161" t="str">
        <f t="shared" si="738"/>
        <v/>
      </c>
    </row>
    <row r="5506" spans="41:45" ht="20.100000000000001" customHeight="1" x14ac:dyDescent="0.25">
      <c r="AO5506" s="158">
        <f t="shared" si="739"/>
        <v>31.002815405637339</v>
      </c>
      <c r="AP5506" s="159">
        <f t="shared" si="740"/>
        <v>6.2099600472509175E-5</v>
      </c>
      <c r="AQ5506" s="160">
        <f t="shared" si="741"/>
        <v>1.6842327745291233E-7</v>
      </c>
      <c r="AR5506" s="161">
        <f t="shared" si="742"/>
        <v>1.6842327745291233E-7</v>
      </c>
      <c r="AS5506" s="161" t="str">
        <f t="shared" si="738"/>
        <v/>
      </c>
    </row>
    <row r="5507" spans="41:45" ht="20.100000000000001" customHeight="1" x14ac:dyDescent="0.25">
      <c r="AO5507" s="158">
        <f t="shared" si="739"/>
        <v>31.009210375811769</v>
      </c>
      <c r="AP5507" s="159">
        <f t="shared" si="740"/>
        <v>6.1931177195056263E-5</v>
      </c>
      <c r="AQ5507" s="160">
        <f t="shared" si="741"/>
        <v>1.6797218573121064E-7</v>
      </c>
      <c r="AR5507" s="161">
        <f t="shared" si="742"/>
        <v>1.6797218573121064E-7</v>
      </c>
      <c r="AS5507" s="161" t="str">
        <f t="shared" si="738"/>
        <v/>
      </c>
    </row>
    <row r="5508" spans="41:45" ht="20.100000000000001" customHeight="1" x14ac:dyDescent="0.25">
      <c r="AO5508" s="158">
        <f t="shared" si="739"/>
        <v>31.015605345986199</v>
      </c>
      <c r="AP5508" s="159">
        <f t="shared" si="740"/>
        <v>6.1763205009325052E-5</v>
      </c>
      <c r="AQ5508" s="160">
        <f t="shared" si="741"/>
        <v>1.6752228436975151E-7</v>
      </c>
      <c r="AR5508" s="161">
        <f t="shared" si="742"/>
        <v>1.6752228436975151E-7</v>
      </c>
      <c r="AS5508" s="161" t="str">
        <f t="shared" si="738"/>
        <v/>
      </c>
    </row>
    <row r="5509" spans="41:45" ht="20.100000000000001" customHeight="1" x14ac:dyDescent="0.25">
      <c r="AO5509" s="158">
        <f t="shared" si="739"/>
        <v>31.022000316160629</v>
      </c>
      <c r="AP5509" s="159">
        <f t="shared" si="740"/>
        <v>6.1595682724955301E-5</v>
      </c>
      <c r="AQ5509" s="160">
        <f t="shared" si="741"/>
        <v>1.6707357028366806E-7</v>
      </c>
      <c r="AR5509" s="161">
        <f t="shared" si="742"/>
        <v>1.6707357028366806E-7</v>
      </c>
      <c r="AS5509" s="161" t="str">
        <f t="shared" si="738"/>
        <v/>
      </c>
    </row>
    <row r="5510" spans="41:45" ht="20.100000000000001" customHeight="1" x14ac:dyDescent="0.25">
      <c r="AO5510" s="158">
        <f t="shared" si="739"/>
        <v>31.028395286335059</v>
      </c>
      <c r="AP5510" s="159">
        <f t="shared" si="740"/>
        <v>6.1428609154671633E-5</v>
      </c>
      <c r="AQ5510" s="160">
        <f t="shared" si="741"/>
        <v>1.6662604039499162E-7</v>
      </c>
      <c r="AR5510" s="161">
        <f t="shared" si="742"/>
        <v>1.6662604039499162E-7</v>
      </c>
      <c r="AS5510" s="161" t="str">
        <f t="shared" si="738"/>
        <v/>
      </c>
    </row>
    <row r="5511" spans="41:45" ht="20.100000000000001" customHeight="1" x14ac:dyDescent="0.25">
      <c r="AO5511" s="158">
        <f t="shared" si="739"/>
        <v>31.034790256509488</v>
      </c>
      <c r="AP5511" s="159">
        <f t="shared" si="740"/>
        <v>6.1261983114276641E-5</v>
      </c>
      <c r="AQ5511" s="160">
        <f t="shared" si="741"/>
        <v>1.6617969163433229E-7</v>
      </c>
      <c r="AR5511" s="161">
        <f t="shared" si="742"/>
        <v>1.6617969163433229E-7</v>
      </c>
      <c r="AS5511" s="161" t="str">
        <f t="shared" si="738"/>
        <v/>
      </c>
    </row>
    <row r="5512" spans="41:45" ht="20.100000000000001" customHeight="1" x14ac:dyDescent="0.25">
      <c r="AO5512" s="158">
        <f t="shared" si="739"/>
        <v>31.041185226683918</v>
      </c>
      <c r="AP5512" s="159">
        <f t="shared" si="740"/>
        <v>6.1095803422642309E-5</v>
      </c>
      <c r="AQ5512" s="160">
        <f t="shared" si="741"/>
        <v>1.6573452093892059E-7</v>
      </c>
      <c r="AR5512" s="161">
        <f t="shared" si="742"/>
        <v>1.6573452093892059E-7</v>
      </c>
      <c r="AS5512" s="161" t="str">
        <f t="shared" si="738"/>
        <v/>
      </c>
    </row>
    <row r="5513" spans="41:45" ht="20.100000000000001" customHeight="1" x14ac:dyDescent="0.25">
      <c r="AO5513" s="158">
        <f t="shared" si="739"/>
        <v>31.047580196858348</v>
      </c>
      <c r="AP5513" s="159">
        <f t="shared" si="740"/>
        <v>6.0930068901703388E-5</v>
      </c>
      <c r="AQ5513" s="160">
        <f t="shared" si="741"/>
        <v>1.6529052525528405E-7</v>
      </c>
      <c r="AR5513" s="161">
        <f t="shared" si="742"/>
        <v>1.6529052525528405E-7</v>
      </c>
      <c r="AS5513" s="161" t="str">
        <f t="shared" si="738"/>
        <v/>
      </c>
    </row>
    <row r="5514" spans="41:45" ht="20.100000000000001" customHeight="1" x14ac:dyDescent="0.25">
      <c r="AO5514" s="158">
        <f t="shared" si="739"/>
        <v>31.053975167032778</v>
      </c>
      <c r="AP5514" s="159">
        <f t="shared" si="740"/>
        <v>6.0764778376448104E-5</v>
      </c>
      <c r="AQ5514" s="160">
        <f t="shared" si="741"/>
        <v>1.6484770153631312E-7</v>
      </c>
      <c r="AR5514" s="161">
        <f t="shared" si="742"/>
        <v>1.6484770153631312E-7</v>
      </c>
      <c r="AS5514" s="161" t="str">
        <f t="shared" si="738"/>
        <v/>
      </c>
    </row>
    <row r="5515" spans="41:45" ht="20.100000000000001" customHeight="1" x14ac:dyDescent="0.25">
      <c r="AO5515" s="158">
        <f t="shared" si="739"/>
        <v>31.060370137207208</v>
      </c>
      <c r="AP5515" s="159">
        <f t="shared" si="740"/>
        <v>6.0599930674911791E-5</v>
      </c>
      <c r="AQ5515" s="160">
        <f t="shared" si="741"/>
        <v>1.6440604674353799E-7</v>
      </c>
      <c r="AR5515" s="161">
        <f t="shared" si="742"/>
        <v>1.6440604674353799E-7</v>
      </c>
      <c r="AS5515" s="161" t="str">
        <f t="shared" si="738"/>
        <v/>
      </c>
    </row>
    <row r="5516" spans="41:45" ht="20.100000000000001" customHeight="1" x14ac:dyDescent="0.25">
      <c r="AO5516" s="158">
        <f t="shared" si="739"/>
        <v>31.066765107381638</v>
      </c>
      <c r="AP5516" s="159">
        <f t="shared" si="740"/>
        <v>6.0435524628168253E-5</v>
      </c>
      <c r="AQ5516" s="160">
        <f t="shared" si="741"/>
        <v>1.6396555784560393E-7</v>
      </c>
      <c r="AR5516" s="161">
        <f t="shared" si="742"/>
        <v>1.6396555784560393E-7</v>
      </c>
      <c r="AS5516" s="161" t="str">
        <f t="shared" si="738"/>
        <v/>
      </c>
    </row>
    <row r="5517" spans="41:45" ht="20.100000000000001" customHeight="1" x14ac:dyDescent="0.25">
      <c r="AO5517" s="158">
        <f t="shared" si="739"/>
        <v>31.073160077556068</v>
      </c>
      <c r="AP5517" s="159">
        <f t="shared" si="740"/>
        <v>6.0271559070322649E-5</v>
      </c>
      <c r="AQ5517" s="160">
        <f t="shared" si="741"/>
        <v>1.6352623181913186E-7</v>
      </c>
      <c r="AR5517" s="161">
        <f t="shared" si="742"/>
        <v>1.6352623181913186E-7</v>
      </c>
      <c r="AS5517" s="161" t="str">
        <f t="shared" si="738"/>
        <v/>
      </c>
    </row>
    <row r="5518" spans="41:45" ht="20.100000000000001" customHeight="1" x14ac:dyDescent="0.25">
      <c r="AO5518" s="158">
        <f t="shared" si="739"/>
        <v>31.079555047730498</v>
      </c>
      <c r="AP5518" s="159">
        <f t="shared" si="740"/>
        <v>6.0108032838503517E-5</v>
      </c>
      <c r="AQ5518" s="160">
        <f t="shared" si="741"/>
        <v>1.6308806564898943E-7</v>
      </c>
      <c r="AR5518" s="161">
        <f t="shared" si="742"/>
        <v>1.6308806564898943E-7</v>
      </c>
      <c r="AS5518" s="161" t="str">
        <f t="shared" si="738"/>
        <v/>
      </c>
    </row>
    <row r="5519" spans="41:45" ht="20.100000000000001" customHeight="1" x14ac:dyDescent="0.25">
      <c r="AO5519" s="158">
        <f t="shared" si="739"/>
        <v>31.085950017904928</v>
      </c>
      <c r="AP5519" s="159">
        <f t="shared" si="740"/>
        <v>5.9944944772854528E-5</v>
      </c>
      <c r="AQ5519" s="160">
        <f t="shared" si="741"/>
        <v>1.6265105632612257E-7</v>
      </c>
      <c r="AR5519" s="161">
        <f t="shared" si="742"/>
        <v>1.6265105632612257E-7</v>
      </c>
      <c r="AS5519" s="161" t="str">
        <f t="shared" si="738"/>
        <v/>
      </c>
    </row>
    <row r="5520" spans="41:45" ht="20.100000000000001" customHeight="1" x14ac:dyDescent="0.25">
      <c r="AO5520" s="158">
        <f t="shared" si="739"/>
        <v>31.092344988079358</v>
      </c>
      <c r="AP5520" s="159">
        <f t="shared" si="740"/>
        <v>5.9782293716528405E-5</v>
      </c>
      <c r="AQ5520" s="160">
        <f t="shared" si="741"/>
        <v>1.6221520085080816E-7</v>
      </c>
      <c r="AR5520" s="161">
        <f t="shared" si="742"/>
        <v>1.6221520085080816E-7</v>
      </c>
      <c r="AS5520" s="161" t="str">
        <f t="shared" si="738"/>
        <v/>
      </c>
    </row>
    <row r="5521" spans="41:45" ht="20.100000000000001" customHeight="1" x14ac:dyDescent="0.25">
      <c r="AO5521" s="158">
        <f t="shared" si="739"/>
        <v>31.098739958253788</v>
      </c>
      <c r="AP5521" s="159">
        <f t="shared" si="740"/>
        <v>5.9620078515677597E-5</v>
      </c>
      <c r="AQ5521" s="160">
        <f t="shared" si="741"/>
        <v>1.6178049622971984E-7</v>
      </c>
      <c r="AR5521" s="161">
        <f t="shared" si="742"/>
        <v>1.6178049622971984E-7</v>
      </c>
      <c r="AS5521" s="161" t="str">
        <f t="shared" si="738"/>
        <v/>
      </c>
    </row>
    <row r="5522" spans="41:45" ht="20.100000000000001" customHeight="1" x14ac:dyDescent="0.25">
      <c r="AO5522" s="158">
        <f t="shared" si="739"/>
        <v>31.105134928428217</v>
      </c>
      <c r="AP5522" s="159">
        <f t="shared" si="740"/>
        <v>5.9458298019447877E-5</v>
      </c>
      <c r="AQ5522" s="160">
        <f t="shared" si="741"/>
        <v>1.6134693947829977E-7</v>
      </c>
      <c r="AR5522" s="161">
        <f t="shared" si="742"/>
        <v>1.6134693947829977E-7</v>
      </c>
      <c r="AS5522" s="161" t="str">
        <f t="shared" ref="AS5522:AS5585" si="743">IF($AP5522&lt;(1-$AN$670),$AQ5522,"")</f>
        <v/>
      </c>
    </row>
    <row r="5523" spans="41:45" ht="20.100000000000001" customHeight="1" x14ac:dyDescent="0.25">
      <c r="AO5523" s="158">
        <f t="shared" ref="AO5523:AO5586" si="744">AO5522+$AR$655</f>
        <v>31.111529898602647</v>
      </c>
      <c r="AP5523" s="159">
        <f t="shared" ref="AP5523:AP5586" si="745">_xlfn.CHISQ.DIST.RT(AO5523,7)</f>
        <v>5.9296951079969577E-5</v>
      </c>
      <c r="AQ5523" s="160">
        <f t="shared" ref="AQ5523:AQ5586" si="746">AP5523-AP5524</f>
        <v>1.609145276180074E-7</v>
      </c>
      <c r="AR5523" s="161">
        <f t="shared" ref="AR5523:AR5586" si="747">IF(AP5523&lt;(1-$AN$662),AQ5523,"")</f>
        <v>1.609145276180074E-7</v>
      </c>
      <c r="AS5523" s="161" t="str">
        <f t="shared" si="743"/>
        <v/>
      </c>
    </row>
    <row r="5524" spans="41:45" ht="20.100000000000001" customHeight="1" x14ac:dyDescent="0.25">
      <c r="AO5524" s="158">
        <f t="shared" si="744"/>
        <v>31.117924868777077</v>
      </c>
      <c r="AP5524" s="159">
        <f t="shared" si="745"/>
        <v>5.913603655235157E-5</v>
      </c>
      <c r="AQ5524" s="160">
        <f t="shared" si="746"/>
        <v>1.6048325767938917E-7</v>
      </c>
      <c r="AR5524" s="161">
        <f t="shared" si="747"/>
        <v>1.6048325767938917E-7</v>
      </c>
      <c r="AS5524" s="161" t="str">
        <f t="shared" si="743"/>
        <v/>
      </c>
    </row>
    <row r="5525" spans="41:45" ht="20.100000000000001" customHeight="1" x14ac:dyDescent="0.25">
      <c r="AO5525" s="158">
        <f t="shared" si="744"/>
        <v>31.124319838951507</v>
      </c>
      <c r="AP5525" s="159">
        <f t="shared" si="745"/>
        <v>5.8975553294672181E-5</v>
      </c>
      <c r="AQ5525" s="160">
        <f t="shared" si="746"/>
        <v>1.6005312669962546E-7</v>
      </c>
      <c r="AR5525" s="161">
        <f t="shared" si="747"/>
        <v>1.6005312669962546E-7</v>
      </c>
      <c r="AS5525" s="161" t="str">
        <f t="shared" si="743"/>
        <v/>
      </c>
    </row>
    <row r="5526" spans="41:45" ht="20.100000000000001" customHeight="1" x14ac:dyDescent="0.25">
      <c r="AO5526" s="158">
        <f t="shared" si="744"/>
        <v>31.130714809125937</v>
      </c>
      <c r="AP5526" s="159">
        <f t="shared" si="745"/>
        <v>5.8815500167972555E-5</v>
      </c>
      <c r="AQ5526" s="160">
        <f t="shared" si="746"/>
        <v>1.5962413172373682E-7</v>
      </c>
      <c r="AR5526" s="161">
        <f t="shared" si="747"/>
        <v>1.5962413172373682E-7</v>
      </c>
      <c r="AS5526" s="161" t="str">
        <f t="shared" si="743"/>
        <v/>
      </c>
    </row>
    <row r="5527" spans="41:45" ht="20.100000000000001" customHeight="1" x14ac:dyDescent="0.25">
      <c r="AO5527" s="158">
        <f t="shared" si="744"/>
        <v>31.137109779300367</v>
      </c>
      <c r="AP5527" s="159">
        <f t="shared" si="745"/>
        <v>5.8655876036248819E-5</v>
      </c>
      <c r="AQ5527" s="160">
        <f t="shared" si="746"/>
        <v>1.5919626980408246E-7</v>
      </c>
      <c r="AR5527" s="161">
        <f t="shared" si="747"/>
        <v>1.5919626980408246E-7</v>
      </c>
      <c r="AS5527" s="161" t="str">
        <f t="shared" si="743"/>
        <v/>
      </c>
    </row>
    <row r="5528" spans="41:45" ht="20.100000000000001" customHeight="1" x14ac:dyDescent="0.25">
      <c r="AO5528" s="158">
        <f t="shared" si="744"/>
        <v>31.143504749474797</v>
      </c>
      <c r="AP5528" s="159">
        <f t="shared" si="745"/>
        <v>5.8496679766444736E-5</v>
      </c>
      <c r="AQ5528" s="160">
        <f t="shared" si="746"/>
        <v>1.5876953800045518E-7</v>
      </c>
      <c r="AR5528" s="161">
        <f t="shared" si="747"/>
        <v>1.5876953800045518E-7</v>
      </c>
      <c r="AS5528" s="161" t="str">
        <f t="shared" si="743"/>
        <v/>
      </c>
    </row>
    <row r="5529" spans="41:45" ht="20.100000000000001" customHeight="1" x14ac:dyDescent="0.25">
      <c r="AO5529" s="158">
        <f t="shared" si="744"/>
        <v>31.149899719649227</v>
      </c>
      <c r="AP5529" s="159">
        <f t="shared" si="745"/>
        <v>5.8337910228444281E-5</v>
      </c>
      <c r="AQ5529" s="160">
        <f t="shared" si="746"/>
        <v>1.5834393338081993E-7</v>
      </c>
      <c r="AR5529" s="161">
        <f t="shared" si="747"/>
        <v>1.5834393338081993E-7</v>
      </c>
      <c r="AS5529" s="161" t="str">
        <f t="shared" si="743"/>
        <v/>
      </c>
    </row>
    <row r="5530" spans="41:45" ht="20.100000000000001" customHeight="1" x14ac:dyDescent="0.25">
      <c r="AO5530" s="158">
        <f t="shared" si="744"/>
        <v>31.156294689823657</v>
      </c>
      <c r="AP5530" s="159">
        <f t="shared" si="745"/>
        <v>5.8179566295063461E-5</v>
      </c>
      <c r="AQ5530" s="160">
        <f t="shared" si="746"/>
        <v>1.5791945301928774E-7</v>
      </c>
      <c r="AR5530" s="161">
        <f t="shared" si="747"/>
        <v>1.5791945301928774E-7</v>
      </c>
      <c r="AS5530" s="161" t="str">
        <f t="shared" si="743"/>
        <v/>
      </c>
    </row>
    <row r="5531" spans="41:45" ht="20.100000000000001" customHeight="1" x14ac:dyDescent="0.25">
      <c r="AO5531" s="158">
        <f t="shared" si="744"/>
        <v>31.162689659998087</v>
      </c>
      <c r="AP5531" s="159">
        <f t="shared" si="745"/>
        <v>5.8021646842044173E-5</v>
      </c>
      <c r="AQ5531" s="160">
        <f t="shared" si="746"/>
        <v>1.5749609399859582E-7</v>
      </c>
      <c r="AR5531" s="161">
        <f t="shared" si="747"/>
        <v>1.5749609399859582E-7</v>
      </c>
      <c r="AS5531" s="161" t="str">
        <f t="shared" si="743"/>
        <v/>
      </c>
    </row>
    <row r="5532" spans="41:45" ht="20.100000000000001" customHeight="1" x14ac:dyDescent="0.25">
      <c r="AO5532" s="158">
        <f t="shared" si="744"/>
        <v>31.169084630172517</v>
      </c>
      <c r="AP5532" s="159">
        <f t="shared" si="745"/>
        <v>5.7864150748045578E-5</v>
      </c>
      <c r="AQ5532" s="160">
        <f t="shared" si="746"/>
        <v>1.570738534081628E-7</v>
      </c>
      <c r="AR5532" s="161">
        <f t="shared" si="747"/>
        <v>1.570738534081628E-7</v>
      </c>
      <c r="AS5532" s="161" t="str">
        <f t="shared" si="743"/>
        <v/>
      </c>
    </row>
    <row r="5533" spans="41:45" ht="20.100000000000001" customHeight="1" x14ac:dyDescent="0.25">
      <c r="AO5533" s="158">
        <f t="shared" si="744"/>
        <v>31.175479600346947</v>
      </c>
      <c r="AP5533" s="159">
        <f t="shared" si="745"/>
        <v>5.7707076894637415E-5</v>
      </c>
      <c r="AQ5533" s="160">
        <f t="shared" si="746"/>
        <v>1.5665272834553202E-7</v>
      </c>
      <c r="AR5533" s="161">
        <f t="shared" si="747"/>
        <v>1.5665272834553202E-7</v>
      </c>
      <c r="AS5533" s="161" t="str">
        <f t="shared" si="743"/>
        <v/>
      </c>
    </row>
    <row r="5534" spans="41:45" ht="20.100000000000001" customHeight="1" x14ac:dyDescent="0.25">
      <c r="AO5534" s="158">
        <f t="shared" si="744"/>
        <v>31.181874570521376</v>
      </c>
      <c r="AP5534" s="159">
        <f t="shared" si="745"/>
        <v>5.7550424166291883E-5</v>
      </c>
      <c r="AQ5534" s="160">
        <f t="shared" si="746"/>
        <v>1.5623271591446065E-7</v>
      </c>
      <c r="AR5534" s="161">
        <f t="shared" si="747"/>
        <v>1.5623271591446065E-7</v>
      </c>
      <c r="AS5534" s="161" t="str">
        <f t="shared" si="743"/>
        <v/>
      </c>
    </row>
    <row r="5535" spans="41:45" ht="20.100000000000001" customHeight="1" x14ac:dyDescent="0.25">
      <c r="AO5535" s="158">
        <f t="shared" si="744"/>
        <v>31.188269540695806</v>
      </c>
      <c r="AP5535" s="159">
        <f t="shared" si="745"/>
        <v>5.7394191450377422E-5</v>
      </c>
      <c r="AQ5535" s="160">
        <f t="shared" si="746"/>
        <v>1.5581381322724399E-7</v>
      </c>
      <c r="AR5535" s="161">
        <f t="shared" si="747"/>
        <v>1.5581381322724399E-7</v>
      </c>
      <c r="AS5535" s="161" t="str">
        <f t="shared" si="743"/>
        <v/>
      </c>
    </row>
    <row r="5536" spans="41:45" ht="20.100000000000001" customHeight="1" x14ac:dyDescent="0.25">
      <c r="AO5536" s="158">
        <f t="shared" si="744"/>
        <v>31.194664510870236</v>
      </c>
      <c r="AP5536" s="159">
        <f t="shared" si="745"/>
        <v>5.7238377637150178E-5</v>
      </c>
      <c r="AQ5536" s="160">
        <f t="shared" si="746"/>
        <v>1.5539601740269607E-7</v>
      </c>
      <c r="AR5536" s="161">
        <f t="shared" si="747"/>
        <v>1.5539601740269607E-7</v>
      </c>
      <c r="AS5536" s="161" t="str">
        <f t="shared" si="743"/>
        <v/>
      </c>
    </row>
    <row r="5537" spans="41:45" ht="20.100000000000001" customHeight="1" x14ac:dyDescent="0.25">
      <c r="AO5537" s="158">
        <f t="shared" si="744"/>
        <v>31.201059481044666</v>
      </c>
      <c r="AP5537" s="159">
        <f t="shared" si="745"/>
        <v>5.7082981619747482E-5</v>
      </c>
      <c r="AQ5537" s="160">
        <f t="shared" si="746"/>
        <v>1.5497932556775566E-7</v>
      </c>
      <c r="AR5537" s="161">
        <f t="shared" si="747"/>
        <v>1.5497932556775566E-7</v>
      </c>
      <c r="AS5537" s="161" t="str">
        <f t="shared" si="743"/>
        <v/>
      </c>
    </row>
    <row r="5538" spans="41:45" ht="20.100000000000001" customHeight="1" x14ac:dyDescent="0.25">
      <c r="AO5538" s="158">
        <f t="shared" si="744"/>
        <v>31.207454451219096</v>
      </c>
      <c r="AP5538" s="159">
        <f t="shared" si="745"/>
        <v>5.6928002294179726E-5</v>
      </c>
      <c r="AQ5538" s="160">
        <f t="shared" si="746"/>
        <v>1.5456373485551442E-7</v>
      </c>
      <c r="AR5538" s="161">
        <f t="shared" si="747"/>
        <v>1.5456373485551442E-7</v>
      </c>
      <c r="AS5538" s="161" t="str">
        <f t="shared" si="743"/>
        <v/>
      </c>
    </row>
    <row r="5539" spans="41:45" ht="20.100000000000001" customHeight="1" x14ac:dyDescent="0.25">
      <c r="AO5539" s="158">
        <f t="shared" si="744"/>
        <v>31.213849421393526</v>
      </c>
      <c r="AP5539" s="159">
        <f t="shared" si="745"/>
        <v>5.6773438559324212E-5</v>
      </c>
      <c r="AQ5539" s="160">
        <f t="shared" si="746"/>
        <v>1.5414924240743263E-7</v>
      </c>
      <c r="AR5539" s="161">
        <f t="shared" si="747"/>
        <v>1.5414924240743263E-7</v>
      </c>
      <c r="AS5539" s="161" t="str">
        <f t="shared" si="743"/>
        <v/>
      </c>
    </row>
    <row r="5540" spans="41:45" ht="20.100000000000001" customHeight="1" x14ac:dyDescent="0.25">
      <c r="AO5540" s="158">
        <f t="shared" si="744"/>
        <v>31.220244391567956</v>
      </c>
      <c r="AP5540" s="159">
        <f t="shared" si="745"/>
        <v>5.6619289316916779E-5</v>
      </c>
      <c r="AQ5540" s="160">
        <f t="shared" si="746"/>
        <v>1.53735845371774E-7</v>
      </c>
      <c r="AR5540" s="161">
        <f t="shared" si="747"/>
        <v>1.53735845371774E-7</v>
      </c>
      <c r="AS5540" s="161" t="str">
        <f t="shared" si="743"/>
        <v/>
      </c>
    </row>
    <row r="5541" spans="41:45" ht="20.100000000000001" customHeight="1" x14ac:dyDescent="0.25">
      <c r="AO5541" s="158">
        <f t="shared" si="744"/>
        <v>31.226639361742386</v>
      </c>
      <c r="AP5541" s="159">
        <f t="shared" si="745"/>
        <v>5.6465553471545005E-5</v>
      </c>
      <c r="AQ5541" s="160">
        <f t="shared" si="746"/>
        <v>1.5332354090394438E-7</v>
      </c>
      <c r="AR5541" s="161">
        <f t="shared" si="747"/>
        <v>1.5332354090394438E-7</v>
      </c>
      <c r="AS5541" s="161" t="str">
        <f t="shared" si="743"/>
        <v/>
      </c>
    </row>
    <row r="5542" spans="41:45" ht="20.100000000000001" customHeight="1" x14ac:dyDescent="0.25">
      <c r="AO5542" s="158">
        <f t="shared" si="744"/>
        <v>31.233034331916816</v>
      </c>
      <c r="AP5542" s="159">
        <f t="shared" si="745"/>
        <v>5.6312229930641061E-5</v>
      </c>
      <c r="AQ5542" s="160">
        <f t="shared" si="746"/>
        <v>1.529123261667832E-7</v>
      </c>
      <c r="AR5542" s="161">
        <f t="shared" si="747"/>
        <v>1.529123261667832E-7</v>
      </c>
      <c r="AS5542" s="161" t="str">
        <f t="shared" si="743"/>
        <v/>
      </c>
    </row>
    <row r="5543" spans="41:45" ht="20.100000000000001" customHeight="1" x14ac:dyDescent="0.25">
      <c r="AO5543" s="158">
        <f t="shared" si="744"/>
        <v>31.239429302091246</v>
      </c>
      <c r="AP5543" s="159">
        <f t="shared" si="745"/>
        <v>5.6159317604474278E-5</v>
      </c>
      <c r="AQ5543" s="160">
        <f t="shared" si="746"/>
        <v>1.5250219833019753E-7</v>
      </c>
      <c r="AR5543" s="161">
        <f t="shared" si="747"/>
        <v>1.5250219833019753E-7</v>
      </c>
      <c r="AS5543" s="161" t="str">
        <f t="shared" si="743"/>
        <v/>
      </c>
    </row>
    <row r="5544" spans="41:45" ht="20.100000000000001" customHeight="1" x14ac:dyDescent="0.25">
      <c r="AO5544" s="158">
        <f t="shared" si="744"/>
        <v>31.245824272265676</v>
      </c>
      <c r="AP5544" s="159">
        <f t="shared" si="745"/>
        <v>5.600681540614408E-5</v>
      </c>
      <c r="AQ5544" s="160">
        <f t="shared" si="746"/>
        <v>1.5209315457147379E-7</v>
      </c>
      <c r="AR5544" s="161">
        <f t="shared" si="747"/>
        <v>1.5209315457147379E-7</v>
      </c>
      <c r="AS5544" s="161" t="str">
        <f t="shared" si="743"/>
        <v/>
      </c>
    </row>
    <row r="5545" spans="41:45" ht="20.100000000000001" customHeight="1" x14ac:dyDescent="0.25">
      <c r="AO5545" s="158">
        <f t="shared" si="744"/>
        <v>31.252219242440106</v>
      </c>
      <c r="AP5545" s="159">
        <f t="shared" si="745"/>
        <v>5.5854722251572606E-5</v>
      </c>
      <c r="AQ5545" s="160">
        <f t="shared" si="746"/>
        <v>1.516851920749796E-7</v>
      </c>
      <c r="AR5545" s="161">
        <f t="shared" si="747"/>
        <v>1.516851920749796E-7</v>
      </c>
      <c r="AS5545" s="161" t="str">
        <f t="shared" si="743"/>
        <v/>
      </c>
    </row>
    <row r="5546" spans="41:45" ht="20.100000000000001" customHeight="1" x14ac:dyDescent="0.25">
      <c r="AO5546" s="158">
        <f t="shared" si="744"/>
        <v>31.258614212614535</v>
      </c>
      <c r="AP5546" s="159">
        <f t="shared" si="745"/>
        <v>5.5703037059497627E-5</v>
      </c>
      <c r="AQ5546" s="160">
        <f t="shared" si="746"/>
        <v>1.5127830803204179E-7</v>
      </c>
      <c r="AR5546" s="161">
        <f t="shared" si="747"/>
        <v>1.5127830803204179E-7</v>
      </c>
      <c r="AS5546" s="161" t="str">
        <f t="shared" si="743"/>
        <v/>
      </c>
    </row>
    <row r="5547" spans="41:45" ht="20.100000000000001" customHeight="1" x14ac:dyDescent="0.25">
      <c r="AO5547" s="158">
        <f t="shared" si="744"/>
        <v>31.265009182788965</v>
      </c>
      <c r="AP5547" s="159">
        <f t="shared" si="745"/>
        <v>5.5551758751465585E-5</v>
      </c>
      <c r="AQ5547" s="160">
        <f t="shared" si="746"/>
        <v>1.5087249964161728E-7</v>
      </c>
      <c r="AR5547" s="161">
        <f t="shared" si="747"/>
        <v>1.5087249964161728E-7</v>
      </c>
      <c r="AS5547" s="161" t="str">
        <f t="shared" si="743"/>
        <v/>
      </c>
    </row>
    <row r="5548" spans="41:45" ht="20.100000000000001" customHeight="1" x14ac:dyDescent="0.25">
      <c r="AO5548" s="158">
        <f t="shared" si="744"/>
        <v>31.271404152963395</v>
      </c>
      <c r="AP5548" s="159">
        <f t="shared" si="745"/>
        <v>5.5400886251823968E-5</v>
      </c>
      <c r="AQ5548" s="160">
        <f t="shared" si="746"/>
        <v>1.5046776410874806E-7</v>
      </c>
      <c r="AR5548" s="161">
        <f t="shared" si="747"/>
        <v>1.5046776410874806E-7</v>
      </c>
      <c r="AS5548" s="161" t="str">
        <f t="shared" si="743"/>
        <v/>
      </c>
    </row>
    <row r="5549" spans="41:45" ht="20.100000000000001" customHeight="1" x14ac:dyDescent="0.25">
      <c r="AO5549" s="158">
        <f t="shared" si="744"/>
        <v>31.277799123137825</v>
      </c>
      <c r="AP5549" s="159">
        <f t="shared" si="745"/>
        <v>5.525041848771522E-5</v>
      </c>
      <c r="AQ5549" s="160">
        <f t="shared" si="746"/>
        <v>1.5006409864745467E-7</v>
      </c>
      <c r="AR5549" s="161">
        <f t="shared" si="747"/>
        <v>1.5006409864745467E-7</v>
      </c>
      <c r="AS5549" s="161" t="str">
        <f t="shared" si="743"/>
        <v/>
      </c>
    </row>
    <row r="5550" spans="41:45" ht="20.100000000000001" customHeight="1" x14ac:dyDescent="0.25">
      <c r="AO5550" s="158">
        <f t="shared" si="744"/>
        <v>31.284194093312255</v>
      </c>
      <c r="AP5550" s="159">
        <f t="shared" si="745"/>
        <v>5.5100354389067765E-5</v>
      </c>
      <c r="AQ5550" s="160">
        <f t="shared" si="746"/>
        <v>1.4966150047646717E-7</v>
      </c>
      <c r="AR5550" s="161">
        <f t="shared" si="747"/>
        <v>1.4966150047646717E-7</v>
      </c>
      <c r="AS5550" s="161" t="str">
        <f t="shared" si="743"/>
        <v/>
      </c>
    </row>
    <row r="5551" spans="41:45" ht="20.100000000000001" customHeight="1" x14ac:dyDescent="0.25">
      <c r="AO5551" s="158">
        <f t="shared" si="744"/>
        <v>31.290589063486685</v>
      </c>
      <c r="AP5551" s="159">
        <f t="shared" si="745"/>
        <v>5.4950692888591298E-5</v>
      </c>
      <c r="AQ5551" s="160">
        <f t="shared" si="746"/>
        <v>1.4925996682367033E-7</v>
      </c>
      <c r="AR5551" s="161">
        <f t="shared" si="747"/>
        <v>1.4925996682367033E-7</v>
      </c>
      <c r="AS5551" s="161" t="str">
        <f t="shared" si="743"/>
        <v/>
      </c>
    </row>
    <row r="5552" spans="41:45" ht="20.100000000000001" customHeight="1" x14ac:dyDescent="0.25">
      <c r="AO5552" s="158">
        <f t="shared" si="744"/>
        <v>31.296984033661115</v>
      </c>
      <c r="AP5552" s="159">
        <f t="shared" si="745"/>
        <v>5.4801432921767627E-5</v>
      </c>
      <c r="AQ5552" s="160">
        <f t="shared" si="746"/>
        <v>1.4885949492283074E-7</v>
      </c>
      <c r="AR5552" s="161">
        <f t="shared" si="747"/>
        <v>1.4885949492283074E-7</v>
      </c>
      <c r="AS5552" s="161" t="str">
        <f t="shared" si="743"/>
        <v/>
      </c>
    </row>
    <row r="5553" spans="41:45" ht="20.100000000000001" customHeight="1" x14ac:dyDescent="0.25">
      <c r="AO5553" s="158">
        <f t="shared" si="744"/>
        <v>31.303379003835545</v>
      </c>
      <c r="AP5553" s="159">
        <f t="shared" si="745"/>
        <v>5.4652573426844797E-5</v>
      </c>
      <c r="AQ5553" s="160">
        <f t="shared" si="746"/>
        <v>1.4846008201516208E-7</v>
      </c>
      <c r="AR5553" s="161">
        <f t="shared" si="747"/>
        <v>1.4846008201516208E-7</v>
      </c>
      <c r="AS5553" s="161" t="str">
        <f t="shared" si="743"/>
        <v/>
      </c>
    </row>
    <row r="5554" spans="41:45" ht="20.100000000000001" customHeight="1" x14ac:dyDescent="0.25">
      <c r="AO5554" s="158">
        <f t="shared" si="744"/>
        <v>31.309773974009975</v>
      </c>
      <c r="AP5554" s="159">
        <f t="shared" si="745"/>
        <v>5.4504113344829635E-5</v>
      </c>
      <c r="AQ5554" s="160">
        <f t="shared" si="746"/>
        <v>1.4806172534828161E-7</v>
      </c>
      <c r="AR5554" s="161">
        <f t="shared" si="747"/>
        <v>1.4806172534828161E-7</v>
      </c>
      <c r="AS5554" s="161" t="str">
        <f t="shared" si="743"/>
        <v/>
      </c>
    </row>
    <row r="5555" spans="41:45" ht="20.100000000000001" customHeight="1" x14ac:dyDescent="0.25">
      <c r="AO5555" s="158">
        <f t="shared" si="744"/>
        <v>31.316168944184405</v>
      </c>
      <c r="AP5555" s="159">
        <f t="shared" si="745"/>
        <v>5.4356051619481353E-5</v>
      </c>
      <c r="AQ5555" s="160">
        <f t="shared" si="746"/>
        <v>1.4766442217818205E-7</v>
      </c>
      <c r="AR5555" s="161">
        <f t="shared" si="747"/>
        <v>1.4766442217818205E-7</v>
      </c>
      <c r="AS5555" s="161" t="str">
        <f t="shared" si="743"/>
        <v/>
      </c>
    </row>
    <row r="5556" spans="41:45" ht="20.100000000000001" customHeight="1" x14ac:dyDescent="0.25">
      <c r="AO5556" s="158">
        <f t="shared" si="744"/>
        <v>31.322563914358835</v>
      </c>
      <c r="AP5556" s="159">
        <f t="shared" si="745"/>
        <v>5.4208387197303171E-5</v>
      </c>
      <c r="AQ5556" s="160">
        <f t="shared" si="746"/>
        <v>1.4726816976627036E-7</v>
      </c>
      <c r="AR5556" s="161">
        <f t="shared" si="747"/>
        <v>1.4726816976627036E-7</v>
      </c>
      <c r="AS5556" s="161" t="str">
        <f t="shared" si="743"/>
        <v/>
      </c>
    </row>
    <row r="5557" spans="41:45" ht="20.100000000000001" customHeight="1" x14ac:dyDescent="0.25">
      <c r="AO5557" s="158">
        <f t="shared" si="744"/>
        <v>31.328958884533264</v>
      </c>
      <c r="AP5557" s="159">
        <f t="shared" si="745"/>
        <v>5.4061119027536901E-5</v>
      </c>
      <c r="AQ5557" s="160">
        <f t="shared" si="746"/>
        <v>1.468729653820918E-7</v>
      </c>
      <c r="AR5557" s="161">
        <f t="shared" si="747"/>
        <v>1.468729653820918E-7</v>
      </c>
      <c r="AS5557" s="161" t="str">
        <f t="shared" si="743"/>
        <v/>
      </c>
    </row>
    <row r="5558" spans="41:45" ht="20.100000000000001" customHeight="1" x14ac:dyDescent="0.25">
      <c r="AO5558" s="158">
        <f t="shared" si="744"/>
        <v>31.335353854707694</v>
      </c>
      <c r="AP5558" s="159">
        <f t="shared" si="745"/>
        <v>5.3914246062154809E-5</v>
      </c>
      <c r="AQ5558" s="160">
        <f t="shared" si="746"/>
        <v>1.4647880630102596E-7</v>
      </c>
      <c r="AR5558" s="161">
        <f t="shared" si="747"/>
        <v>1.4647880630102596E-7</v>
      </c>
      <c r="AS5558" s="161" t="str">
        <f t="shared" si="743"/>
        <v/>
      </c>
    </row>
    <row r="5559" spans="41:45" ht="20.100000000000001" customHeight="1" x14ac:dyDescent="0.25">
      <c r="AO5559" s="158">
        <f t="shared" si="744"/>
        <v>31.341748824882124</v>
      </c>
      <c r="AP5559" s="159">
        <f t="shared" si="745"/>
        <v>5.3767767255853783E-5</v>
      </c>
      <c r="AQ5559" s="160">
        <f t="shared" si="746"/>
        <v>1.460856898067805E-7</v>
      </c>
      <c r="AR5559" s="161">
        <f t="shared" si="747"/>
        <v>1.460856898067805E-7</v>
      </c>
      <c r="AS5559" s="161" t="str">
        <f t="shared" si="743"/>
        <v/>
      </c>
    </row>
    <row r="5560" spans="41:45" ht="20.100000000000001" customHeight="1" x14ac:dyDescent="0.25">
      <c r="AO5560" s="158">
        <f t="shared" si="744"/>
        <v>31.348143795056554</v>
      </c>
      <c r="AP5560" s="159">
        <f t="shared" si="745"/>
        <v>5.3621681566047002E-5</v>
      </c>
      <c r="AQ5560" s="160">
        <f t="shared" si="746"/>
        <v>1.456936131884434E-7</v>
      </c>
      <c r="AR5560" s="161">
        <f t="shared" si="747"/>
        <v>1.456936131884434E-7</v>
      </c>
      <c r="AS5560" s="161" t="str">
        <f t="shared" si="743"/>
        <v/>
      </c>
    </row>
    <row r="5561" spans="41:45" ht="20.100000000000001" customHeight="1" x14ac:dyDescent="0.25">
      <c r="AO5561" s="158">
        <f t="shared" si="744"/>
        <v>31.354538765230984</v>
      </c>
      <c r="AP5561" s="159">
        <f t="shared" si="745"/>
        <v>5.3475987952858559E-5</v>
      </c>
      <c r="AQ5561" s="160">
        <f t="shared" si="746"/>
        <v>1.4530257374357976E-7</v>
      </c>
      <c r="AR5561" s="161">
        <f t="shared" si="747"/>
        <v>1.4530257374357976E-7</v>
      </c>
      <c r="AS5561" s="161" t="str">
        <f t="shared" si="743"/>
        <v/>
      </c>
    </row>
    <row r="5562" spans="41:45" ht="20.100000000000001" customHeight="1" x14ac:dyDescent="0.25">
      <c r="AO5562" s="158">
        <f t="shared" si="744"/>
        <v>31.360933735405414</v>
      </c>
      <c r="AP5562" s="159">
        <f t="shared" si="745"/>
        <v>5.3330685379114979E-5</v>
      </c>
      <c r="AQ5562" s="160">
        <f t="shared" si="746"/>
        <v>1.4491256877512826E-7</v>
      </c>
      <c r="AR5562" s="161">
        <f t="shared" si="747"/>
        <v>1.4491256877512826E-7</v>
      </c>
      <c r="AS5562" s="161" t="str">
        <f t="shared" si="743"/>
        <v/>
      </c>
    </row>
    <row r="5563" spans="41:45" ht="20.100000000000001" customHeight="1" x14ac:dyDescent="0.25">
      <c r="AO5563" s="158">
        <f t="shared" si="744"/>
        <v>31.367328705579844</v>
      </c>
      <c r="AP5563" s="159">
        <f t="shared" si="745"/>
        <v>5.3185772810339851E-5</v>
      </c>
      <c r="AQ5563" s="160">
        <f t="shared" si="746"/>
        <v>1.44523595594071E-7</v>
      </c>
      <c r="AR5563" s="161">
        <f t="shared" si="747"/>
        <v>1.44523595594071E-7</v>
      </c>
      <c r="AS5563" s="161" t="str">
        <f t="shared" si="743"/>
        <v/>
      </c>
    </row>
    <row r="5564" spans="41:45" ht="20.100000000000001" customHeight="1" x14ac:dyDescent="0.25">
      <c r="AO5564" s="158">
        <f t="shared" si="744"/>
        <v>31.373723675754274</v>
      </c>
      <c r="AP5564" s="159">
        <f t="shared" si="745"/>
        <v>5.304124921474578E-5</v>
      </c>
      <c r="AQ5564" s="160">
        <f t="shared" si="746"/>
        <v>1.4413565151723121E-7</v>
      </c>
      <c r="AR5564" s="161">
        <f t="shared" si="747"/>
        <v>1.4413565151723121E-7</v>
      </c>
      <c r="AS5564" s="161" t="str">
        <f t="shared" si="743"/>
        <v/>
      </c>
    </row>
    <row r="5565" spans="41:45" ht="20.100000000000001" customHeight="1" x14ac:dyDescent="0.25">
      <c r="AO5565" s="158">
        <f t="shared" si="744"/>
        <v>31.380118645928704</v>
      </c>
      <c r="AP5565" s="159">
        <f t="shared" si="745"/>
        <v>5.2897113563228549E-5</v>
      </c>
      <c r="AQ5565" s="160">
        <f t="shared" si="746"/>
        <v>1.4374873386947557E-7</v>
      </c>
      <c r="AR5565" s="161">
        <f t="shared" si="747"/>
        <v>1.4374873386947557E-7</v>
      </c>
      <c r="AS5565" s="161" t="str">
        <f t="shared" si="743"/>
        <v/>
      </c>
    </row>
    <row r="5566" spans="41:45" ht="20.100000000000001" customHeight="1" x14ac:dyDescent="0.25">
      <c r="AO5566" s="158">
        <f t="shared" si="744"/>
        <v>31.386513616103134</v>
      </c>
      <c r="AP5566" s="159">
        <f t="shared" si="745"/>
        <v>5.2753364829359073E-5</v>
      </c>
      <c r="AQ5566" s="160">
        <f t="shared" si="746"/>
        <v>1.4336283998090879E-7</v>
      </c>
      <c r="AR5566" s="161">
        <f t="shared" si="747"/>
        <v>1.4336283998090879E-7</v>
      </c>
      <c r="AS5566" s="161" t="str">
        <f t="shared" si="743"/>
        <v/>
      </c>
    </row>
    <row r="5567" spans="41:45" ht="20.100000000000001" customHeight="1" x14ac:dyDescent="0.25">
      <c r="AO5567" s="158">
        <f t="shared" si="744"/>
        <v>31.392908586277564</v>
      </c>
      <c r="AP5567" s="159">
        <f t="shared" si="745"/>
        <v>5.2610001989378164E-5</v>
      </c>
      <c r="AQ5567" s="160">
        <f t="shared" si="746"/>
        <v>1.429779671902821E-7</v>
      </c>
      <c r="AR5567" s="161">
        <f t="shared" si="747"/>
        <v>1.429779671902821E-7</v>
      </c>
      <c r="AS5567" s="161" t="str">
        <f t="shared" si="743"/>
        <v/>
      </c>
    </row>
    <row r="5568" spans="41:45" ht="20.100000000000001" customHeight="1" x14ac:dyDescent="0.25">
      <c r="AO5568" s="158">
        <f t="shared" si="744"/>
        <v>31.399303556451994</v>
      </c>
      <c r="AP5568" s="159">
        <f t="shared" si="745"/>
        <v>5.2467024022187882E-5</v>
      </c>
      <c r="AQ5568" s="160">
        <f t="shared" si="746"/>
        <v>1.4259411284116465E-7</v>
      </c>
      <c r="AR5568" s="161">
        <f t="shared" si="747"/>
        <v>1.4259411284116465E-7</v>
      </c>
      <c r="AS5568" s="161" t="str">
        <f t="shared" si="743"/>
        <v/>
      </c>
    </row>
    <row r="5569" spans="41:45" ht="20.100000000000001" customHeight="1" x14ac:dyDescent="0.25">
      <c r="AO5569" s="158">
        <f t="shared" si="744"/>
        <v>31.405698526626423</v>
      </c>
      <c r="AP5569" s="159">
        <f t="shared" si="745"/>
        <v>5.2324429909346718E-5</v>
      </c>
      <c r="AQ5569" s="160">
        <f t="shared" si="746"/>
        <v>1.4221127428567045E-7</v>
      </c>
      <c r="AR5569" s="161">
        <f t="shared" si="747"/>
        <v>1.4221127428567045E-7</v>
      </c>
      <c r="AS5569" s="161" t="str">
        <f t="shared" si="743"/>
        <v/>
      </c>
    </row>
    <row r="5570" spans="41:45" ht="20.100000000000001" customHeight="1" x14ac:dyDescent="0.25">
      <c r="AO5570" s="158">
        <f t="shared" si="744"/>
        <v>31.412093496800853</v>
      </c>
      <c r="AP5570" s="159">
        <f t="shared" si="745"/>
        <v>5.2182218635061047E-5</v>
      </c>
      <c r="AQ5570" s="160">
        <f t="shared" si="746"/>
        <v>1.4182944888132778E-7</v>
      </c>
      <c r="AR5570" s="161">
        <f t="shared" si="747"/>
        <v>1.4182944888132778E-7</v>
      </c>
      <c r="AS5570" s="161" t="str">
        <f t="shared" si="743"/>
        <v/>
      </c>
    </row>
    <row r="5571" spans="41:45" ht="20.100000000000001" customHeight="1" x14ac:dyDescent="0.25">
      <c r="AO5571" s="158">
        <f t="shared" si="744"/>
        <v>31.418488466975283</v>
      </c>
      <c r="AP5571" s="159">
        <f t="shared" si="745"/>
        <v>5.2040389186179719E-5</v>
      </c>
      <c r="AQ5571" s="160">
        <f t="shared" si="746"/>
        <v>1.4144863399309844E-7</v>
      </c>
      <c r="AR5571" s="161">
        <f t="shared" si="747"/>
        <v>1.4144863399309844E-7</v>
      </c>
      <c r="AS5571" s="161" t="str">
        <f t="shared" si="743"/>
        <v/>
      </c>
    </row>
    <row r="5572" spans="41:45" ht="20.100000000000001" customHeight="1" x14ac:dyDescent="0.25">
      <c r="AO5572" s="158">
        <f t="shared" si="744"/>
        <v>31.424883437149713</v>
      </c>
      <c r="AP5572" s="159">
        <f t="shared" si="745"/>
        <v>5.1898940552186621E-5</v>
      </c>
      <c r="AQ5572" s="160">
        <f t="shared" si="746"/>
        <v>1.4106882699244945E-7</v>
      </c>
      <c r="AR5572" s="161">
        <f t="shared" si="747"/>
        <v>1.4106882699244945E-7</v>
      </c>
      <c r="AS5572" s="161" t="str">
        <f t="shared" si="743"/>
        <v/>
      </c>
    </row>
    <row r="5573" spans="41:45" ht="20.100000000000001" customHeight="1" x14ac:dyDescent="0.25">
      <c r="AO5573" s="158">
        <f t="shared" si="744"/>
        <v>31.431278407324143</v>
      </c>
      <c r="AP5573" s="159">
        <f t="shared" si="745"/>
        <v>5.1757871725194172E-5</v>
      </c>
      <c r="AQ5573" s="160">
        <f t="shared" si="746"/>
        <v>1.4069002525772577E-7</v>
      </c>
      <c r="AR5573" s="161">
        <f t="shared" si="747"/>
        <v>1.4069002525772577E-7</v>
      </c>
      <c r="AS5573" s="161" t="str">
        <f t="shared" si="743"/>
        <v/>
      </c>
    </row>
    <row r="5574" spans="41:45" ht="20.100000000000001" customHeight="1" x14ac:dyDescent="0.25">
      <c r="AO5574" s="158">
        <f t="shared" si="744"/>
        <v>31.437673377498573</v>
      </c>
      <c r="AP5574" s="159">
        <f t="shared" si="745"/>
        <v>5.1617181699936446E-5</v>
      </c>
      <c r="AQ5574" s="160">
        <f t="shared" si="746"/>
        <v>1.4031222617359458E-7</v>
      </c>
      <c r="AR5574" s="161">
        <f t="shared" si="747"/>
        <v>1.4031222617359458E-7</v>
      </c>
      <c r="AS5574" s="161" t="str">
        <f t="shared" si="743"/>
        <v/>
      </c>
    </row>
    <row r="5575" spans="41:45" ht="20.100000000000001" customHeight="1" x14ac:dyDescent="0.25">
      <c r="AO5575" s="158">
        <f t="shared" si="744"/>
        <v>31.444068347673003</v>
      </c>
      <c r="AP5575" s="159">
        <f t="shared" si="745"/>
        <v>5.1476869473762851E-5</v>
      </c>
      <c r="AQ5575" s="160">
        <f t="shared" si="746"/>
        <v>1.3993542713137735E-7</v>
      </c>
      <c r="AR5575" s="161">
        <f t="shared" si="747"/>
        <v>1.3993542713137735E-7</v>
      </c>
      <c r="AS5575" s="161" t="str">
        <f t="shared" si="743"/>
        <v/>
      </c>
    </row>
    <row r="5576" spans="41:45" ht="20.100000000000001" customHeight="1" x14ac:dyDescent="0.25">
      <c r="AO5576" s="158">
        <f t="shared" si="744"/>
        <v>31.450463317847433</v>
      </c>
      <c r="AP5576" s="159">
        <f t="shared" si="745"/>
        <v>5.1336934046631474E-5</v>
      </c>
      <c r="AQ5576" s="160">
        <f t="shared" si="746"/>
        <v>1.3955962552979526E-7</v>
      </c>
      <c r="AR5576" s="161">
        <f t="shared" si="747"/>
        <v>1.3955962552979526E-7</v>
      </c>
      <c r="AS5576" s="161" t="str">
        <f t="shared" si="743"/>
        <v/>
      </c>
    </row>
    <row r="5577" spans="41:45" ht="20.100000000000001" customHeight="1" x14ac:dyDescent="0.25">
      <c r="AO5577" s="158">
        <f t="shared" si="744"/>
        <v>31.456858288021863</v>
      </c>
      <c r="AP5577" s="159">
        <f t="shared" si="745"/>
        <v>5.1197374421101679E-5</v>
      </c>
      <c r="AQ5577" s="160">
        <f t="shared" si="746"/>
        <v>1.3918481877303113E-7</v>
      </c>
      <c r="AR5577" s="161">
        <f t="shared" si="747"/>
        <v>1.3918481877303113E-7</v>
      </c>
      <c r="AS5577" s="161" t="str">
        <f t="shared" si="743"/>
        <v/>
      </c>
    </row>
    <row r="5578" spans="41:45" ht="20.100000000000001" customHeight="1" x14ac:dyDescent="0.25">
      <c r="AO5578" s="158">
        <f t="shared" si="744"/>
        <v>31.463253258196293</v>
      </c>
      <c r="AP5578" s="159">
        <f t="shared" si="745"/>
        <v>5.1058189602328647E-5</v>
      </c>
      <c r="AQ5578" s="160">
        <f t="shared" si="746"/>
        <v>1.3881100427274879E-7</v>
      </c>
      <c r="AR5578" s="161">
        <f t="shared" si="747"/>
        <v>1.3881100427274879E-7</v>
      </c>
      <c r="AS5578" s="161" t="str">
        <f t="shared" si="743"/>
        <v/>
      </c>
    </row>
    <row r="5579" spans="41:45" ht="20.100000000000001" customHeight="1" x14ac:dyDescent="0.25">
      <c r="AO5579" s="158">
        <f t="shared" si="744"/>
        <v>31.469648228370723</v>
      </c>
      <c r="AP5579" s="159">
        <f t="shared" si="745"/>
        <v>5.0919378598055899E-5</v>
      </c>
      <c r="AQ5579" s="160">
        <f t="shared" si="746"/>
        <v>1.3843817944733411E-7</v>
      </c>
      <c r="AR5579" s="161">
        <f t="shared" si="747"/>
        <v>1.3843817944733411E-7</v>
      </c>
      <c r="AS5579" s="161" t="str">
        <f t="shared" si="743"/>
        <v/>
      </c>
    </row>
    <row r="5580" spans="41:45" ht="20.100000000000001" customHeight="1" x14ac:dyDescent="0.25">
      <c r="AO5580" s="158">
        <f t="shared" si="744"/>
        <v>31.476043198545153</v>
      </c>
      <c r="AP5580" s="159">
        <f t="shared" si="745"/>
        <v>5.0780940418608565E-5</v>
      </c>
      <c r="AQ5580" s="160">
        <f t="shared" si="746"/>
        <v>1.3806634172058044E-7</v>
      </c>
      <c r="AR5580" s="161">
        <f t="shared" si="747"/>
        <v>1.3806634172058044E-7</v>
      </c>
      <c r="AS5580" s="161" t="str">
        <f t="shared" si="743"/>
        <v/>
      </c>
    </row>
    <row r="5581" spans="41:45" ht="20.100000000000001" customHeight="1" x14ac:dyDescent="0.25">
      <c r="AO5581" s="158">
        <f t="shared" si="744"/>
        <v>31.482438168719582</v>
      </c>
      <c r="AP5581" s="159">
        <f t="shared" si="745"/>
        <v>5.0642874076887984E-5</v>
      </c>
      <c r="AQ5581" s="160">
        <f t="shared" si="746"/>
        <v>1.3769548852422288E-7</v>
      </c>
      <c r="AR5581" s="161">
        <f t="shared" si="747"/>
        <v>1.3769548852422288E-7</v>
      </c>
      <c r="AS5581" s="161" t="str">
        <f t="shared" si="743"/>
        <v/>
      </c>
    </row>
    <row r="5582" spans="41:45" ht="20.100000000000001" customHeight="1" x14ac:dyDescent="0.25">
      <c r="AO5582" s="158">
        <f t="shared" si="744"/>
        <v>31.488833138894012</v>
      </c>
      <c r="AP5582" s="159">
        <f t="shared" si="745"/>
        <v>5.0505178588363761E-5</v>
      </c>
      <c r="AQ5582" s="160">
        <f t="shared" si="746"/>
        <v>1.3732561729549211E-7</v>
      </c>
      <c r="AR5582" s="161">
        <f t="shared" si="747"/>
        <v>1.3732561729549211E-7</v>
      </c>
      <c r="AS5582" s="161" t="str">
        <f t="shared" si="743"/>
        <v/>
      </c>
    </row>
    <row r="5583" spans="41:45" ht="20.100000000000001" customHeight="1" x14ac:dyDescent="0.25">
      <c r="AO5583" s="158">
        <f t="shared" si="744"/>
        <v>31.495228109068442</v>
      </c>
      <c r="AP5583" s="159">
        <f t="shared" si="745"/>
        <v>5.0367852971068269E-5</v>
      </c>
      <c r="AQ5583" s="160">
        <f t="shared" si="746"/>
        <v>1.3695672547920143E-7</v>
      </c>
      <c r="AR5583" s="161">
        <f t="shared" si="747"/>
        <v>1.3695672547920143E-7</v>
      </c>
      <c r="AS5583" s="161" t="str">
        <f t="shared" si="743"/>
        <v/>
      </c>
    </row>
    <row r="5584" spans="41:45" ht="20.100000000000001" customHeight="1" x14ac:dyDescent="0.25">
      <c r="AO5584" s="158">
        <f t="shared" si="744"/>
        <v>31.501623079242872</v>
      </c>
      <c r="AP5584" s="159">
        <f t="shared" si="745"/>
        <v>5.0230896245589068E-5</v>
      </c>
      <c r="AQ5584" s="160">
        <f t="shared" si="746"/>
        <v>1.3658881052559194E-7</v>
      </c>
      <c r="AR5584" s="161">
        <f t="shared" si="747"/>
        <v>1.3658881052559194E-7</v>
      </c>
      <c r="AS5584" s="161" t="str">
        <f t="shared" si="743"/>
        <v/>
      </c>
    </row>
    <row r="5585" spans="41:45" ht="20.100000000000001" customHeight="1" x14ac:dyDescent="0.25">
      <c r="AO5585" s="158">
        <f t="shared" si="744"/>
        <v>31.508018049417302</v>
      </c>
      <c r="AP5585" s="159">
        <f t="shared" si="745"/>
        <v>5.0094307435063476E-5</v>
      </c>
      <c r="AQ5585" s="160">
        <f t="shared" si="746"/>
        <v>1.3622186989165389E-7</v>
      </c>
      <c r="AR5585" s="161">
        <f t="shared" si="747"/>
        <v>1.3622186989165389E-7</v>
      </c>
      <c r="AS5585" s="161" t="str">
        <f t="shared" si="743"/>
        <v/>
      </c>
    </row>
    <row r="5586" spans="41:45" ht="20.100000000000001" customHeight="1" x14ac:dyDescent="0.25">
      <c r="AO5586" s="158">
        <f t="shared" si="744"/>
        <v>31.514413019591732</v>
      </c>
      <c r="AP5586" s="159">
        <f t="shared" si="745"/>
        <v>4.9958085565171822E-5</v>
      </c>
      <c r="AQ5586" s="160">
        <f t="shared" si="746"/>
        <v>1.3585590104202115E-7</v>
      </c>
      <c r="AR5586" s="161">
        <f t="shared" si="747"/>
        <v>1.3585590104202115E-7</v>
      </c>
      <c r="AS5586" s="161" t="str">
        <f t="shared" ref="AS5586:AS5649" si="748">IF($AP5586&lt;(1-$AN$670),$AQ5586,"")</f>
        <v/>
      </c>
    </row>
    <row r="5587" spans="41:45" ht="20.100000000000001" customHeight="1" x14ac:dyDescent="0.25">
      <c r="AO5587" s="158">
        <f t="shared" ref="AO5587:AO5650" si="749">AO5586+$AR$655</f>
        <v>31.520807989766162</v>
      </c>
      <c r="AP5587" s="159">
        <f t="shared" ref="AP5587:AP5650" si="750">_xlfn.CHISQ.DIST.RT(AO5587,7)</f>
        <v>4.9822229664129801E-5</v>
      </c>
      <c r="AQ5587" s="160">
        <f t="shared" ref="AQ5587:AQ5650" si="751">AP5587-AP5588</f>
        <v>1.3549090144568475E-7</v>
      </c>
      <c r="AR5587" s="161">
        <f t="shared" ref="AR5587:AR5650" si="752">IF(AP5587&lt;(1-$AN$662),AQ5587,"")</f>
        <v>1.3549090144568475E-7</v>
      </c>
      <c r="AS5587" s="161" t="str">
        <f t="shared" si="748"/>
        <v/>
      </c>
    </row>
    <row r="5588" spans="41:45" ht="20.100000000000001" customHeight="1" x14ac:dyDescent="0.25">
      <c r="AO5588" s="158">
        <f t="shared" si="749"/>
        <v>31.527202959940592</v>
      </c>
      <c r="AP5588" s="159">
        <f t="shared" si="750"/>
        <v>4.9686738762684116E-5</v>
      </c>
      <c r="AQ5588" s="160">
        <f t="shared" si="751"/>
        <v>1.3512686858024154E-7</v>
      </c>
      <c r="AR5588" s="161">
        <f t="shared" si="752"/>
        <v>1.3512686858024154E-7</v>
      </c>
      <c r="AS5588" s="161" t="str">
        <f t="shared" si="748"/>
        <v/>
      </c>
    </row>
    <row r="5589" spans="41:45" ht="20.100000000000001" customHeight="1" x14ac:dyDescent="0.25">
      <c r="AO5589" s="158">
        <f t="shared" si="749"/>
        <v>31.533597930115022</v>
      </c>
      <c r="AP5589" s="159">
        <f t="shared" si="750"/>
        <v>4.9551611894103874E-5</v>
      </c>
      <c r="AQ5589" s="160">
        <f t="shared" si="751"/>
        <v>1.3476379992821474E-7</v>
      </c>
      <c r="AR5589" s="161">
        <f t="shared" si="752"/>
        <v>1.3476379992821474E-7</v>
      </c>
      <c r="AS5589" s="161" t="str">
        <f t="shared" si="748"/>
        <v/>
      </c>
    </row>
    <row r="5590" spans="41:45" ht="20.100000000000001" customHeight="1" x14ac:dyDescent="0.25">
      <c r="AO5590" s="158">
        <f t="shared" si="749"/>
        <v>31.539992900289452</v>
      </c>
      <c r="AP5590" s="159">
        <f t="shared" si="750"/>
        <v>4.941684809417566E-5</v>
      </c>
      <c r="AQ5590" s="160">
        <f t="shared" si="751"/>
        <v>1.344016929792562E-7</v>
      </c>
      <c r="AR5590" s="161">
        <f t="shared" si="752"/>
        <v>1.344016929792562E-7</v>
      </c>
      <c r="AS5590" s="161" t="str">
        <f t="shared" si="748"/>
        <v/>
      </c>
    </row>
    <row r="5591" spans="41:45" ht="20.100000000000001" customHeight="1" x14ac:dyDescent="0.25">
      <c r="AO5591" s="158">
        <f t="shared" si="749"/>
        <v>31.546387870463882</v>
      </c>
      <c r="AP5591" s="159">
        <f t="shared" si="750"/>
        <v>4.9282446401196403E-5</v>
      </c>
      <c r="AQ5591" s="160">
        <f t="shared" si="751"/>
        <v>1.3404054522887245E-7</v>
      </c>
      <c r="AR5591" s="161">
        <f t="shared" si="752"/>
        <v>1.3404054522887245E-7</v>
      </c>
      <c r="AS5591" s="161" t="str">
        <f t="shared" si="748"/>
        <v/>
      </c>
    </row>
    <row r="5592" spans="41:45" ht="20.100000000000001" customHeight="1" x14ac:dyDescent="0.25">
      <c r="AO5592" s="158">
        <f t="shared" si="749"/>
        <v>31.552782840638312</v>
      </c>
      <c r="AP5592" s="159">
        <f t="shared" si="750"/>
        <v>4.9148405855967531E-5</v>
      </c>
      <c r="AQ5592" s="160">
        <f t="shared" si="751"/>
        <v>1.3368035417989516E-7</v>
      </c>
      <c r="AR5592" s="161">
        <f t="shared" si="752"/>
        <v>1.3368035417989516E-7</v>
      </c>
      <c r="AS5592" s="161" t="str">
        <f t="shared" si="748"/>
        <v/>
      </c>
    </row>
    <row r="5593" spans="41:45" ht="20.100000000000001" customHeight="1" x14ac:dyDescent="0.25">
      <c r="AO5593" s="158">
        <f t="shared" si="749"/>
        <v>31.559177810812741</v>
      </c>
      <c r="AP5593" s="159">
        <f t="shared" si="750"/>
        <v>4.9014725501787636E-5</v>
      </c>
      <c r="AQ5593" s="160">
        <f t="shared" si="751"/>
        <v>1.3332111734057025E-7</v>
      </c>
      <c r="AR5593" s="161">
        <f t="shared" si="752"/>
        <v>1.3332111734057025E-7</v>
      </c>
      <c r="AS5593" s="161" t="str">
        <f t="shared" si="748"/>
        <v/>
      </c>
    </row>
    <row r="5594" spans="41:45" ht="20.100000000000001" customHeight="1" x14ac:dyDescent="0.25">
      <c r="AO5594" s="158">
        <f t="shared" si="749"/>
        <v>31.565572780987171</v>
      </c>
      <c r="AP5594" s="159">
        <f t="shared" si="750"/>
        <v>4.8881404384447066E-5</v>
      </c>
      <c r="AQ5594" s="160">
        <f t="shared" si="751"/>
        <v>1.3296283222584534E-7</v>
      </c>
      <c r="AR5594" s="161">
        <f t="shared" si="752"/>
        <v>1.3296283222584534E-7</v>
      </c>
      <c r="AS5594" s="161" t="str">
        <f t="shared" si="748"/>
        <v/>
      </c>
    </row>
    <row r="5595" spans="41:45" ht="20.100000000000001" customHeight="1" x14ac:dyDescent="0.25">
      <c r="AO5595" s="158">
        <f t="shared" si="749"/>
        <v>31.571967751161601</v>
      </c>
      <c r="AP5595" s="159">
        <f t="shared" si="750"/>
        <v>4.874844155222122E-5</v>
      </c>
      <c r="AQ5595" s="160">
        <f t="shared" si="751"/>
        <v>1.3260549635717329E-7</v>
      </c>
      <c r="AR5595" s="161">
        <f t="shared" si="752"/>
        <v>1.3260549635717329E-7</v>
      </c>
      <c r="AS5595" s="161" t="str">
        <f t="shared" si="748"/>
        <v/>
      </c>
    </row>
    <row r="5596" spans="41:45" ht="20.100000000000001" customHeight="1" x14ac:dyDescent="0.25">
      <c r="AO5596" s="158">
        <f t="shared" si="749"/>
        <v>31.578362721336031</v>
      </c>
      <c r="AP5596" s="159">
        <f t="shared" si="750"/>
        <v>4.8615836055864047E-5</v>
      </c>
      <c r="AQ5596" s="160">
        <f t="shared" si="751"/>
        <v>1.322491072620717E-7</v>
      </c>
      <c r="AR5596" s="161">
        <f t="shared" si="752"/>
        <v>1.322491072620717E-7</v>
      </c>
      <c r="AS5596" s="161" t="str">
        <f t="shared" si="748"/>
        <v/>
      </c>
    </row>
    <row r="5597" spans="41:45" ht="20.100000000000001" customHeight="1" x14ac:dyDescent="0.25">
      <c r="AO5597" s="158">
        <f t="shared" si="749"/>
        <v>31.584757691510461</v>
      </c>
      <c r="AP5597" s="159">
        <f t="shared" si="750"/>
        <v>4.8483586948601975E-5</v>
      </c>
      <c r="AQ5597" s="160">
        <f t="shared" si="751"/>
        <v>1.3189366247448207E-7</v>
      </c>
      <c r="AR5597" s="161">
        <f t="shared" si="752"/>
        <v>1.3189366247448207E-7</v>
      </c>
      <c r="AS5597" s="161" t="str">
        <f t="shared" si="748"/>
        <v/>
      </c>
    </row>
    <row r="5598" spans="41:45" ht="20.100000000000001" customHeight="1" x14ac:dyDescent="0.25">
      <c r="AO5598" s="158">
        <f t="shared" si="749"/>
        <v>31.591152661684891</v>
      </c>
      <c r="AP5598" s="159">
        <f t="shared" si="750"/>
        <v>4.8351693286127493E-5</v>
      </c>
      <c r="AQ5598" s="160">
        <f t="shared" si="751"/>
        <v>1.3153915953495953E-7</v>
      </c>
      <c r="AR5598" s="161">
        <f t="shared" si="752"/>
        <v>1.3153915953495953E-7</v>
      </c>
      <c r="AS5598" s="161" t="str">
        <f t="shared" si="748"/>
        <v/>
      </c>
    </row>
    <row r="5599" spans="41:45" ht="20.100000000000001" customHeight="1" x14ac:dyDescent="0.25">
      <c r="AO5599" s="158">
        <f t="shared" si="749"/>
        <v>31.597547631859321</v>
      </c>
      <c r="AP5599" s="159">
        <f t="shared" si="750"/>
        <v>4.8220154126592534E-5</v>
      </c>
      <c r="AQ5599" s="160">
        <f t="shared" si="751"/>
        <v>1.3118559598950056E-7</v>
      </c>
      <c r="AR5599" s="161">
        <f t="shared" si="752"/>
        <v>1.3118559598950056E-7</v>
      </c>
      <c r="AS5599" s="161" t="str">
        <f t="shared" si="748"/>
        <v/>
      </c>
    </row>
    <row r="5600" spans="41:45" ht="20.100000000000001" customHeight="1" x14ac:dyDescent="0.25">
      <c r="AO5600" s="158">
        <f t="shared" si="749"/>
        <v>31.603942602033751</v>
      </c>
      <c r="AP5600" s="159">
        <f t="shared" si="750"/>
        <v>4.8088968530603033E-5</v>
      </c>
      <c r="AQ5600" s="160">
        <f t="shared" si="751"/>
        <v>1.3083296939097954E-7</v>
      </c>
      <c r="AR5600" s="161">
        <f t="shared" si="752"/>
        <v>1.3083296939097954E-7</v>
      </c>
      <c r="AS5600" s="161" t="str">
        <f t="shared" si="748"/>
        <v/>
      </c>
    </row>
    <row r="5601" spans="41:45" ht="20.100000000000001" customHeight="1" x14ac:dyDescent="0.25">
      <c r="AO5601" s="158">
        <f t="shared" si="749"/>
        <v>31.610337572208181</v>
      </c>
      <c r="AP5601" s="159">
        <f t="shared" si="750"/>
        <v>4.7958135561212054E-5</v>
      </c>
      <c r="AQ5601" s="160">
        <f t="shared" si="751"/>
        <v>1.3048127729861343E-7</v>
      </c>
      <c r="AR5601" s="161">
        <f t="shared" si="752"/>
        <v>1.3048127729861343E-7</v>
      </c>
      <c r="AS5601" s="161" t="str">
        <f t="shared" si="748"/>
        <v/>
      </c>
    </row>
    <row r="5602" spans="41:45" ht="20.100000000000001" customHeight="1" x14ac:dyDescent="0.25">
      <c r="AO5602" s="158">
        <f t="shared" si="749"/>
        <v>31.616732542382611</v>
      </c>
      <c r="AP5602" s="159">
        <f t="shared" si="750"/>
        <v>4.782765428391344E-5</v>
      </c>
      <c r="AQ5602" s="160">
        <f t="shared" si="751"/>
        <v>1.3013051727767041E-7</v>
      </c>
      <c r="AR5602" s="161">
        <f t="shared" si="752"/>
        <v>1.3013051727767041E-7</v>
      </c>
      <c r="AS5602" s="161" t="str">
        <f t="shared" si="748"/>
        <v/>
      </c>
    </row>
    <row r="5603" spans="41:45" ht="20.100000000000001" customHeight="1" x14ac:dyDescent="0.25">
      <c r="AO5603" s="158">
        <f t="shared" si="749"/>
        <v>31.623127512557041</v>
      </c>
      <c r="AP5603" s="159">
        <f t="shared" si="750"/>
        <v>4.769752376663577E-5</v>
      </c>
      <c r="AQ5603" s="160">
        <f t="shared" si="751"/>
        <v>1.2978068689923266E-7</v>
      </c>
      <c r="AR5603" s="161">
        <f t="shared" si="752"/>
        <v>1.2978068689923266E-7</v>
      </c>
      <c r="AS5603" s="161" t="str">
        <f t="shared" si="748"/>
        <v/>
      </c>
    </row>
    <row r="5604" spans="41:45" ht="20.100000000000001" customHeight="1" x14ac:dyDescent="0.25">
      <c r="AO5604" s="158">
        <f t="shared" si="749"/>
        <v>31.62952248273147</v>
      </c>
      <c r="AP5604" s="159">
        <f t="shared" si="750"/>
        <v>4.7567743079736537E-5</v>
      </c>
      <c r="AQ5604" s="160">
        <f t="shared" si="751"/>
        <v>1.2943178374110446E-7</v>
      </c>
      <c r="AR5604" s="161">
        <f t="shared" si="752"/>
        <v>1.2943178374110446E-7</v>
      </c>
      <c r="AS5604" s="161" t="str">
        <f t="shared" si="748"/>
        <v/>
      </c>
    </row>
    <row r="5605" spans="41:45" ht="20.100000000000001" customHeight="1" x14ac:dyDescent="0.25">
      <c r="AO5605" s="158">
        <f t="shared" si="749"/>
        <v>31.6359174529059</v>
      </c>
      <c r="AP5605" s="159">
        <f t="shared" si="750"/>
        <v>4.7438311295995433E-5</v>
      </c>
      <c r="AQ5605" s="160">
        <f t="shared" si="751"/>
        <v>1.2908380538739197E-7</v>
      </c>
      <c r="AR5605" s="161">
        <f t="shared" si="752"/>
        <v>1.2908380538739197E-7</v>
      </c>
      <c r="AS5605" s="161" t="str">
        <f t="shared" si="748"/>
        <v/>
      </c>
    </row>
    <row r="5606" spans="41:45" ht="20.100000000000001" customHeight="1" x14ac:dyDescent="0.25">
      <c r="AO5606" s="158">
        <f t="shared" si="749"/>
        <v>31.64231242308033</v>
      </c>
      <c r="AP5606" s="159">
        <f t="shared" si="750"/>
        <v>4.7309227490608041E-5</v>
      </c>
      <c r="AQ5606" s="160">
        <f t="shared" si="751"/>
        <v>1.2873674942760885E-7</v>
      </c>
      <c r="AR5606" s="161">
        <f t="shared" si="752"/>
        <v>1.2873674942760885E-7</v>
      </c>
      <c r="AS5606" s="161" t="str">
        <f t="shared" si="748"/>
        <v/>
      </c>
    </row>
    <row r="5607" spans="41:45" ht="20.100000000000001" customHeight="1" x14ac:dyDescent="0.25">
      <c r="AO5607" s="158">
        <f t="shared" si="749"/>
        <v>31.64870739325476</v>
      </c>
      <c r="AP5607" s="159">
        <f t="shared" si="750"/>
        <v>4.7180490741180432E-5</v>
      </c>
      <c r="AQ5607" s="160">
        <f t="shared" si="751"/>
        <v>1.2839061345817373E-7</v>
      </c>
      <c r="AR5607" s="161">
        <f t="shared" si="752"/>
        <v>1.2839061345817373E-7</v>
      </c>
      <c r="AS5607" s="161" t="str">
        <f t="shared" si="748"/>
        <v/>
      </c>
    </row>
    <row r="5608" spans="41:45" ht="20.100000000000001" customHeight="1" x14ac:dyDescent="0.25">
      <c r="AO5608" s="158">
        <f t="shared" si="749"/>
        <v>31.65510236342919</v>
      </c>
      <c r="AP5608" s="159">
        <f t="shared" si="750"/>
        <v>4.7052100127722258E-5</v>
      </c>
      <c r="AQ5608" s="160">
        <f t="shared" si="751"/>
        <v>1.2804539508139384E-7</v>
      </c>
      <c r="AR5608" s="161">
        <f t="shared" si="752"/>
        <v>1.2804539508139384E-7</v>
      </c>
      <c r="AS5608" s="161" t="str">
        <f t="shared" si="748"/>
        <v/>
      </c>
    </row>
    <row r="5609" spans="41:45" ht="20.100000000000001" customHeight="1" x14ac:dyDescent="0.25">
      <c r="AO5609" s="158">
        <f t="shared" si="749"/>
        <v>31.66149733360362</v>
      </c>
      <c r="AP5609" s="159">
        <f t="shared" si="750"/>
        <v>4.6924054732640864E-5</v>
      </c>
      <c r="AQ5609" s="160">
        <f t="shared" si="751"/>
        <v>1.2770109190555985E-7</v>
      </c>
      <c r="AR5609" s="161">
        <f t="shared" si="752"/>
        <v>1.2770109190555985E-7</v>
      </c>
      <c r="AS5609" s="161" t="str">
        <f t="shared" si="748"/>
        <v/>
      </c>
    </row>
    <row r="5610" spans="41:45" ht="20.100000000000001" customHeight="1" x14ac:dyDescent="0.25">
      <c r="AO5610" s="158">
        <f t="shared" si="749"/>
        <v>31.66789230377805</v>
      </c>
      <c r="AP5610" s="159">
        <f t="shared" si="750"/>
        <v>4.6796353640735304E-5</v>
      </c>
      <c r="AQ5610" s="160">
        <f t="shared" si="751"/>
        <v>1.273577015451085E-7</v>
      </c>
      <c r="AR5610" s="161">
        <f t="shared" si="752"/>
        <v>1.273577015451085E-7</v>
      </c>
      <c r="AS5610" s="161" t="str">
        <f t="shared" si="748"/>
        <v/>
      </c>
    </row>
    <row r="5611" spans="41:45" ht="20.100000000000001" customHeight="1" x14ac:dyDescent="0.25">
      <c r="AO5611" s="158">
        <f t="shared" si="749"/>
        <v>31.67428727395248</v>
      </c>
      <c r="AP5611" s="159">
        <f t="shared" si="750"/>
        <v>4.6668995939190196E-5</v>
      </c>
      <c r="AQ5611" s="160">
        <f t="shared" si="751"/>
        <v>1.2701522162067002E-7</v>
      </c>
      <c r="AR5611" s="161">
        <f t="shared" si="752"/>
        <v>1.2701522162067002E-7</v>
      </c>
      <c r="AS5611" s="161" t="str">
        <f t="shared" si="748"/>
        <v/>
      </c>
    </row>
    <row r="5612" spans="41:45" ht="20.100000000000001" customHeight="1" x14ac:dyDescent="0.25">
      <c r="AO5612" s="158">
        <f t="shared" si="749"/>
        <v>31.68068224412691</v>
      </c>
      <c r="AP5612" s="159">
        <f t="shared" si="750"/>
        <v>4.6541980717569526E-5</v>
      </c>
      <c r="AQ5612" s="160">
        <f t="shared" si="751"/>
        <v>1.2667364975915625E-7</v>
      </c>
      <c r="AR5612" s="161">
        <f t="shared" si="752"/>
        <v>1.2667364975915625E-7</v>
      </c>
      <c r="AS5612" s="161" t="str">
        <f t="shared" si="748"/>
        <v/>
      </c>
    </row>
    <row r="5613" spans="41:45" ht="20.100000000000001" customHeight="1" x14ac:dyDescent="0.25">
      <c r="AO5613" s="158">
        <f t="shared" si="749"/>
        <v>31.68707721430134</v>
      </c>
      <c r="AP5613" s="159">
        <f t="shared" si="750"/>
        <v>4.641530706781037E-5</v>
      </c>
      <c r="AQ5613" s="160">
        <f t="shared" si="751"/>
        <v>1.2633298359299492E-7</v>
      </c>
      <c r="AR5613" s="161">
        <f t="shared" si="752"/>
        <v>1.2633298359299492E-7</v>
      </c>
      <c r="AS5613" s="161" t="str">
        <f t="shared" si="748"/>
        <v/>
      </c>
    </row>
    <row r="5614" spans="41:45" ht="20.100000000000001" customHeight="1" x14ac:dyDescent="0.25">
      <c r="AO5614" s="158">
        <f t="shared" si="749"/>
        <v>31.69347218447577</v>
      </c>
      <c r="AP5614" s="159">
        <f t="shared" si="750"/>
        <v>4.6288974084217375E-5</v>
      </c>
      <c r="AQ5614" s="160">
        <f t="shared" si="751"/>
        <v>1.2599322076109183E-7</v>
      </c>
      <c r="AR5614" s="161">
        <f t="shared" si="752"/>
        <v>1.2599322076109183E-7</v>
      </c>
      <c r="AS5614" s="161" t="str">
        <f t="shared" si="748"/>
        <v/>
      </c>
    </row>
    <row r="5615" spans="41:45" ht="20.100000000000001" customHeight="1" x14ac:dyDescent="0.25">
      <c r="AO5615" s="158">
        <f t="shared" si="749"/>
        <v>31.6998671546502</v>
      </c>
      <c r="AP5615" s="159">
        <f t="shared" si="750"/>
        <v>4.6162980863456283E-5</v>
      </c>
      <c r="AQ5615" s="160">
        <f t="shared" si="751"/>
        <v>1.2565435890803133E-7</v>
      </c>
      <c r="AR5615" s="161">
        <f t="shared" si="752"/>
        <v>1.2565435890803133E-7</v>
      </c>
      <c r="AS5615" s="161" t="str">
        <f t="shared" si="748"/>
        <v/>
      </c>
    </row>
    <row r="5616" spans="41:45" ht="20.100000000000001" customHeight="1" x14ac:dyDescent="0.25">
      <c r="AO5616" s="158">
        <f t="shared" si="749"/>
        <v>31.706262124824629</v>
      </c>
      <c r="AP5616" s="159">
        <f t="shared" si="750"/>
        <v>4.6037326504548251E-5</v>
      </c>
      <c r="AQ5616" s="160">
        <f t="shared" si="751"/>
        <v>1.2531639568484198E-7</v>
      </c>
      <c r="AR5616" s="161">
        <f t="shared" si="752"/>
        <v>1.2531639568484198E-7</v>
      </c>
      <c r="AS5616" s="161" t="str">
        <f t="shared" si="748"/>
        <v/>
      </c>
    </row>
    <row r="5617" spans="41:45" ht="20.100000000000001" customHeight="1" x14ac:dyDescent="0.25">
      <c r="AO5617" s="158">
        <f t="shared" si="749"/>
        <v>31.712657094999059</v>
      </c>
      <c r="AP5617" s="159">
        <f t="shared" si="750"/>
        <v>4.591201010886341E-5</v>
      </c>
      <c r="AQ5617" s="160">
        <f t="shared" si="751"/>
        <v>1.2497932874842057E-7</v>
      </c>
      <c r="AR5617" s="161">
        <f t="shared" si="752"/>
        <v>1.2497932874842057E-7</v>
      </c>
      <c r="AS5617" s="161" t="str">
        <f t="shared" si="748"/>
        <v/>
      </c>
    </row>
    <row r="5618" spans="41:45" ht="20.100000000000001" customHeight="1" x14ac:dyDescent="0.25">
      <c r="AO5618" s="158">
        <f t="shared" si="749"/>
        <v>31.719052065173489</v>
      </c>
      <c r="AP5618" s="159">
        <f t="shared" si="750"/>
        <v>4.5787030780114989E-5</v>
      </c>
      <c r="AQ5618" s="160">
        <f t="shared" si="751"/>
        <v>1.2464315576141697E-7</v>
      </c>
      <c r="AR5618" s="161">
        <f t="shared" si="752"/>
        <v>1.2464315576141697E-7</v>
      </c>
      <c r="AS5618" s="161" t="str">
        <f t="shared" si="748"/>
        <v/>
      </c>
    </row>
    <row r="5619" spans="41:45" ht="20.100000000000001" customHeight="1" x14ac:dyDescent="0.25">
      <c r="AO5619" s="158">
        <f t="shared" si="749"/>
        <v>31.725447035347919</v>
      </c>
      <c r="AP5619" s="159">
        <f t="shared" si="750"/>
        <v>4.5662387624353572E-5</v>
      </c>
      <c r="AQ5619" s="160">
        <f t="shared" si="751"/>
        <v>1.2430787439257287E-7</v>
      </c>
      <c r="AR5619" s="161">
        <f t="shared" si="752"/>
        <v>1.2430787439257287E-7</v>
      </c>
      <c r="AS5619" s="161" t="str">
        <f t="shared" si="748"/>
        <v/>
      </c>
    </row>
    <row r="5620" spans="41:45" ht="20.100000000000001" customHeight="1" x14ac:dyDescent="0.25">
      <c r="AO5620" s="158">
        <f t="shared" si="749"/>
        <v>31.731842005522349</v>
      </c>
      <c r="AP5620" s="159">
        <f t="shared" si="750"/>
        <v>4.5538079749960999E-5</v>
      </c>
      <c r="AQ5620" s="160">
        <f t="shared" si="751"/>
        <v>1.2397348231656601E-7</v>
      </c>
      <c r="AR5620" s="161">
        <f t="shared" si="752"/>
        <v>1.2397348231656601E-7</v>
      </c>
      <c r="AS5620" s="161" t="str">
        <f t="shared" si="748"/>
        <v/>
      </c>
    </row>
    <row r="5621" spans="41:45" ht="20.100000000000001" customHeight="1" x14ac:dyDescent="0.25">
      <c r="AO5621" s="158">
        <f t="shared" si="749"/>
        <v>31.738236975696779</v>
      </c>
      <c r="AP5621" s="159">
        <f t="shared" si="750"/>
        <v>4.5414106267644433E-5</v>
      </c>
      <c r="AQ5621" s="160">
        <f t="shared" si="751"/>
        <v>1.2363997721428116E-7</v>
      </c>
      <c r="AR5621" s="161">
        <f t="shared" si="752"/>
        <v>1.2363997721428116E-7</v>
      </c>
      <c r="AS5621" s="161" t="str">
        <f t="shared" si="748"/>
        <v/>
      </c>
    </row>
    <row r="5622" spans="41:45" ht="20.100000000000001" customHeight="1" x14ac:dyDescent="0.25">
      <c r="AO5622" s="158">
        <f t="shared" si="749"/>
        <v>31.744631945871209</v>
      </c>
      <c r="AP5622" s="159">
        <f t="shared" si="750"/>
        <v>4.5290466290430152E-5</v>
      </c>
      <c r="AQ5622" s="160">
        <f t="shared" si="751"/>
        <v>1.2330735677221384E-7</v>
      </c>
      <c r="AR5622" s="161">
        <f t="shared" si="752"/>
        <v>1.2330735677221384E-7</v>
      </c>
      <c r="AS5622" s="161" t="str">
        <f t="shared" si="748"/>
        <v/>
      </c>
    </row>
    <row r="5623" spans="41:45" ht="20.100000000000001" customHeight="1" x14ac:dyDescent="0.25">
      <c r="AO5623" s="158">
        <f t="shared" si="749"/>
        <v>31.751026916045639</v>
      </c>
      <c r="AP5623" s="159">
        <f t="shared" si="750"/>
        <v>4.5167158933657938E-5</v>
      </c>
      <c r="AQ5623" s="160">
        <f t="shared" si="751"/>
        <v>1.2297561868274137E-7</v>
      </c>
      <c r="AR5623" s="161">
        <f t="shared" si="752"/>
        <v>1.2297561868274137E-7</v>
      </c>
      <c r="AS5623" s="161" t="str">
        <f t="shared" si="748"/>
        <v/>
      </c>
    </row>
    <row r="5624" spans="41:45" ht="20.100000000000001" customHeight="1" x14ac:dyDescent="0.25">
      <c r="AO5624" s="158">
        <f t="shared" si="749"/>
        <v>31.757421886220069</v>
      </c>
      <c r="AP5624" s="159">
        <f t="shared" si="750"/>
        <v>4.5044183314975197E-5</v>
      </c>
      <c r="AQ5624" s="160">
        <f t="shared" si="751"/>
        <v>1.2264476064416353E-7</v>
      </c>
      <c r="AR5624" s="161">
        <f t="shared" si="752"/>
        <v>1.2264476064416353E-7</v>
      </c>
      <c r="AS5624" s="161" t="str">
        <f t="shared" si="748"/>
        <v/>
      </c>
    </row>
    <row r="5625" spans="41:45" ht="20.100000000000001" customHeight="1" x14ac:dyDescent="0.25">
      <c r="AO5625" s="158">
        <f t="shared" si="749"/>
        <v>31.763816856394499</v>
      </c>
      <c r="AP5625" s="159">
        <f t="shared" si="750"/>
        <v>4.4921538554331033E-5</v>
      </c>
      <c r="AQ5625" s="160">
        <f t="shared" si="751"/>
        <v>1.2231478036131918E-7</v>
      </c>
      <c r="AR5625" s="161">
        <f t="shared" si="752"/>
        <v>1.2231478036131918E-7</v>
      </c>
      <c r="AS5625" s="161" t="str">
        <f t="shared" si="748"/>
        <v/>
      </c>
    </row>
    <row r="5626" spans="41:45" ht="20.100000000000001" customHeight="1" x14ac:dyDescent="0.25">
      <c r="AO5626" s="158">
        <f t="shared" si="749"/>
        <v>31.770211826568929</v>
      </c>
      <c r="AP5626" s="159">
        <f t="shared" si="750"/>
        <v>4.4799223773969714E-5</v>
      </c>
      <c r="AQ5626" s="160">
        <f t="shared" si="751"/>
        <v>1.2198567554363472E-7</v>
      </c>
      <c r="AR5626" s="161">
        <f t="shared" si="752"/>
        <v>1.2198567554363472E-7</v>
      </c>
      <c r="AS5626" s="161" t="str">
        <f t="shared" si="748"/>
        <v/>
      </c>
    </row>
    <row r="5627" spans="41:45" ht="20.100000000000001" customHeight="1" x14ac:dyDescent="0.25">
      <c r="AO5627" s="158">
        <f t="shared" si="749"/>
        <v>31.776606796743359</v>
      </c>
      <c r="AP5627" s="159">
        <f t="shared" si="750"/>
        <v>4.4677238098426079E-5</v>
      </c>
      <c r="AQ5627" s="160">
        <f t="shared" si="751"/>
        <v>1.2165744390769907E-7</v>
      </c>
      <c r="AR5627" s="161">
        <f t="shared" si="752"/>
        <v>1.2165744390769907E-7</v>
      </c>
      <c r="AS5627" s="161" t="str">
        <f t="shared" si="748"/>
        <v/>
      </c>
    </row>
    <row r="5628" spans="41:45" ht="20.100000000000001" customHeight="1" x14ac:dyDescent="0.25">
      <c r="AO5628" s="158">
        <f t="shared" si="749"/>
        <v>31.783001766917788</v>
      </c>
      <c r="AP5628" s="159">
        <f t="shared" si="750"/>
        <v>4.455558065451838E-5</v>
      </c>
      <c r="AQ5628" s="160">
        <f t="shared" si="751"/>
        <v>1.2133008317493938E-7</v>
      </c>
      <c r="AR5628" s="161">
        <f t="shared" si="752"/>
        <v>1.2133008317493938E-7</v>
      </c>
      <c r="AS5628" s="161" t="str">
        <f t="shared" si="748"/>
        <v/>
      </c>
    </row>
    <row r="5629" spans="41:45" ht="20.100000000000001" customHeight="1" x14ac:dyDescent="0.25">
      <c r="AO5629" s="158">
        <f t="shared" si="749"/>
        <v>31.789396737092218</v>
      </c>
      <c r="AP5629" s="159">
        <f t="shared" si="750"/>
        <v>4.4434250571343441E-5</v>
      </c>
      <c r="AQ5629" s="160">
        <f t="shared" si="751"/>
        <v>1.2100359107305764E-7</v>
      </c>
      <c r="AR5629" s="161">
        <f t="shared" si="752"/>
        <v>1.2100359107305764E-7</v>
      </c>
      <c r="AS5629" s="161" t="str">
        <f t="shared" si="748"/>
        <v/>
      </c>
    </row>
    <row r="5630" spans="41:45" ht="20.100000000000001" customHeight="1" x14ac:dyDescent="0.25">
      <c r="AO5630" s="158">
        <f t="shared" si="749"/>
        <v>31.795791707266648</v>
      </c>
      <c r="AP5630" s="159">
        <f t="shared" si="750"/>
        <v>4.4313246980270383E-5</v>
      </c>
      <c r="AQ5630" s="160">
        <f t="shared" si="751"/>
        <v>1.2067796533585446E-7</v>
      </c>
      <c r="AR5630" s="161">
        <f t="shared" si="752"/>
        <v>1.2067796533585446E-7</v>
      </c>
      <c r="AS5630" s="161" t="str">
        <f t="shared" si="748"/>
        <v/>
      </c>
    </row>
    <row r="5631" spans="41:45" ht="20.100000000000001" customHeight="1" x14ac:dyDescent="0.25">
      <c r="AO5631" s="158">
        <f t="shared" si="749"/>
        <v>31.802186677441078</v>
      </c>
      <c r="AP5631" s="159">
        <f t="shared" si="750"/>
        <v>4.4192569014934529E-5</v>
      </c>
      <c r="AQ5631" s="160">
        <f t="shared" si="751"/>
        <v>1.2035320370230754E-7</v>
      </c>
      <c r="AR5631" s="161">
        <f t="shared" si="752"/>
        <v>1.2035320370230754E-7</v>
      </c>
      <c r="AS5631" s="161" t="str">
        <f t="shared" si="748"/>
        <v/>
      </c>
    </row>
    <row r="5632" spans="41:45" ht="20.100000000000001" customHeight="1" x14ac:dyDescent="0.25">
      <c r="AO5632" s="158">
        <f t="shared" si="749"/>
        <v>31.808581647615508</v>
      </c>
      <c r="AP5632" s="159">
        <f t="shared" si="750"/>
        <v>4.4072215811232221E-5</v>
      </c>
      <c r="AQ5632" s="160">
        <f t="shared" si="751"/>
        <v>1.2002930391730345E-7</v>
      </c>
      <c r="AR5632" s="161">
        <f t="shared" si="752"/>
        <v>1.2002930391730345E-7</v>
      </c>
      <c r="AS5632" s="161" t="str">
        <f t="shared" si="748"/>
        <v/>
      </c>
    </row>
    <row r="5633" spans="41:45" ht="20.100000000000001" customHeight="1" x14ac:dyDescent="0.25">
      <c r="AO5633" s="158">
        <f t="shared" si="749"/>
        <v>31.814976617789938</v>
      </c>
      <c r="AP5633" s="159">
        <f t="shared" si="750"/>
        <v>4.3952186507314918E-5</v>
      </c>
      <c r="AQ5633" s="160">
        <f t="shared" si="751"/>
        <v>1.1970626373209847E-7</v>
      </c>
      <c r="AR5633" s="161">
        <f t="shared" si="752"/>
        <v>1.1970626373209847E-7</v>
      </c>
      <c r="AS5633" s="161" t="str">
        <f t="shared" si="748"/>
        <v/>
      </c>
    </row>
    <row r="5634" spans="41:45" ht="20.100000000000001" customHeight="1" x14ac:dyDescent="0.25">
      <c r="AO5634" s="158">
        <f t="shared" si="749"/>
        <v>31.821371587964368</v>
      </c>
      <c r="AP5634" s="159">
        <f t="shared" si="750"/>
        <v>4.3832480243582819E-5</v>
      </c>
      <c r="AQ5634" s="160">
        <f t="shared" si="751"/>
        <v>1.1938408090278035E-7</v>
      </c>
      <c r="AR5634" s="161">
        <f t="shared" si="752"/>
        <v>1.1938408090278035E-7</v>
      </c>
      <c r="AS5634" s="161" t="str">
        <f t="shared" si="748"/>
        <v/>
      </c>
    </row>
    <row r="5635" spans="41:45" ht="20.100000000000001" customHeight="1" x14ac:dyDescent="0.25">
      <c r="AO5635" s="158">
        <f t="shared" si="749"/>
        <v>31.827766558138798</v>
      </c>
      <c r="AP5635" s="159">
        <f t="shared" si="750"/>
        <v>4.3713096162680039E-5</v>
      </c>
      <c r="AQ5635" s="160">
        <f t="shared" si="751"/>
        <v>1.1906275319187429E-7</v>
      </c>
      <c r="AR5635" s="161">
        <f t="shared" si="752"/>
        <v>1.1906275319187429E-7</v>
      </c>
      <c r="AS5635" s="161" t="str">
        <f t="shared" si="748"/>
        <v/>
      </c>
    </row>
    <row r="5636" spans="41:45" ht="20.100000000000001" customHeight="1" x14ac:dyDescent="0.25">
      <c r="AO5636" s="158">
        <f t="shared" si="749"/>
        <v>31.834161528313228</v>
      </c>
      <c r="AP5636" s="159">
        <f t="shared" si="750"/>
        <v>4.3594033409488165E-5</v>
      </c>
      <c r="AQ5636" s="160">
        <f t="shared" si="751"/>
        <v>1.187422783676111E-7</v>
      </c>
      <c r="AR5636" s="161">
        <f t="shared" si="752"/>
        <v>1.187422783676111E-7</v>
      </c>
      <c r="AS5636" s="161" t="str">
        <f t="shared" si="748"/>
        <v/>
      </c>
    </row>
    <row r="5637" spans="41:45" ht="20.100000000000001" customHeight="1" x14ac:dyDescent="0.25">
      <c r="AO5637" s="158">
        <f t="shared" si="749"/>
        <v>31.840556498487658</v>
      </c>
      <c r="AP5637" s="159">
        <f t="shared" si="750"/>
        <v>4.3475291131120554E-5</v>
      </c>
      <c r="AQ5637" s="160">
        <f t="shared" si="751"/>
        <v>1.1842265420312085E-7</v>
      </c>
      <c r="AR5637" s="161">
        <f t="shared" si="752"/>
        <v>1.1842265420312085E-7</v>
      </c>
      <c r="AS5637" s="161" t="str">
        <f t="shared" si="748"/>
        <v/>
      </c>
    </row>
    <row r="5638" spans="41:45" ht="20.100000000000001" customHeight="1" x14ac:dyDescent="0.25">
      <c r="AO5638" s="158">
        <f t="shared" si="749"/>
        <v>31.846951468662088</v>
      </c>
      <c r="AP5638" s="159">
        <f t="shared" si="750"/>
        <v>4.3356868476917433E-5</v>
      </c>
      <c r="AQ5638" s="160">
        <f t="shared" si="751"/>
        <v>1.181038784783776E-7</v>
      </c>
      <c r="AR5638" s="161">
        <f t="shared" si="752"/>
        <v>1.181038784783776E-7</v>
      </c>
      <c r="AS5638" s="161" t="str">
        <f t="shared" si="748"/>
        <v/>
      </c>
    </row>
    <row r="5639" spans="41:45" ht="20.100000000000001" customHeight="1" x14ac:dyDescent="0.25">
      <c r="AO5639" s="158">
        <f t="shared" si="749"/>
        <v>31.853346438836518</v>
      </c>
      <c r="AP5639" s="159">
        <f t="shared" si="750"/>
        <v>4.3238764598439055E-5</v>
      </c>
      <c r="AQ5639" s="160">
        <f t="shared" si="751"/>
        <v>1.1778594897821402E-7</v>
      </c>
      <c r="AR5639" s="161">
        <f t="shared" si="752"/>
        <v>1.1778594897821402E-7</v>
      </c>
      <c r="AS5639" s="161" t="str">
        <f t="shared" si="748"/>
        <v/>
      </c>
    </row>
    <row r="5640" spans="41:45" ht="20.100000000000001" customHeight="1" x14ac:dyDescent="0.25">
      <c r="AO5640" s="158">
        <f t="shared" si="749"/>
        <v>31.859741409010947</v>
      </c>
      <c r="AP5640" s="159">
        <f t="shared" si="750"/>
        <v>4.3120978649460841E-5</v>
      </c>
      <c r="AQ5640" s="160">
        <f t="shared" si="751"/>
        <v>1.1746886349340554E-7</v>
      </c>
      <c r="AR5640" s="161">
        <f t="shared" si="752"/>
        <v>1.1746886349340554E-7</v>
      </c>
      <c r="AS5640" s="161" t="str">
        <f t="shared" si="748"/>
        <v/>
      </c>
    </row>
    <row r="5641" spans="41:45" ht="20.100000000000001" customHeight="1" x14ac:dyDescent="0.25">
      <c r="AO5641" s="158">
        <f t="shared" si="749"/>
        <v>31.866136379185377</v>
      </c>
      <c r="AP5641" s="159">
        <f t="shared" si="750"/>
        <v>4.3003509785967436E-5</v>
      </c>
      <c r="AQ5641" s="160">
        <f t="shared" si="751"/>
        <v>1.171526198204739E-7</v>
      </c>
      <c r="AR5641" s="161">
        <f t="shared" si="752"/>
        <v>1.171526198204739E-7</v>
      </c>
      <c r="AS5641" s="161" t="str">
        <f t="shared" si="748"/>
        <v/>
      </c>
    </row>
    <row r="5642" spans="41:45" ht="20.100000000000001" customHeight="1" x14ac:dyDescent="0.25">
      <c r="AO5642" s="158">
        <f t="shared" si="749"/>
        <v>31.872531349359807</v>
      </c>
      <c r="AP5642" s="159">
        <f t="shared" si="750"/>
        <v>4.2886357166146962E-5</v>
      </c>
      <c r="AQ5642" s="160">
        <f t="shared" si="751"/>
        <v>1.1683721576134147E-7</v>
      </c>
      <c r="AR5642" s="161">
        <f t="shared" si="752"/>
        <v>1.1683721576134147E-7</v>
      </c>
      <c r="AS5642" s="161" t="str">
        <f t="shared" si="748"/>
        <v/>
      </c>
    </row>
    <row r="5643" spans="41:45" ht="20.100000000000001" customHeight="1" x14ac:dyDescent="0.25">
      <c r="AO5643" s="158">
        <f t="shared" si="749"/>
        <v>31.878926319534237</v>
      </c>
      <c r="AP5643" s="159">
        <f t="shared" si="750"/>
        <v>4.276951995038562E-5</v>
      </c>
      <c r="AQ5643" s="160">
        <f t="shared" si="751"/>
        <v>1.1652264912358884E-7</v>
      </c>
      <c r="AR5643" s="161">
        <f t="shared" si="752"/>
        <v>1.1652264912358884E-7</v>
      </c>
      <c r="AS5643" s="161" t="str">
        <f t="shared" si="748"/>
        <v/>
      </c>
    </row>
    <row r="5644" spans="41:45" ht="20.100000000000001" customHeight="1" x14ac:dyDescent="0.25">
      <c r="AO5644" s="158">
        <f t="shared" si="749"/>
        <v>31.885321289708667</v>
      </c>
      <c r="AP5644" s="159">
        <f t="shared" si="750"/>
        <v>4.2652997301262031E-5</v>
      </c>
      <c r="AQ5644" s="160">
        <f t="shared" si="751"/>
        <v>1.1620891772082069E-7</v>
      </c>
      <c r="AR5644" s="161">
        <f t="shared" si="752"/>
        <v>1.1620891772082069E-7</v>
      </c>
      <c r="AS5644" s="161" t="str">
        <f t="shared" si="748"/>
        <v/>
      </c>
    </row>
    <row r="5645" spans="41:45" ht="20.100000000000001" customHeight="1" x14ac:dyDescent="0.25">
      <c r="AO5645" s="158">
        <f t="shared" si="749"/>
        <v>31.891716259883097</v>
      </c>
      <c r="AP5645" s="159">
        <f t="shared" si="750"/>
        <v>4.2536788383541211E-5</v>
      </c>
      <c r="AQ5645" s="160">
        <f t="shared" si="751"/>
        <v>1.1589601937159514E-7</v>
      </c>
      <c r="AR5645" s="161">
        <f t="shared" si="752"/>
        <v>1.1589601937159514E-7</v>
      </c>
      <c r="AS5645" s="161" t="str">
        <f t="shared" si="748"/>
        <v/>
      </c>
    </row>
    <row r="5646" spans="41:45" ht="20.100000000000001" customHeight="1" x14ac:dyDescent="0.25">
      <c r="AO5646" s="158">
        <f t="shared" si="749"/>
        <v>31.898111230057527</v>
      </c>
      <c r="AP5646" s="159">
        <f t="shared" si="750"/>
        <v>4.2420892364169615E-5</v>
      </c>
      <c r="AQ5646" s="160">
        <f t="shared" si="751"/>
        <v>1.1558395190051473E-7</v>
      </c>
      <c r="AR5646" s="161">
        <f t="shared" si="752"/>
        <v>1.1558395190051473E-7</v>
      </c>
      <c r="AS5646" s="161" t="str">
        <f t="shared" si="748"/>
        <v/>
      </c>
    </row>
    <row r="5647" spans="41:45" ht="20.100000000000001" customHeight="1" x14ac:dyDescent="0.25">
      <c r="AO5647" s="158">
        <f t="shared" si="749"/>
        <v>31.904506200231957</v>
      </c>
      <c r="AP5647" s="159">
        <f t="shared" si="750"/>
        <v>4.2305308412269101E-5</v>
      </c>
      <c r="AQ5647" s="160">
        <f t="shared" si="751"/>
        <v>1.1527271313763014E-7</v>
      </c>
      <c r="AR5647" s="161">
        <f t="shared" si="752"/>
        <v>1.1527271313763014E-7</v>
      </c>
      <c r="AS5647" s="161" t="str">
        <f t="shared" si="748"/>
        <v/>
      </c>
    </row>
    <row r="5648" spans="41:45" ht="20.100000000000001" customHeight="1" x14ac:dyDescent="0.25">
      <c r="AO5648" s="158">
        <f t="shared" si="749"/>
        <v>31.910901170406387</v>
      </c>
      <c r="AP5648" s="159">
        <f t="shared" si="750"/>
        <v>4.2190035699131471E-5</v>
      </c>
      <c r="AQ5648" s="160">
        <f t="shared" si="751"/>
        <v>1.1496230091832495E-7</v>
      </c>
      <c r="AR5648" s="161">
        <f t="shared" si="752"/>
        <v>1.1496230091832495E-7</v>
      </c>
      <c r="AS5648" s="161" t="str">
        <f t="shared" si="748"/>
        <v/>
      </c>
    </row>
    <row r="5649" spans="41:45" ht="20.100000000000001" customHeight="1" x14ac:dyDescent="0.25">
      <c r="AO5649" s="158">
        <f t="shared" si="749"/>
        <v>31.917296140580817</v>
      </c>
      <c r="AP5649" s="159">
        <f t="shared" si="750"/>
        <v>4.2075073398213146E-5</v>
      </c>
      <c r="AQ5649" s="160">
        <f t="shared" si="751"/>
        <v>1.1465271308404751E-7</v>
      </c>
      <c r="AR5649" s="161">
        <f t="shared" si="752"/>
        <v>1.1465271308404751E-7</v>
      </c>
      <c r="AS5649" s="161" t="str">
        <f t="shared" si="748"/>
        <v/>
      </c>
    </row>
    <row r="5650" spans="41:45" ht="20.100000000000001" customHeight="1" x14ac:dyDescent="0.25">
      <c r="AO5650" s="158">
        <f t="shared" si="749"/>
        <v>31.923691110755247</v>
      </c>
      <c r="AP5650" s="159">
        <f t="shared" si="750"/>
        <v>4.1960420685129098E-5</v>
      </c>
      <c r="AQ5650" s="160">
        <f t="shared" si="751"/>
        <v>1.1434394748103697E-7</v>
      </c>
      <c r="AR5650" s="161">
        <f t="shared" si="752"/>
        <v>1.1434394748103697E-7</v>
      </c>
      <c r="AS5650" s="161" t="str">
        <f t="shared" ref="AS5650:AS5658" si="753">IF($AP5650&lt;(1-$AN$670),$AQ5650,"")</f>
        <v/>
      </c>
    </row>
    <row r="5651" spans="41:45" ht="20.100000000000001" customHeight="1" x14ac:dyDescent="0.25">
      <c r="AO5651" s="158">
        <f t="shared" ref="AO5651:AO5658" si="754">AO5650+$AR$655</f>
        <v>31.930086080929676</v>
      </c>
      <c r="AP5651" s="159">
        <f t="shared" ref="AP5651:AP5658" si="755">_xlfn.CHISQ.DIST.RT(AO5651,7)</f>
        <v>4.1846076737648061E-5</v>
      </c>
      <c r="AQ5651" s="160">
        <f t="shared" ref="AQ5651:AQ5658" si="756">AP5651-AP5652</f>
        <v>1.1403600196182087E-7</v>
      </c>
      <c r="AR5651" s="161">
        <f t="shared" ref="AR5651:AR5658" si="757">IF(AP5651&lt;(1-$AN$662),AQ5651,"")</f>
        <v>1.1403600196182087E-7</v>
      </c>
      <c r="AS5651" s="161" t="str">
        <f t="shared" si="753"/>
        <v/>
      </c>
    </row>
    <row r="5652" spans="41:45" ht="20.100000000000001" customHeight="1" x14ac:dyDescent="0.25">
      <c r="AO5652" s="158">
        <f t="shared" si="754"/>
        <v>31.936481051104106</v>
      </c>
      <c r="AP5652" s="159">
        <f t="shared" si="755"/>
        <v>4.173204073568624E-5</v>
      </c>
      <c r="AQ5652" s="160">
        <f t="shared" si="756"/>
        <v>1.13728874383765E-7</v>
      </c>
      <c r="AR5652" s="161">
        <f t="shared" si="757"/>
        <v>1.13728874383765E-7</v>
      </c>
      <c r="AS5652" s="161" t="str">
        <f t="shared" si="753"/>
        <v/>
      </c>
    </row>
    <row r="5653" spans="41:45" ht="20.100000000000001" customHeight="1" x14ac:dyDescent="0.25">
      <c r="AO5653" s="158">
        <f t="shared" si="754"/>
        <v>31.942876021278536</v>
      </c>
      <c r="AP5653" s="159">
        <f t="shared" si="755"/>
        <v>4.1618311861302475E-5</v>
      </c>
      <c r="AQ5653" s="160">
        <f t="shared" si="756"/>
        <v>1.1342256261025923E-7</v>
      </c>
      <c r="AR5653" s="161">
        <f t="shared" si="757"/>
        <v>1.1342256261025923E-7</v>
      </c>
      <c r="AS5653" s="161" t="str">
        <f t="shared" si="753"/>
        <v/>
      </c>
    </row>
    <row r="5654" spans="41:45" ht="20.100000000000001" customHeight="1" x14ac:dyDescent="0.25">
      <c r="AO5654" s="158">
        <f t="shared" si="754"/>
        <v>31.949270991452966</v>
      </c>
      <c r="AP5654" s="159">
        <f t="shared" si="755"/>
        <v>4.1504889298692216E-5</v>
      </c>
      <c r="AQ5654" s="160">
        <f t="shared" si="756"/>
        <v>1.1311706450959947E-7</v>
      </c>
      <c r="AR5654" s="161">
        <f t="shared" si="757"/>
        <v>1.1311706450959947E-7</v>
      </c>
      <c r="AS5654" s="161" t="str">
        <f t="shared" si="753"/>
        <v/>
      </c>
    </row>
    <row r="5655" spans="41:45" ht="20.100000000000001" customHeight="1" x14ac:dyDescent="0.25">
      <c r="AO5655" s="158">
        <f t="shared" si="754"/>
        <v>31.955665961627396</v>
      </c>
      <c r="AP5655" s="159">
        <f t="shared" si="755"/>
        <v>4.1391772234182617E-5</v>
      </c>
      <c r="AQ5655" s="160">
        <f t="shared" si="756"/>
        <v>1.1281237795610571E-7</v>
      </c>
      <c r="AR5655" s="161">
        <f t="shared" si="757"/>
        <v>1.1281237795610571E-7</v>
      </c>
      <c r="AS5655" s="161" t="str">
        <f t="shared" si="753"/>
        <v/>
      </c>
    </row>
    <row r="5656" spans="41:45" ht="20.100000000000001" customHeight="1" x14ac:dyDescent="0.25">
      <c r="AO5656" s="158">
        <f t="shared" si="754"/>
        <v>31.962060931801826</v>
      </c>
      <c r="AP5656" s="159">
        <f t="shared" si="755"/>
        <v>4.1278959856226511E-5</v>
      </c>
      <c r="AQ5656" s="160">
        <f t="shared" si="756"/>
        <v>1.1250850082903784E-7</v>
      </c>
      <c r="AR5656" s="161">
        <f t="shared" si="757"/>
        <v>1.1250850082903784E-7</v>
      </c>
      <c r="AS5656" s="161" t="str">
        <f t="shared" si="753"/>
        <v/>
      </c>
    </row>
    <row r="5657" spans="41:45" ht="20.100000000000001" customHeight="1" x14ac:dyDescent="0.25">
      <c r="AO5657" s="158">
        <f t="shared" si="754"/>
        <v>31.968455901976256</v>
      </c>
      <c r="AP5657" s="159">
        <f t="shared" si="755"/>
        <v>4.1166451355397473E-5</v>
      </c>
      <c r="AQ5657" s="160">
        <f t="shared" si="756"/>
        <v>1.1220543101378829E-7</v>
      </c>
      <c r="AR5657" s="161">
        <f t="shared" si="757"/>
        <v>1.1220543101378829E-7</v>
      </c>
      <c r="AS5657" s="161" t="str">
        <f t="shared" si="753"/>
        <v/>
      </c>
    </row>
    <row r="5658" spans="41:45" ht="20.100000000000001" customHeight="1" x14ac:dyDescent="0.25">
      <c r="AO5658" s="158">
        <f t="shared" si="754"/>
        <v>31.974850872150686</v>
      </c>
      <c r="AP5658" s="159">
        <f t="shared" si="755"/>
        <v>4.1054245924383685E-5</v>
      </c>
      <c r="AQ5658" s="160">
        <f t="shared" si="756"/>
        <v>0</v>
      </c>
      <c r="AR5658" s="161">
        <f t="shared" si="757"/>
        <v>0</v>
      </c>
      <c r="AS5658" s="161" t="str">
        <f t="shared" si="753"/>
        <v/>
      </c>
    </row>
    <row r="5659" spans="41:45" ht="20.100000000000001" customHeight="1" x14ac:dyDescent="0.25">
      <c r="AO5659" s="158"/>
      <c r="AP5659" s="142">
        <f>AP5658</f>
        <v>4.1054245924383685E-5</v>
      </c>
    </row>
  </sheetData>
  <autoFilter ref="A10:I34" xr:uid="{18CA3339-6272-475F-A9BE-AC367CACDF3B}"/>
  <sortState xmlns:xlrd2="http://schemas.microsoft.com/office/spreadsheetml/2017/richdata2" ref="H283:H306">
    <sortCondition ref="H283:H306"/>
  </sortState>
  <mergeCells count="265">
    <mergeCell ref="A485:I487"/>
    <mergeCell ref="N15:O15"/>
    <mergeCell ref="N16:O16"/>
    <mergeCell ref="N17:O17"/>
    <mergeCell ref="N27:O27"/>
    <mergeCell ref="B8:I8"/>
    <mergeCell ref="B9:H9"/>
    <mergeCell ref="K8:S8"/>
    <mergeCell ref="R10:S10"/>
    <mergeCell ref="R11:S11"/>
    <mergeCell ref="R12:S12"/>
    <mergeCell ref="R13:S13"/>
    <mergeCell ref="R14:S14"/>
    <mergeCell ref="N10:O10"/>
    <mergeCell ref="N11:O11"/>
    <mergeCell ref="N12:O12"/>
    <mergeCell ref="N18:O18"/>
    <mergeCell ref="N19:O19"/>
    <mergeCell ref="N20:O20"/>
    <mergeCell ref="N21:O21"/>
    <mergeCell ref="N22:O22"/>
    <mergeCell ref="F126:F127"/>
    <mergeCell ref="E136:E147"/>
    <mergeCell ref="B131:B135"/>
    <mergeCell ref="E131:E135"/>
    <mergeCell ref="F131:F135"/>
    <mergeCell ref="A124:A157"/>
    <mergeCell ref="A456:I456"/>
    <mergeCell ref="F390:G390"/>
    <mergeCell ref="F391:G391"/>
    <mergeCell ref="F393:G393"/>
    <mergeCell ref="H390:I390"/>
    <mergeCell ref="H391:I391"/>
    <mergeCell ref="H392:I392"/>
    <mergeCell ref="F385:G386"/>
    <mergeCell ref="F387:G387"/>
    <mergeCell ref="A431:I431"/>
    <mergeCell ref="A396:I396"/>
    <mergeCell ref="H393:I393"/>
    <mergeCell ref="F389:G389"/>
    <mergeCell ref="B385:B386"/>
    <mergeCell ref="C385:C386"/>
    <mergeCell ref="H385:I386"/>
    <mergeCell ref="A249:I249"/>
    <mergeCell ref="B128:B130"/>
    <mergeCell ref="H387:I387"/>
    <mergeCell ref="H388:I388"/>
    <mergeCell ref="A541:I541"/>
    <mergeCell ref="A490:I490"/>
    <mergeCell ref="G527:I527"/>
    <mergeCell ref="A358:I358"/>
    <mergeCell ref="A336:F336"/>
    <mergeCell ref="A254:F254"/>
    <mergeCell ref="A280:F280"/>
    <mergeCell ref="A428:I428"/>
    <mergeCell ref="H389:I389"/>
    <mergeCell ref="A360:C360"/>
    <mergeCell ref="H280:I280"/>
    <mergeCell ref="G254:I254"/>
    <mergeCell ref="A334:I335"/>
    <mergeCell ref="A382:B382"/>
    <mergeCell ref="A383:B383"/>
    <mergeCell ref="A277:F277"/>
    <mergeCell ref="A380:B380"/>
    <mergeCell ref="A381:B381"/>
    <mergeCell ref="A459:I459"/>
    <mergeCell ref="A398:I402"/>
    <mergeCell ref="A433:I434"/>
    <mergeCell ref="A385:A386"/>
    <mergeCell ref="F388:G388"/>
    <mergeCell ref="A328:I328"/>
    <mergeCell ref="A637:I637"/>
    <mergeCell ref="A638:I638"/>
    <mergeCell ref="A639:I639"/>
    <mergeCell ref="A640:I640"/>
    <mergeCell ref="G528:I528"/>
    <mergeCell ref="G524:I524"/>
    <mergeCell ref="A560:I560"/>
    <mergeCell ref="A492:I492"/>
    <mergeCell ref="A493:I493"/>
    <mergeCell ref="C606:F606"/>
    <mergeCell ref="C608:F608"/>
    <mergeCell ref="B598:C598"/>
    <mergeCell ref="B599:C599"/>
    <mergeCell ref="B600:C600"/>
    <mergeCell ref="D598:E598"/>
    <mergeCell ref="F598:G598"/>
    <mergeCell ref="D599:E599"/>
    <mergeCell ref="F599:G599"/>
    <mergeCell ref="D600:E600"/>
    <mergeCell ref="F600:G600"/>
    <mergeCell ref="A494:I494"/>
    <mergeCell ref="A573:B574"/>
    <mergeCell ref="A575:B576"/>
    <mergeCell ref="A533:I533"/>
    <mergeCell ref="A570:I570"/>
    <mergeCell ref="A591:I591"/>
    <mergeCell ref="A592:I596"/>
    <mergeCell ref="A633:I633"/>
    <mergeCell ref="A634:I634"/>
    <mergeCell ref="C604:F604"/>
    <mergeCell ref="A635:I635"/>
    <mergeCell ref="A636:I636"/>
    <mergeCell ref="A632:I632"/>
    <mergeCell ref="A631:I631"/>
    <mergeCell ref="N13:O13"/>
    <mergeCell ref="N14:O14"/>
    <mergeCell ref="C131:C135"/>
    <mergeCell ref="B124:B125"/>
    <mergeCell ref="F136:F147"/>
    <mergeCell ref="A85:I85"/>
    <mergeCell ref="A71:I71"/>
    <mergeCell ref="B93:C93"/>
    <mergeCell ref="N52:N53"/>
    <mergeCell ref="O52:O53"/>
    <mergeCell ref="A119:I122"/>
    <mergeCell ref="J94:L94"/>
    <mergeCell ref="J96:L96"/>
    <mergeCell ref="J99:L99"/>
    <mergeCell ref="C124:C125"/>
    <mergeCell ref="D124:F124"/>
    <mergeCell ref="D126:D127"/>
    <mergeCell ref="E128:E130"/>
    <mergeCell ref="F128:F130"/>
    <mergeCell ref="A117:F117"/>
    <mergeCell ref="J88:L88"/>
    <mergeCell ref="R15:S15"/>
    <mergeCell ref="R16:S16"/>
    <mergeCell ref="O38:O39"/>
    <mergeCell ref="K40:M41"/>
    <mergeCell ref="N40:N41"/>
    <mergeCell ref="O40:O41"/>
    <mergeCell ref="K42:M43"/>
    <mergeCell ref="R28:S28"/>
    <mergeCell ref="R29:S29"/>
    <mergeCell ref="N42:N43"/>
    <mergeCell ref="O42:O43"/>
    <mergeCell ref="K38:M39"/>
    <mergeCell ref="N38:N39"/>
    <mergeCell ref="R17:S17"/>
    <mergeCell ref="R18:S18"/>
    <mergeCell ref="R33:S33"/>
    <mergeCell ref="R34:S34"/>
    <mergeCell ref="R30:S30"/>
    <mergeCell ref="R31:S31"/>
    <mergeCell ref="R32:S32"/>
    <mergeCell ref="N33:O33"/>
    <mergeCell ref="R19:S19"/>
    <mergeCell ref="N25:O25"/>
    <mergeCell ref="N26:O26"/>
    <mergeCell ref="K44:M45"/>
    <mergeCell ref="N44:N45"/>
    <mergeCell ref="O44:O45"/>
    <mergeCell ref="N23:O23"/>
    <mergeCell ref="B104:I104"/>
    <mergeCell ref="E126:E127"/>
    <mergeCell ref="K54:M55"/>
    <mergeCell ref="N54:N55"/>
    <mergeCell ref="O54:O55"/>
    <mergeCell ref="N48:N49"/>
    <mergeCell ref="O48:O49"/>
    <mergeCell ref="R24:S24"/>
    <mergeCell ref="R21:S21"/>
    <mergeCell ref="N50:N51"/>
    <mergeCell ref="O50:O51"/>
    <mergeCell ref="N24:O24"/>
    <mergeCell ref="R20:S20"/>
    <mergeCell ref="R22:S22"/>
    <mergeCell ref="R23:S23"/>
    <mergeCell ref="Z654:AE654"/>
    <mergeCell ref="CI30:CN30"/>
    <mergeCell ref="CV30:DA30"/>
    <mergeCell ref="N28:O28"/>
    <mergeCell ref="N29:O29"/>
    <mergeCell ref="N30:O30"/>
    <mergeCell ref="N31:O31"/>
    <mergeCell ref="R25:S25"/>
    <mergeCell ref="R26:S26"/>
    <mergeCell ref="R27:S27"/>
    <mergeCell ref="N46:N47"/>
    <mergeCell ref="K36:O36"/>
    <mergeCell ref="J623:L623"/>
    <mergeCell ref="V605:W605"/>
    <mergeCell ref="K48:M49"/>
    <mergeCell ref="K37:M37"/>
    <mergeCell ref="J98:L98"/>
    <mergeCell ref="N34:O34"/>
    <mergeCell ref="N32:O32"/>
    <mergeCell ref="J95:L95"/>
    <mergeCell ref="K52:M53"/>
    <mergeCell ref="O46:O47"/>
    <mergeCell ref="K46:M47"/>
    <mergeCell ref="K50:M51"/>
    <mergeCell ref="A7:I7"/>
    <mergeCell ref="J97:L97"/>
    <mergeCell ref="E46:F46"/>
    <mergeCell ref="A44:I44"/>
    <mergeCell ref="A67:I68"/>
    <mergeCell ref="A256:I256"/>
    <mergeCell ref="G338:H338"/>
    <mergeCell ref="G339:H339"/>
    <mergeCell ref="A5:I5"/>
    <mergeCell ref="C47:D47"/>
    <mergeCell ref="E47:F47"/>
    <mergeCell ref="C48:D48"/>
    <mergeCell ref="E48:F48"/>
    <mergeCell ref="C49:D49"/>
    <mergeCell ref="E49:F49"/>
    <mergeCell ref="C50:D50"/>
    <mergeCell ref="E50:F50"/>
    <mergeCell ref="C148:C152"/>
    <mergeCell ref="D148:D152"/>
    <mergeCell ref="E148:E152"/>
    <mergeCell ref="B136:B147"/>
    <mergeCell ref="C136:C147"/>
    <mergeCell ref="D136:D147"/>
    <mergeCell ref="C128:C130"/>
    <mergeCell ref="G340:H340"/>
    <mergeCell ref="H348:I348"/>
    <mergeCell ref="H347:I347"/>
    <mergeCell ref="G342:H342"/>
    <mergeCell ref="A332:I332"/>
    <mergeCell ref="D73:E73"/>
    <mergeCell ref="D79:E79"/>
    <mergeCell ref="D131:D135"/>
    <mergeCell ref="C46:D46"/>
    <mergeCell ref="A160:I160"/>
    <mergeCell ref="A107:F107"/>
    <mergeCell ref="F148:F152"/>
    <mergeCell ref="C153:C157"/>
    <mergeCell ref="B148:B152"/>
    <mergeCell ref="B153:B157"/>
    <mergeCell ref="D153:D157"/>
    <mergeCell ref="E153:E157"/>
    <mergeCell ref="F153:F157"/>
    <mergeCell ref="B126:B127"/>
    <mergeCell ref="C51:F53"/>
    <mergeCell ref="D128:D130"/>
    <mergeCell ref="A252:F252"/>
    <mergeCell ref="H252:I252"/>
    <mergeCell ref="C126:C127"/>
    <mergeCell ref="Z655:AE655"/>
    <mergeCell ref="B188:C188"/>
    <mergeCell ref="B217:C217"/>
    <mergeCell ref="B246:C246"/>
    <mergeCell ref="A327:I327"/>
    <mergeCell ref="J100:L100"/>
    <mergeCell ref="J101:L101"/>
    <mergeCell ref="A329:I329"/>
    <mergeCell ref="D621:I621"/>
    <mergeCell ref="A461:I464"/>
    <mergeCell ref="F392:G392"/>
    <mergeCell ref="D385:D386"/>
    <mergeCell ref="E385:E386"/>
    <mergeCell ref="A379:B379"/>
    <mergeCell ref="F624:H624"/>
    <mergeCell ref="F625:H625"/>
    <mergeCell ref="F627:H627"/>
    <mergeCell ref="E567:F567"/>
    <mergeCell ref="D620:I620"/>
    <mergeCell ref="F623:H623"/>
    <mergeCell ref="C573:E573"/>
    <mergeCell ref="C575:C576"/>
    <mergeCell ref="D575:D576"/>
    <mergeCell ref="E575:E576"/>
  </mergeCells>
  <phoneticPr fontId="4" type="noConversion"/>
  <conditionalFormatting sqref="C538:I538 G567:I567">
    <cfRule type="containsText" dxfId="16" priority="57" operator="containsText" text="Inadmissível">
      <formula>NOT(ISERROR(SEARCH("Inadmissível",C538)))</formula>
    </cfRule>
  </conditionalFormatting>
  <conditionalFormatting sqref="H348:I348">
    <cfRule type="containsText" dxfId="15" priority="3" operator="containsText" text="Não se pode rejeitar a hipótese nula">
      <formula>NOT(ISERROR(SEARCH("Não se pode rejeitar a hipótese nula",H348)))</formula>
    </cfRule>
  </conditionalFormatting>
  <conditionalFormatting sqref="I625">
    <cfRule type="cellIs" dxfId="14" priority="65" operator="greaterThan">
      <formula>0.01</formula>
    </cfRule>
  </conditionalFormatting>
  <conditionalFormatting sqref="J623:K623">
    <cfRule type="containsText" dxfId="13" priority="58" operator="containsText" text="Reduzir o número de casas decimais">
      <formula>NOT(ISERROR(SEARCH("Reduzir o número de casas decimais",J623)))</formula>
    </cfRule>
  </conditionalFormatting>
  <conditionalFormatting sqref="K58:L59 I192:I215 A254 A280:H280 H403:H409 K630:L630 K748:L759">
    <cfRule type="containsText" dxfId="12" priority="54" operator="containsText" text="Ponto atípico">
      <formula>NOT(ISERROR(SEARCH("Ponto atípico",A58)))</formula>
    </cfRule>
  </conditionalFormatting>
  <conditionalFormatting sqref="L11:L34">
    <cfRule type="cellIs" dxfId="11" priority="4" operator="notBetween">
      <formula>-2</formula>
      <formula>2</formula>
    </cfRule>
  </conditionalFormatting>
  <conditionalFormatting sqref="M11:M34">
    <cfRule type="cellIs" dxfId="10" priority="2" operator="greaterThan">
      <formula>1</formula>
    </cfRule>
  </conditionalFormatting>
  <conditionalFormatting sqref="N11:N34">
    <cfRule type="containsText" dxfId="9" priority="36" operator="containsText" text="Elemento com maior influência sobre os resultados da regressão">
      <formula>NOT(ISERROR(SEARCH("Elemento com maior influência sobre os resultados da regressão",N11)))</formula>
    </cfRule>
  </conditionalFormatting>
  <conditionalFormatting sqref="N38 F88 I339">
    <cfRule type="cellIs" dxfId="8" priority="68" operator="greaterThan">
      <formula>0.05</formula>
    </cfRule>
  </conditionalFormatting>
  <conditionalFormatting sqref="N40:N53 F94:F101">
    <cfRule type="cellIs" dxfId="7" priority="78" operator="greaterThan">
      <formula>0.3</formula>
    </cfRule>
  </conditionalFormatting>
  <conditionalFormatting sqref="N54:N55 H588">
    <cfRule type="cellIs" dxfId="6" priority="1" operator="greaterThan">
      <formula>0.5</formula>
    </cfRule>
  </conditionalFormatting>
  <conditionalFormatting sqref="O38 O40 O42 O44 O46 O48 O50 O52 O54">
    <cfRule type="containsText" dxfId="5" priority="33" operator="containsText" text="Revisar os elementos da amostra">
      <formula>NOT(ISERROR(SEARCH("Revisar os elementos da amostra",O38)))</formula>
    </cfRule>
  </conditionalFormatting>
  <conditionalFormatting sqref="Q11:Q34">
    <cfRule type="cellIs" dxfId="4" priority="10" operator="lessThan">
      <formula>0.1</formula>
    </cfRule>
  </conditionalFormatting>
  <conditionalFormatting sqref="R11:S34 U13:U34">
    <cfRule type="containsText" dxfId="3" priority="16" operator="containsText" text="Ponto mais distante do conjunto de dados">
      <formula>NOT(ISERROR(SEARCH("Ponto mais distante do conjunto de dados",R11)))</formula>
    </cfRule>
  </conditionalFormatting>
  <conditionalFormatting sqref="R11:S34">
    <cfRule type="containsText" dxfId="2" priority="13" operator="containsText" text="Rejeitado a um nível de significância de 10% (dez por cento)">
      <formula>NOT(ISERROR(SEARCH("Rejeitado a um nível de significância de 10% (dez por cento)",R11)))</formula>
    </cfRule>
  </conditionalFormatting>
  <pageMargins left="0.511811024" right="0.511811024" top="0.78740157499999996" bottom="0.78740157499999996" header="0.31496062000000002" footer="0.31496062000000002"/>
  <pageSetup paperSize="9" scale="38" fitToHeight="0" orientation="portrait" r:id="rId1"/>
  <headerFooter>
    <oddHeader>&amp;C
&amp;G</oddHead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395568-00A9-40B1-94F1-21ADE1D721F3}">
  <sheetPr>
    <pageSetUpPr fitToPage="1"/>
  </sheetPr>
  <dimension ref="A1:AP144"/>
  <sheetViews>
    <sheetView topLeftCell="A130" workbookViewId="0">
      <selection activeCell="X157" sqref="X157"/>
    </sheetView>
  </sheetViews>
  <sheetFormatPr defaultColWidth="3.625" defaultRowHeight="15" x14ac:dyDescent="0.25"/>
  <cols>
    <col min="41" max="42" width="3.625" style="47"/>
    <col min="43" max="16384" width="3.625" style="48"/>
  </cols>
  <sheetData>
    <row r="1" spans="1:38" s="47" customFormat="1" ht="20.100000000000001" customHeight="1" x14ac:dyDescent="0.25">
      <c r="A1" s="255" t="s">
        <v>379</v>
      </c>
      <c r="B1" s="255"/>
      <c r="C1" s="255"/>
      <c r="D1" s="255"/>
      <c r="E1" s="255"/>
      <c r="F1" s="255"/>
      <c r="G1" s="255"/>
      <c r="H1" s="255"/>
      <c r="I1" s="255"/>
      <c r="J1" s="255"/>
      <c r="K1" s="255"/>
      <c r="L1" s="255"/>
      <c r="M1" s="255"/>
      <c r="N1" s="255"/>
      <c r="O1" s="255"/>
      <c r="P1" s="255"/>
      <c r="Q1" s="255"/>
      <c r="R1" s="255"/>
      <c r="S1" s="255"/>
      <c r="T1" s="255"/>
      <c r="U1" s="255"/>
      <c r="V1" s="255"/>
      <c r="W1" s="255"/>
      <c r="X1" s="255"/>
      <c r="Y1" s="255"/>
      <c r="Z1" s="255"/>
      <c r="AA1" s="255"/>
      <c r="AB1" s="255"/>
      <c r="AC1" s="255"/>
      <c r="AD1" s="255"/>
      <c r="AE1" s="255"/>
      <c r="AF1" s="255"/>
      <c r="AG1" s="255"/>
      <c r="AH1" s="255"/>
      <c r="AI1" s="255"/>
      <c r="AJ1" s="255"/>
      <c r="AK1" s="255"/>
      <c r="AL1" s="255"/>
    </row>
    <row r="2" spans="1:38" s="47" customFormat="1" ht="20.100000000000001" customHeight="1" x14ac:dyDescent="0.25">
      <c r="A2" s="255" t="s">
        <v>380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  <c r="N2" s="255"/>
      <c r="O2" s="255"/>
      <c r="P2" s="255"/>
      <c r="Q2" s="255"/>
      <c r="R2" s="255"/>
      <c r="S2" s="255"/>
      <c r="T2" s="255"/>
      <c r="U2" s="255"/>
      <c r="V2" s="255"/>
      <c r="W2" s="255"/>
      <c r="X2" s="255"/>
      <c r="Y2" s="255"/>
      <c r="Z2" s="255"/>
      <c r="AA2" s="255"/>
      <c r="AB2" s="255"/>
      <c r="AC2" s="255"/>
      <c r="AD2" s="255"/>
      <c r="AE2" s="255"/>
      <c r="AF2" s="255"/>
      <c r="AG2" s="255"/>
      <c r="AH2" s="255"/>
      <c r="AI2" s="255"/>
      <c r="AJ2" s="255"/>
      <c r="AK2" s="255"/>
      <c r="AL2" s="255"/>
    </row>
    <row r="3" spans="1:38" s="47" customFormat="1" ht="20.100000000000001" customHeight="1" x14ac:dyDescent="0.25">
      <c r="A3" s="49"/>
      <c r="B3" s="49"/>
      <c r="C3" s="49"/>
      <c r="D3" s="49"/>
      <c r="E3" s="46"/>
      <c r="F3" s="49"/>
      <c r="G3" s="49"/>
      <c r="H3" s="49"/>
      <c r="I3" s="49"/>
      <c r="J3" s="49"/>
      <c r="K3" s="49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</row>
    <row r="4" spans="1:38" s="47" customFormat="1" ht="20.100000000000001" customHeight="1" x14ac:dyDescent="0.25">
      <c r="A4" s="49"/>
      <c r="B4" s="49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</row>
    <row r="5" spans="1:38" s="47" customFormat="1" ht="20.100000000000001" customHeight="1" x14ac:dyDescent="0.25">
      <c r="A5" s="255" t="s">
        <v>191</v>
      </c>
      <c r="B5" s="255"/>
      <c r="C5" s="255"/>
      <c r="D5" s="255"/>
      <c r="E5" s="255"/>
      <c r="F5" s="255"/>
      <c r="G5" s="255"/>
      <c r="H5" s="255"/>
      <c r="I5" s="255"/>
      <c r="J5" s="255"/>
      <c r="K5" s="255"/>
      <c r="L5" s="255"/>
      <c r="M5" s="255"/>
      <c r="N5" s="255"/>
      <c r="O5" s="255"/>
      <c r="P5" s="255"/>
      <c r="Q5" s="255"/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/>
      <c r="AJ5" s="255"/>
      <c r="AK5" s="255"/>
      <c r="AL5" s="255"/>
    </row>
    <row r="6" spans="1:38" s="47" customFormat="1" ht="20.100000000000001" customHeight="1" x14ac:dyDescent="0.25"/>
    <row r="7" spans="1:38" s="47" customFormat="1" ht="20.100000000000001" customHeight="1" thickBot="1" x14ac:dyDescent="0.3">
      <c r="A7" s="50"/>
      <c r="B7" s="50"/>
      <c r="C7" s="50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</row>
    <row r="8" spans="1:38" s="47" customFormat="1" ht="20.100000000000001" customHeight="1" x14ac:dyDescent="0.25">
      <c r="A8" s="256" t="s">
        <v>192</v>
      </c>
      <c r="B8" s="257"/>
      <c r="C8" s="257"/>
      <c r="D8" s="257"/>
      <c r="E8" s="257"/>
      <c r="F8" s="257"/>
      <c r="G8" s="257"/>
      <c r="H8" s="257"/>
      <c r="I8" s="257"/>
      <c r="J8" s="257"/>
      <c r="K8" s="257"/>
      <c r="L8" s="257"/>
      <c r="M8" s="257"/>
      <c r="N8" s="257"/>
      <c r="O8" s="257"/>
      <c r="P8" s="257"/>
      <c r="Q8" s="257"/>
      <c r="R8" s="257"/>
      <c r="S8" s="257"/>
      <c r="T8" s="257"/>
      <c r="U8" s="257"/>
      <c r="V8" s="257"/>
      <c r="W8" s="257"/>
      <c r="X8" s="257"/>
      <c r="Y8" s="257"/>
      <c r="Z8" s="257"/>
      <c r="AA8" s="257"/>
      <c r="AB8" s="257"/>
      <c r="AC8" s="257"/>
      <c r="AD8" s="257"/>
      <c r="AE8" s="257"/>
      <c r="AF8" s="257"/>
      <c r="AG8" s="257"/>
      <c r="AH8" s="257"/>
      <c r="AI8" s="257"/>
      <c r="AJ8" s="257"/>
      <c r="AK8" s="257"/>
      <c r="AL8" s="258"/>
    </row>
    <row r="9" spans="1:38" s="47" customFormat="1" ht="20.100000000000001" customHeight="1" x14ac:dyDescent="0.25">
      <c r="A9" s="51"/>
      <c r="B9"/>
      <c r="C9"/>
      <c r="D9"/>
      <c r="E9"/>
      <c r="F9"/>
      <c r="G9"/>
      <c r="H9"/>
      <c r="I9"/>
      <c r="J9"/>
      <c r="K9" s="52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 s="53"/>
    </row>
    <row r="10" spans="1:38" s="47" customFormat="1" ht="20.100000000000001" customHeight="1" x14ac:dyDescent="0.25">
      <c r="A10" s="51"/>
      <c r="B10" s="247" t="s">
        <v>193</v>
      </c>
      <c r="C10" s="247"/>
      <c r="D10" s="247"/>
      <c r="E10" s="247"/>
      <c r="F10" s="247"/>
      <c r="G10" s="247"/>
      <c r="H10" s="247"/>
      <c r="I10" s="247"/>
      <c r="J10" s="247"/>
      <c r="K10" s="247"/>
      <c r="L10" s="247"/>
      <c r="M10" s="247"/>
      <c r="N10" s="247"/>
      <c r="O10" s="247"/>
      <c r="P10" s="247"/>
      <c r="Q10" s="247"/>
      <c r="R10" s="247"/>
      <c r="S10" s="247"/>
      <c r="T10" s="247"/>
      <c r="U10" s="247"/>
      <c r="V10" s="247"/>
      <c r="W10" s="247"/>
      <c r="X10" s="247"/>
      <c r="Y10" s="247"/>
      <c r="Z10" s="247"/>
      <c r="AA10" s="247"/>
      <c r="AB10" s="247"/>
      <c r="AC10" s="247"/>
      <c r="AD10" s="247"/>
      <c r="AE10" s="247"/>
      <c r="AF10" s="247"/>
      <c r="AG10" s="247"/>
      <c r="AH10" s="247"/>
      <c r="AI10" s="247"/>
      <c r="AJ10" s="247"/>
      <c r="AK10" s="247"/>
      <c r="AL10" s="53"/>
    </row>
    <row r="11" spans="1:38" s="47" customFormat="1" ht="20.100000000000001" customHeight="1" x14ac:dyDescent="0.25">
      <c r="A11" s="51"/>
      <c r="B11" s="242" t="s">
        <v>194</v>
      </c>
      <c r="C11" s="243"/>
      <c r="D11" s="243"/>
      <c r="E11" s="243"/>
      <c r="F11" s="243"/>
      <c r="G11" s="243"/>
      <c r="H11" s="243"/>
      <c r="I11" s="243"/>
      <c r="J11" s="243"/>
      <c r="K11" s="244"/>
      <c r="L11" s="247"/>
      <c r="M11" s="247"/>
      <c r="N11" s="247"/>
      <c r="O11" s="247"/>
      <c r="P11" s="247"/>
      <c r="Q11" s="247"/>
      <c r="R11" s="247"/>
      <c r="S11" s="247"/>
      <c r="T11" s="247"/>
      <c r="U11" s="247"/>
      <c r="V11" s="247"/>
      <c r="W11" s="247"/>
      <c r="X11" s="247"/>
      <c r="Y11" s="247"/>
      <c r="Z11" s="247"/>
      <c r="AA11" s="247"/>
      <c r="AB11" s="247"/>
      <c r="AC11" s="247"/>
      <c r="AD11" s="247"/>
      <c r="AE11" s="247"/>
      <c r="AF11" s="247"/>
      <c r="AG11" s="247"/>
      <c r="AH11" s="247"/>
      <c r="AI11" s="247"/>
      <c r="AJ11" s="247"/>
      <c r="AK11" s="247"/>
      <c r="AL11" s="53"/>
    </row>
    <row r="12" spans="1:38" s="47" customFormat="1" ht="20.100000000000001" customHeight="1" x14ac:dyDescent="0.25">
      <c r="A12" s="51"/>
      <c r="B12" s="242" t="s">
        <v>195</v>
      </c>
      <c r="C12" s="243"/>
      <c r="D12" s="243"/>
      <c r="E12" s="243"/>
      <c r="F12" s="243"/>
      <c r="G12" s="243"/>
      <c r="H12" s="243"/>
      <c r="I12" s="243"/>
      <c r="J12" s="243"/>
      <c r="K12" s="244"/>
      <c r="L12" s="247"/>
      <c r="M12" s="247"/>
      <c r="N12" s="247"/>
      <c r="O12" s="247"/>
      <c r="P12" s="247"/>
      <c r="Q12" s="247"/>
      <c r="R12" s="247"/>
      <c r="S12" s="247"/>
      <c r="T12" s="247"/>
      <c r="U12" s="247"/>
      <c r="V12" s="247"/>
      <c r="W12" s="247"/>
      <c r="X12" s="247"/>
      <c r="Y12" s="247"/>
      <c r="Z12" s="247"/>
      <c r="AA12" s="247"/>
      <c r="AB12" s="247"/>
      <c r="AC12" s="247"/>
      <c r="AD12" s="247"/>
      <c r="AE12" s="247"/>
      <c r="AF12" s="247"/>
      <c r="AG12" s="247"/>
      <c r="AH12" s="247"/>
      <c r="AI12" s="247"/>
      <c r="AJ12" s="247"/>
      <c r="AK12" s="247"/>
      <c r="AL12" s="53"/>
    </row>
    <row r="13" spans="1:38" s="47" customFormat="1" ht="20.100000000000001" customHeight="1" x14ac:dyDescent="0.25">
      <c r="A13" s="51"/>
      <c r="B13" s="242" t="s">
        <v>196</v>
      </c>
      <c r="C13" s="243"/>
      <c r="D13" s="243"/>
      <c r="E13" s="243"/>
      <c r="F13" s="243"/>
      <c r="G13" s="243"/>
      <c r="H13" s="243"/>
      <c r="I13" s="243"/>
      <c r="J13" s="243"/>
      <c r="K13" s="244"/>
      <c r="L13" s="247"/>
      <c r="M13" s="247"/>
      <c r="N13" s="247"/>
      <c r="O13" s="247"/>
      <c r="P13" s="247"/>
      <c r="Q13" s="247"/>
      <c r="R13" s="247"/>
      <c r="S13" s="247"/>
      <c r="T13" s="247"/>
      <c r="U13" s="247"/>
      <c r="V13" s="247"/>
      <c r="W13" s="247"/>
      <c r="X13" s="247"/>
      <c r="Y13" s="247"/>
      <c r="Z13" s="247"/>
      <c r="AA13" s="247"/>
      <c r="AB13" s="247"/>
      <c r="AC13" s="247"/>
      <c r="AD13" s="247"/>
      <c r="AE13" s="247"/>
      <c r="AF13" s="247"/>
      <c r="AG13" s="247"/>
      <c r="AH13" s="247"/>
      <c r="AI13" s="247"/>
      <c r="AJ13" s="247"/>
      <c r="AK13" s="247"/>
      <c r="AL13" s="53"/>
    </row>
    <row r="14" spans="1:38" s="47" customFormat="1" ht="20.100000000000001" customHeight="1" x14ac:dyDescent="0.25">
      <c r="A14" s="51"/>
      <c r="B14" s="242" t="s">
        <v>197</v>
      </c>
      <c r="C14" s="243"/>
      <c r="D14" s="243"/>
      <c r="E14" s="243"/>
      <c r="F14" s="243"/>
      <c r="G14" s="243"/>
      <c r="H14" s="243"/>
      <c r="I14" s="243"/>
      <c r="J14" s="243"/>
      <c r="K14" s="244"/>
      <c r="L14" s="245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  <c r="Y14" s="245"/>
      <c r="Z14" s="245"/>
      <c r="AA14" s="245"/>
      <c r="AB14" s="245"/>
      <c r="AC14" s="245"/>
      <c r="AD14" s="245"/>
      <c r="AE14" s="245"/>
      <c r="AF14" s="245"/>
      <c r="AG14" s="245"/>
      <c r="AH14" s="245"/>
      <c r="AI14" s="245"/>
      <c r="AJ14" s="245"/>
      <c r="AK14" s="245"/>
      <c r="AL14" s="53"/>
    </row>
    <row r="15" spans="1:38" s="47" customFormat="1" ht="20.100000000000001" customHeight="1" x14ac:dyDescent="0.25">
      <c r="A15" s="51"/>
      <c r="B15" s="242" t="s">
        <v>198</v>
      </c>
      <c r="C15" s="243"/>
      <c r="D15" s="243"/>
      <c r="E15" s="243"/>
      <c r="F15" s="243"/>
      <c r="G15" s="243"/>
      <c r="H15" s="243"/>
      <c r="I15" s="243"/>
      <c r="J15" s="243"/>
      <c r="K15" s="244"/>
      <c r="L15" s="248"/>
      <c r="M15" s="248"/>
      <c r="N15" s="248"/>
      <c r="O15" s="248"/>
      <c r="P15" s="248"/>
      <c r="Q15" s="248"/>
      <c r="R15" s="248"/>
      <c r="S15" s="248"/>
      <c r="T15" s="248"/>
      <c r="U15" s="248"/>
      <c r="V15" s="248"/>
      <c r="W15" s="248"/>
      <c r="X15" s="248"/>
      <c r="Y15" s="248"/>
      <c r="Z15" s="248"/>
      <c r="AA15" s="248"/>
      <c r="AB15" s="248"/>
      <c r="AC15" s="248"/>
      <c r="AD15" s="248"/>
      <c r="AE15" s="248"/>
      <c r="AF15" s="248"/>
      <c r="AG15" s="248"/>
      <c r="AH15" s="248"/>
      <c r="AI15" s="248"/>
      <c r="AJ15" s="248"/>
      <c r="AK15" s="248"/>
      <c r="AL15" s="53"/>
    </row>
    <row r="16" spans="1:38" s="47" customFormat="1" ht="20.100000000000001" customHeight="1" x14ac:dyDescent="0.25">
      <c r="A16" s="51"/>
      <c r="B16" s="249" t="s">
        <v>345</v>
      </c>
      <c r="C16" s="250"/>
      <c r="D16" s="250"/>
      <c r="E16" s="250"/>
      <c r="F16" s="250"/>
      <c r="G16" s="250"/>
      <c r="H16" s="250"/>
      <c r="I16" s="250"/>
      <c r="J16" s="250"/>
      <c r="K16" s="251"/>
      <c r="L16" s="252"/>
      <c r="M16" s="252"/>
      <c r="N16" s="252"/>
      <c r="O16" s="252"/>
      <c r="P16" s="252"/>
      <c r="Q16" s="252"/>
      <c r="R16" s="252"/>
      <c r="S16" s="252"/>
      <c r="T16" s="252"/>
      <c r="U16" s="252"/>
      <c r="V16" s="252"/>
      <c r="W16" s="252"/>
      <c r="X16" s="252"/>
      <c r="Y16" s="252"/>
      <c r="Z16" s="252"/>
      <c r="AA16" s="252"/>
      <c r="AB16" s="252"/>
      <c r="AC16" s="252"/>
      <c r="AD16" s="252"/>
      <c r="AE16" s="252"/>
      <c r="AF16" s="252"/>
      <c r="AG16" s="252"/>
      <c r="AH16" s="252"/>
      <c r="AI16" s="252"/>
      <c r="AJ16" s="252"/>
      <c r="AK16" s="252"/>
      <c r="AL16" s="53"/>
    </row>
    <row r="17" spans="1:38" s="47" customFormat="1" ht="20.100000000000001" customHeight="1" x14ac:dyDescent="0.25">
      <c r="A17" s="51"/>
      <c r="B17" s="249" t="s">
        <v>199</v>
      </c>
      <c r="C17" s="250"/>
      <c r="D17" s="250"/>
      <c r="E17" s="250"/>
      <c r="F17" s="250"/>
      <c r="G17" s="250"/>
      <c r="H17" s="250"/>
      <c r="I17" s="250"/>
      <c r="J17" s="250"/>
      <c r="K17" s="251"/>
      <c r="L17" s="252"/>
      <c r="M17" s="252"/>
      <c r="N17" s="252"/>
      <c r="O17" s="252"/>
      <c r="P17" s="252"/>
      <c r="Q17" s="252"/>
      <c r="R17" s="252"/>
      <c r="S17" s="252"/>
      <c r="T17" s="252"/>
      <c r="U17" s="252"/>
      <c r="V17" s="252"/>
      <c r="W17" s="252"/>
      <c r="X17" s="252"/>
      <c r="Y17" s="252"/>
      <c r="Z17" s="252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53"/>
    </row>
    <row r="18" spans="1:38" s="47" customFormat="1" ht="20.100000000000001" customHeight="1" x14ac:dyDescent="0.25">
      <c r="A18" s="51"/>
      <c r="B18" s="249" t="s">
        <v>200</v>
      </c>
      <c r="C18" s="250"/>
      <c r="D18" s="250"/>
      <c r="E18" s="250"/>
      <c r="F18" s="250"/>
      <c r="G18" s="250"/>
      <c r="H18" s="250"/>
      <c r="I18" s="250"/>
      <c r="J18" s="250"/>
      <c r="K18" s="251"/>
      <c r="L18" s="252"/>
      <c r="M18" s="252"/>
      <c r="N18" s="252"/>
      <c r="O18" s="252"/>
      <c r="P18" s="252"/>
      <c r="Q18" s="252"/>
      <c r="R18" s="252"/>
      <c r="S18" s="252"/>
      <c r="T18" s="252"/>
      <c r="U18" s="252"/>
      <c r="V18" s="252"/>
      <c r="W18" s="252"/>
      <c r="X18" s="252"/>
      <c r="Y18" s="252"/>
      <c r="Z18" s="252"/>
      <c r="AA18" s="252"/>
      <c r="AB18" s="252"/>
      <c r="AC18" s="252"/>
      <c r="AD18" s="252"/>
      <c r="AE18" s="252"/>
      <c r="AF18" s="252"/>
      <c r="AG18" s="252"/>
      <c r="AH18" s="252"/>
      <c r="AI18" s="252"/>
      <c r="AJ18" s="252"/>
      <c r="AK18" s="252"/>
      <c r="AL18" s="53"/>
    </row>
    <row r="19" spans="1:38" s="47" customFormat="1" ht="20.100000000000001" customHeight="1" thickBot="1" x14ac:dyDescent="0.3">
      <c r="A19" s="55"/>
      <c r="B19" s="50"/>
      <c r="C19" s="50"/>
      <c r="D19" s="50"/>
      <c r="E19" s="50"/>
      <c r="F19" s="50"/>
      <c r="G19" s="50"/>
      <c r="H19" s="50"/>
      <c r="I19" s="50"/>
      <c r="J19" s="50"/>
      <c r="K19" s="56"/>
      <c r="L19" s="50"/>
      <c r="M19" s="50"/>
      <c r="N19" s="50"/>
      <c r="O19" s="50"/>
      <c r="P19" s="50"/>
      <c r="Q19" s="50"/>
      <c r="R19" s="50"/>
      <c r="S19" s="50"/>
      <c r="T19" s="50"/>
      <c r="U19" s="50"/>
      <c r="V19" s="50"/>
      <c r="W19" s="50"/>
      <c r="X19" s="50"/>
      <c r="Y19" s="50"/>
      <c r="Z19" s="50"/>
      <c r="AA19" s="50"/>
      <c r="AB19" s="50"/>
      <c r="AC19" s="50"/>
      <c r="AD19" s="50"/>
      <c r="AE19" s="50"/>
      <c r="AF19" s="50"/>
      <c r="AG19" s="50"/>
      <c r="AH19" s="50"/>
      <c r="AI19" s="50"/>
      <c r="AJ19" s="50"/>
      <c r="AK19" s="50"/>
      <c r="AL19" s="57"/>
    </row>
    <row r="20" spans="1:38" s="47" customFormat="1" ht="20.100000000000001" customHeight="1" thickBot="1" x14ac:dyDescent="0.3">
      <c r="A20" s="58"/>
      <c r="B20" s="58"/>
      <c r="C20" s="58"/>
      <c r="D20" s="58"/>
      <c r="E20" s="58"/>
      <c r="F20" s="58"/>
      <c r="G20" s="58"/>
      <c r="H20" s="58"/>
      <c r="I20" s="58"/>
      <c r="J20" s="58"/>
      <c r="K20" s="58"/>
      <c r="L20" s="58"/>
      <c r="M20" s="58"/>
      <c r="N20" s="58"/>
      <c r="O20" s="58"/>
      <c r="P20" s="58"/>
      <c r="Q20" s="58"/>
      <c r="R20" s="58"/>
      <c r="S20" s="58"/>
      <c r="T20" s="58"/>
      <c r="U20" s="58"/>
      <c r="V20" s="58"/>
      <c r="W20" s="58"/>
      <c r="X20" s="58"/>
      <c r="Y20" s="58"/>
      <c r="Z20" s="58"/>
      <c r="AA20" s="58"/>
      <c r="AB20" s="58"/>
      <c r="AC20" s="58"/>
      <c r="AD20" s="58"/>
      <c r="AE20" s="58"/>
      <c r="AF20" s="58"/>
      <c r="AG20" s="58"/>
      <c r="AH20" s="58"/>
      <c r="AI20" s="58"/>
      <c r="AJ20" s="58"/>
      <c r="AK20" s="58"/>
      <c r="AL20" s="58"/>
    </row>
    <row r="21" spans="1:38" s="47" customFormat="1" ht="20.100000000000001" customHeight="1" x14ac:dyDescent="0.25">
      <c r="A21" s="256" t="s">
        <v>201</v>
      </c>
      <c r="B21" s="257"/>
      <c r="C21" s="257"/>
      <c r="D21" s="257"/>
      <c r="E21" s="257"/>
      <c r="F21" s="257"/>
      <c r="G21" s="257"/>
      <c r="H21" s="257"/>
      <c r="I21" s="257"/>
      <c r="J21" s="257"/>
      <c r="K21" s="257"/>
      <c r="L21" s="257"/>
      <c r="M21" s="257"/>
      <c r="N21" s="257"/>
      <c r="O21" s="257"/>
      <c r="P21" s="257"/>
      <c r="Q21" s="257"/>
      <c r="R21" s="257"/>
      <c r="S21" s="257"/>
      <c r="T21" s="257"/>
      <c r="U21" s="257"/>
      <c r="V21" s="257"/>
      <c r="W21" s="257"/>
      <c r="X21" s="257"/>
      <c r="Y21" s="257"/>
      <c r="Z21" s="257"/>
      <c r="AA21" s="257"/>
      <c r="AB21" s="257"/>
      <c r="AC21" s="257"/>
      <c r="AD21" s="257"/>
      <c r="AE21" s="257"/>
      <c r="AF21" s="257"/>
      <c r="AG21" s="257"/>
      <c r="AH21" s="257"/>
      <c r="AI21" s="257"/>
      <c r="AJ21" s="257"/>
      <c r="AK21" s="257"/>
      <c r="AL21" s="258"/>
    </row>
    <row r="22" spans="1:38" s="47" customFormat="1" ht="20.100000000000001" customHeight="1" x14ac:dyDescent="0.25">
      <c r="A22" s="51"/>
      <c r="B22"/>
      <c r="C22"/>
      <c r="D22"/>
      <c r="E22"/>
      <c r="F22"/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 s="53"/>
    </row>
    <row r="23" spans="1:38" s="47" customFormat="1" ht="20.100000000000001" customHeight="1" x14ac:dyDescent="0.25">
      <c r="A23" s="51"/>
      <c r="B23" s="252" t="s">
        <v>202</v>
      </c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52"/>
      <c r="N23" s="252"/>
      <c r="O23" s="252"/>
      <c r="P23" s="252"/>
      <c r="Q23" s="252"/>
      <c r="R23" s="252"/>
      <c r="S23" s="252"/>
      <c r="T23" s="252"/>
      <c r="U23" s="252"/>
      <c r="V23" s="252"/>
      <c r="W23" s="252"/>
      <c r="X23" s="252"/>
      <c r="Y23" s="252"/>
      <c r="Z23" s="252"/>
      <c r="AA23" s="252"/>
      <c r="AB23" s="252"/>
      <c r="AC23" s="252"/>
      <c r="AD23" s="252"/>
      <c r="AE23" s="252"/>
      <c r="AF23" s="252"/>
      <c r="AG23" s="252"/>
      <c r="AH23" s="252"/>
      <c r="AI23" s="252"/>
      <c r="AJ23" s="252"/>
      <c r="AK23" s="252"/>
      <c r="AL23" s="53"/>
    </row>
    <row r="24" spans="1:38" s="47" customFormat="1" ht="20.100000000000001" customHeight="1" x14ac:dyDescent="0.25">
      <c r="A24" s="51"/>
      <c r="B24" s="252" t="s">
        <v>203</v>
      </c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52"/>
      <c r="N24" s="252"/>
      <c r="O24" s="252"/>
      <c r="P24" s="252"/>
      <c r="Q24" s="252"/>
      <c r="R24" s="252"/>
      <c r="S24" s="252"/>
      <c r="T24" s="252"/>
      <c r="U24" s="252"/>
      <c r="V24" s="252"/>
      <c r="W24" s="252"/>
      <c r="X24" s="252"/>
      <c r="Y24" s="252"/>
      <c r="Z24" s="252"/>
      <c r="AA24" s="252"/>
      <c r="AB24" s="252"/>
      <c r="AC24" s="252"/>
      <c r="AD24" s="252"/>
      <c r="AE24" s="252"/>
      <c r="AF24" s="252"/>
      <c r="AG24" s="252"/>
      <c r="AH24" s="252"/>
      <c r="AI24" s="252"/>
      <c r="AJ24" s="252"/>
      <c r="AK24" s="252"/>
      <c r="AL24" s="53"/>
    </row>
    <row r="25" spans="1:38" s="47" customFormat="1" ht="20.100000000000001" customHeight="1" x14ac:dyDescent="0.25">
      <c r="A25" s="51"/>
      <c r="B25" s="252" t="s">
        <v>204</v>
      </c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52"/>
      <c r="N25" s="252"/>
      <c r="O25" s="252"/>
      <c r="P25" s="252"/>
      <c r="Q25" s="252"/>
      <c r="R25" s="252"/>
      <c r="S25" s="252"/>
      <c r="T25" s="252"/>
      <c r="U25" s="252"/>
      <c r="V25" s="252"/>
      <c r="W25" s="252"/>
      <c r="X25" s="252"/>
      <c r="Y25" s="252"/>
      <c r="Z25" s="252"/>
      <c r="AA25" s="252"/>
      <c r="AB25" s="252"/>
      <c r="AC25" s="252"/>
      <c r="AD25" s="252"/>
      <c r="AE25" s="252"/>
      <c r="AF25" s="252"/>
      <c r="AG25" s="252"/>
      <c r="AH25" s="252"/>
      <c r="AI25" s="252"/>
      <c r="AJ25" s="252"/>
      <c r="AK25" s="252"/>
      <c r="AL25" s="53"/>
    </row>
    <row r="26" spans="1:38" s="47" customFormat="1" ht="20.100000000000001" customHeight="1" thickBot="1" x14ac:dyDescent="0.3">
      <c r="A26" s="55"/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  <c r="M26" s="50"/>
      <c r="N26" s="50"/>
      <c r="O26" s="50"/>
      <c r="P26" s="50"/>
      <c r="Q26" s="50"/>
      <c r="R26" s="50"/>
      <c r="S26" s="50"/>
      <c r="T26" s="50"/>
      <c r="U26" s="50"/>
      <c r="V26" s="50"/>
      <c r="W26" s="50"/>
      <c r="X26" s="50"/>
      <c r="Y26" s="50"/>
      <c r="Z26" s="50"/>
      <c r="AA26" s="50"/>
      <c r="AB26" s="50"/>
      <c r="AC26" s="50"/>
      <c r="AD26" s="50"/>
      <c r="AE26" s="50"/>
      <c r="AF26" s="50"/>
      <c r="AG26" s="50"/>
      <c r="AH26" s="50"/>
      <c r="AI26" s="50"/>
      <c r="AJ26" s="50"/>
      <c r="AK26" s="50"/>
      <c r="AL26" s="57"/>
    </row>
    <row r="27" spans="1:38" s="47" customFormat="1" ht="20.100000000000001" customHeight="1" x14ac:dyDescent="0.25">
      <c r="A27" s="259" t="s">
        <v>205</v>
      </c>
      <c r="B27" s="195"/>
      <c r="C27" s="195"/>
      <c r="D27" s="195"/>
      <c r="E27" s="195"/>
      <c r="F27" s="195"/>
      <c r="G27" s="195"/>
      <c r="H27" s="195"/>
      <c r="I27" s="195"/>
      <c r="J27" s="195"/>
      <c r="K27" s="195"/>
      <c r="L27" s="195"/>
      <c r="M27" s="195"/>
      <c r="N27" s="195"/>
      <c r="O27" s="195"/>
      <c r="P27" s="195"/>
      <c r="Q27" s="195"/>
      <c r="R27" s="195"/>
      <c r="S27" s="195"/>
      <c r="T27" s="195"/>
      <c r="U27" s="195"/>
      <c r="V27" s="195"/>
      <c r="W27" s="195"/>
      <c r="X27" s="195"/>
      <c r="Y27" s="195"/>
      <c r="Z27" s="195"/>
      <c r="AA27" s="195"/>
      <c r="AB27" s="195"/>
      <c r="AC27" s="195"/>
      <c r="AD27" s="195"/>
      <c r="AE27" s="195"/>
      <c r="AF27" s="195"/>
      <c r="AG27" s="195"/>
      <c r="AH27" s="195"/>
      <c r="AI27" s="195"/>
      <c r="AJ27" s="195"/>
      <c r="AK27" s="195"/>
      <c r="AL27" s="260"/>
    </row>
    <row r="28" spans="1:38" s="47" customFormat="1" ht="20.100000000000001" customHeight="1" x14ac:dyDescent="0.25">
      <c r="A28" s="51"/>
      <c r="B28"/>
      <c r="C28"/>
      <c r="D28"/>
      <c r="E28"/>
      <c r="F28"/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 s="53"/>
    </row>
    <row r="29" spans="1:38" s="47" customFormat="1" ht="20.100000000000001" customHeight="1" x14ac:dyDescent="0.25">
      <c r="A29" s="51"/>
      <c r="B29" s="253" t="s">
        <v>206</v>
      </c>
      <c r="C29" s="253"/>
      <c r="D29" s="253"/>
      <c r="E29" s="253"/>
      <c r="F29" s="253"/>
      <c r="G29" s="253"/>
      <c r="H29" s="253"/>
      <c r="I29" s="253"/>
      <c r="J29" s="253"/>
      <c r="K29" s="253"/>
      <c r="L29" s="253"/>
      <c r="M29" s="253"/>
      <c r="N29" s="253"/>
      <c r="O29"/>
      <c r="P29"/>
      <c r="Q29"/>
      <c r="R29"/>
      <c r="S29"/>
      <c r="T29"/>
      <c r="U29"/>
      <c r="V29" s="254" t="s">
        <v>207</v>
      </c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60"/>
    </row>
    <row r="30" spans="1:38" s="47" customFormat="1" ht="20.100000000000001" customHeight="1" x14ac:dyDescent="0.25">
      <c r="A30" s="51"/>
      <c r="B30"/>
      <c r="C30"/>
      <c r="D30"/>
      <c r="E30"/>
      <c r="F30"/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 s="53"/>
    </row>
    <row r="31" spans="1:38" s="47" customFormat="1" ht="20.100000000000001" customHeight="1" x14ac:dyDescent="0.25">
      <c r="A31" s="51"/>
      <c r="B31" s="54"/>
      <c r="C31" s="61" t="s">
        <v>208</v>
      </c>
      <c r="D31"/>
      <c r="E31"/>
      <c r="L31" s="54"/>
      <c r="M31" s="61" t="s">
        <v>209</v>
      </c>
      <c r="N31"/>
      <c r="O31"/>
      <c r="P31"/>
      <c r="Q31"/>
      <c r="R31"/>
      <c r="S31"/>
      <c r="T31"/>
      <c r="U31"/>
      <c r="V31" s="54"/>
      <c r="W31" s="62" t="s">
        <v>210</v>
      </c>
      <c r="X31" s="61"/>
      <c r="Y31" s="61"/>
      <c r="Z31" s="61"/>
      <c r="AA31" s="61"/>
      <c r="AB31" s="61"/>
      <c r="AC31" s="61"/>
      <c r="AD31" s="61"/>
      <c r="AE31" s="54"/>
      <c r="AF31" s="62" t="s">
        <v>211</v>
      </c>
      <c r="AH31"/>
      <c r="AI31"/>
      <c r="AJ31" s="61"/>
      <c r="AK31" s="61"/>
      <c r="AL31" s="63"/>
    </row>
    <row r="32" spans="1:38" s="47" customFormat="1" ht="20.100000000000001" customHeight="1" x14ac:dyDescent="0.25">
      <c r="A32"/>
      <c r="B32"/>
      <c r="C32"/>
      <c r="D32"/>
      <c r="E32"/>
      <c r="L32"/>
      <c r="M32" s="61"/>
      <c r="N32"/>
      <c r="O32"/>
      <c r="P32"/>
      <c r="Q32"/>
      <c r="R32"/>
      <c r="S32"/>
      <c r="T32"/>
      <c r="U32"/>
      <c r="V32"/>
      <c r="W32"/>
      <c r="X32" s="61"/>
      <c r="Y32" s="61"/>
      <c r="Z32" s="61"/>
      <c r="AA32" s="61"/>
      <c r="AB32" s="61"/>
      <c r="AC32" s="61"/>
      <c r="AD32" s="61"/>
      <c r="AE32"/>
      <c r="AF32"/>
      <c r="AH32"/>
      <c r="AI32"/>
      <c r="AJ32" s="61"/>
      <c r="AK32" s="61"/>
      <c r="AL32" s="63"/>
    </row>
    <row r="33" spans="1:38" s="47" customFormat="1" ht="20.100000000000001" customHeight="1" x14ac:dyDescent="0.25">
      <c r="A33" s="51"/>
      <c r="B33" s="54"/>
      <c r="C33" s="61" t="s">
        <v>212</v>
      </c>
      <c r="D33"/>
      <c r="E33"/>
      <c r="L33" s="54"/>
      <c r="M33" s="61" t="s">
        <v>213</v>
      </c>
      <c r="N33"/>
      <c r="O33"/>
      <c r="P33"/>
      <c r="Q33"/>
      <c r="R33"/>
      <c r="S33"/>
      <c r="T33"/>
      <c r="U33"/>
      <c r="V33" s="54"/>
      <c r="W33" s="62" t="s">
        <v>214</v>
      </c>
      <c r="X33" s="61"/>
      <c r="Y33" s="61"/>
      <c r="Z33" s="61"/>
      <c r="AA33" s="61"/>
      <c r="AB33" s="61"/>
      <c r="AC33" s="61"/>
      <c r="AD33" s="61"/>
      <c r="AE33" s="54"/>
      <c r="AF33" s="62" t="s">
        <v>215</v>
      </c>
      <c r="AG33" s="61"/>
      <c r="AH33" s="61"/>
      <c r="AI33" s="61"/>
      <c r="AJ33" s="61"/>
      <c r="AK33" s="61"/>
      <c r="AL33" s="53"/>
    </row>
    <row r="34" spans="1:38" s="47" customFormat="1" ht="20.100000000000001" customHeight="1" x14ac:dyDescent="0.25">
      <c r="A34" s="51"/>
      <c r="C34" s="61"/>
      <c r="D34"/>
      <c r="E34"/>
      <c r="K34" s="61"/>
      <c r="L34"/>
      <c r="M34"/>
      <c r="N34"/>
      <c r="O34"/>
      <c r="P34"/>
      <c r="Q34"/>
      <c r="R34"/>
      <c r="S34"/>
      <c r="T34"/>
      <c r="U34"/>
      <c r="V34"/>
      <c r="W34"/>
      <c r="X34" s="61"/>
      <c r="Y34" s="61"/>
      <c r="Z34" s="61"/>
      <c r="AA34" s="61"/>
      <c r="AB34" s="61"/>
      <c r="AC34" s="61"/>
      <c r="AD34" s="61"/>
      <c r="AF34" s="61"/>
      <c r="AG34" s="61"/>
      <c r="AH34" s="61"/>
      <c r="AI34" s="61"/>
      <c r="AJ34" s="61"/>
      <c r="AK34" s="61"/>
      <c r="AL34" s="53"/>
    </row>
    <row r="35" spans="1:38" s="47" customFormat="1" ht="20.100000000000001" customHeight="1" x14ac:dyDescent="0.25">
      <c r="A35" s="51"/>
      <c r="B35"/>
      <c r="C35"/>
      <c r="D35"/>
      <c r="E35"/>
      <c r="F35"/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 s="54"/>
      <c r="W35" s="62" t="s">
        <v>216</v>
      </c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 s="53"/>
    </row>
    <row r="36" spans="1:38" s="47" customFormat="1" ht="20.100000000000001" customHeight="1" x14ac:dyDescent="0.25">
      <c r="A36" s="51"/>
      <c r="B36"/>
      <c r="C36"/>
      <c r="D36"/>
      <c r="E36"/>
      <c r="F36"/>
      <c r="G36"/>
      <c r="H36"/>
      <c r="J36"/>
      <c r="K36"/>
      <c r="L36"/>
      <c r="M36"/>
      <c r="N36"/>
      <c r="O36"/>
      <c r="P36"/>
      <c r="Q36"/>
      <c r="R36"/>
      <c r="S36"/>
      <c r="T36"/>
      <c r="U36"/>
      <c r="W36" s="61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 s="53"/>
    </row>
    <row r="37" spans="1:38" s="47" customFormat="1" ht="20.100000000000001" customHeight="1" x14ac:dyDescent="0.25">
      <c r="A37" s="51"/>
      <c r="B37" s="262" t="s">
        <v>217</v>
      </c>
      <c r="C37" s="263"/>
      <c r="D37" s="263"/>
      <c r="E37" s="263"/>
      <c r="F37" s="263"/>
      <c r="G37" s="263"/>
      <c r="H37" s="264"/>
      <c r="L37" s="54"/>
      <c r="M37" s="61" t="s">
        <v>218</v>
      </c>
      <c r="O37"/>
      <c r="P37"/>
      <c r="Q37"/>
      <c r="R37"/>
      <c r="S37"/>
      <c r="T37"/>
      <c r="U37"/>
      <c r="V37" s="54"/>
      <c r="W37" s="61" t="s">
        <v>219</v>
      </c>
      <c r="X37"/>
      <c r="Y37"/>
      <c r="AC37"/>
      <c r="AD37"/>
      <c r="AE37"/>
      <c r="AF37"/>
      <c r="AG37"/>
      <c r="AH37"/>
      <c r="AI37"/>
      <c r="AJ37"/>
      <c r="AK37"/>
      <c r="AL37" s="53"/>
    </row>
    <row r="38" spans="1:38" s="47" customFormat="1" ht="20.100000000000001" customHeight="1" thickBot="1" x14ac:dyDescent="0.3">
      <c r="A38" s="55"/>
      <c r="B38" s="50"/>
      <c r="C38" s="50"/>
      <c r="D38" s="50"/>
      <c r="E38" s="50"/>
      <c r="F38" s="50"/>
      <c r="G38" s="50"/>
      <c r="H38" s="50"/>
      <c r="J38" s="50"/>
      <c r="K38" s="50"/>
      <c r="L38" s="50"/>
      <c r="M38" s="50"/>
      <c r="N38" s="50"/>
      <c r="O38" s="50"/>
      <c r="P38" s="50"/>
      <c r="Q38" s="50"/>
      <c r="R38" s="50"/>
      <c r="S38" s="50"/>
      <c r="T38" s="50"/>
      <c r="U38" s="50"/>
      <c r="V38" s="64"/>
      <c r="W38" s="65"/>
      <c r="X38" s="50"/>
      <c r="Y38" s="50"/>
      <c r="Z38" s="50"/>
      <c r="AA38" s="50"/>
      <c r="AB38" s="50"/>
      <c r="AC38" s="50"/>
      <c r="AD38" s="50"/>
      <c r="AE38" s="50"/>
      <c r="AF38" s="50"/>
      <c r="AG38" s="50"/>
      <c r="AH38" s="50"/>
      <c r="AI38" s="50"/>
      <c r="AJ38" s="50"/>
      <c r="AK38" s="50"/>
      <c r="AL38" s="57"/>
    </row>
    <row r="39" spans="1:38" s="47" customFormat="1" ht="20.100000000000001" customHeight="1" x14ac:dyDescent="0.25">
      <c r="A39" s="256" t="s">
        <v>220</v>
      </c>
      <c r="B39" s="257"/>
      <c r="C39" s="257"/>
      <c r="D39" s="257"/>
      <c r="E39" s="257"/>
      <c r="F39" s="257"/>
      <c r="G39" s="257"/>
      <c r="H39" s="257"/>
      <c r="I39" s="257"/>
      <c r="J39" s="257"/>
      <c r="K39" s="257"/>
      <c r="L39" s="257"/>
      <c r="M39" s="257"/>
      <c r="N39" s="257"/>
      <c r="O39" s="257"/>
      <c r="P39" s="257"/>
      <c r="Q39" s="257"/>
      <c r="R39" s="257"/>
      <c r="S39" s="257"/>
      <c r="T39" s="257"/>
      <c r="U39" s="257"/>
      <c r="V39" s="257"/>
      <c r="W39" s="257"/>
      <c r="X39" s="257"/>
      <c r="Y39" s="257"/>
      <c r="Z39" s="257"/>
      <c r="AA39" s="257"/>
      <c r="AB39" s="257"/>
      <c r="AC39" s="257"/>
      <c r="AD39" s="257"/>
      <c r="AE39" s="257"/>
      <c r="AF39" s="257"/>
      <c r="AG39" s="257"/>
      <c r="AH39" s="257"/>
      <c r="AI39" s="257"/>
      <c r="AJ39" s="257"/>
      <c r="AK39" s="257"/>
      <c r="AL39" s="258"/>
    </row>
    <row r="40" spans="1:38" s="47" customFormat="1" ht="20.100000000000001" customHeight="1" x14ac:dyDescent="0.25">
      <c r="A40" s="51"/>
      <c r="B40" s="66"/>
      <c r="C40" s="67"/>
      <c r="D40" s="67"/>
      <c r="E40" s="67"/>
      <c r="F40" s="67"/>
      <c r="G40" s="67"/>
      <c r="H40" s="67"/>
      <c r="I40" s="67"/>
      <c r="J40" s="68"/>
      <c r="K40" s="68"/>
      <c r="L40" s="68"/>
      <c r="M40" s="68"/>
      <c r="N40" s="68"/>
      <c r="O40" s="68"/>
      <c r="P40" s="68"/>
      <c r="Q40" s="68"/>
      <c r="R40" s="68"/>
      <c r="S40" s="68"/>
      <c r="T40" s="68"/>
      <c r="U40" s="68"/>
      <c r="V40" s="67"/>
      <c r="W40" s="67"/>
      <c r="X40" s="67"/>
      <c r="Y40" s="67"/>
      <c r="Z40" s="67"/>
      <c r="AA40" s="67"/>
      <c r="AB40" s="67"/>
      <c r="AC40" s="69"/>
      <c r="AD40" s="69"/>
      <c r="AE40" s="69"/>
      <c r="AF40" s="69"/>
      <c r="AG40" s="69"/>
      <c r="AH40" s="69"/>
      <c r="AI40" s="67"/>
      <c r="AJ40" s="67"/>
      <c r="AK40" s="67"/>
      <c r="AL40" s="70"/>
    </row>
    <row r="41" spans="1:38" s="47" customFormat="1" ht="20.100000000000001" customHeight="1" x14ac:dyDescent="0.25">
      <c r="A41" s="51"/>
      <c r="B41" s="71"/>
      <c r="C41" s="61" t="s">
        <v>221</v>
      </c>
      <c r="D41" s="67"/>
      <c r="E41" s="67"/>
      <c r="F41" s="67"/>
      <c r="G41" s="67"/>
      <c r="H41" s="67"/>
      <c r="I41" s="67"/>
      <c r="L41" s="71"/>
      <c r="M41" s="61" t="s">
        <v>222</v>
      </c>
      <c r="N41" s="61"/>
      <c r="O41" s="61"/>
      <c r="P41" s="61"/>
      <c r="Q41"/>
      <c r="R41" s="71"/>
      <c r="S41" s="61" t="s">
        <v>223</v>
      </c>
      <c r="X41" s="71"/>
      <c r="Y41" s="61" t="s">
        <v>224</v>
      </c>
      <c r="AD41" s="61"/>
      <c r="AG41"/>
      <c r="AH41"/>
      <c r="AI41" s="72"/>
      <c r="AL41" s="63"/>
    </row>
    <row r="42" spans="1:38" s="47" customFormat="1" ht="20.100000000000001" customHeight="1" x14ac:dyDescent="0.25">
      <c r="A42" s="51"/>
      <c r="B42" s="59"/>
      <c r="C42" s="61"/>
      <c r="D42" s="67"/>
      <c r="E42" s="67"/>
      <c r="F42" s="67"/>
      <c r="G42" s="67"/>
      <c r="H42" s="67"/>
      <c r="I42" s="67"/>
      <c r="L42" s="61"/>
      <c r="M42" s="61"/>
      <c r="N42" s="61"/>
      <c r="O42" s="61"/>
      <c r="P42" s="61"/>
      <c r="Q42"/>
      <c r="R42" s="61"/>
      <c r="S42" s="61"/>
      <c r="X42" s="61"/>
      <c r="Y42" s="61"/>
      <c r="AD42" s="61"/>
      <c r="AG42"/>
      <c r="AH42"/>
      <c r="AI42" s="61"/>
      <c r="AL42" s="63"/>
    </row>
    <row r="43" spans="1:38" s="47" customFormat="1" ht="20.100000000000001" customHeight="1" x14ac:dyDescent="0.25">
      <c r="A43" s="51"/>
      <c r="B43" s="71"/>
      <c r="C43" s="61" t="s">
        <v>225</v>
      </c>
      <c r="D43" s="67"/>
      <c r="E43" s="67"/>
      <c r="F43" s="67"/>
      <c r="G43" s="67"/>
      <c r="H43" s="67"/>
      <c r="I43" s="67"/>
      <c r="L43" s="71"/>
      <c r="M43" s="61" t="s">
        <v>226</v>
      </c>
      <c r="N43" s="61"/>
      <c r="O43" s="61"/>
      <c r="P43" s="61"/>
      <c r="Q43"/>
      <c r="R43" s="71"/>
      <c r="S43" s="61" t="s">
        <v>227</v>
      </c>
      <c r="X43" s="71"/>
      <c r="Y43" s="61" t="s">
        <v>228</v>
      </c>
      <c r="AD43" s="61"/>
      <c r="AG43"/>
      <c r="AH43"/>
      <c r="AI43" s="61"/>
      <c r="AL43" s="63"/>
    </row>
    <row r="44" spans="1:38" s="47" customFormat="1" ht="20.100000000000001" customHeight="1" thickBot="1" x14ac:dyDescent="0.3">
      <c r="A44" s="55"/>
      <c r="B44" s="50"/>
      <c r="C44" s="50"/>
      <c r="D44" s="50"/>
      <c r="E44" s="50"/>
      <c r="F44" s="50"/>
      <c r="G44" s="50"/>
      <c r="H44" s="50"/>
      <c r="I44" s="50"/>
      <c r="J44" s="50"/>
      <c r="K44" s="50"/>
      <c r="L44" s="50"/>
      <c r="M44" s="50"/>
      <c r="N44" s="50"/>
      <c r="O44" s="50"/>
      <c r="P44" s="50"/>
      <c r="Q44" s="50"/>
      <c r="R44" s="50"/>
      <c r="S44" s="50"/>
      <c r="T44" s="50"/>
      <c r="U44" s="50"/>
      <c r="V44" s="50"/>
      <c r="W44" s="50"/>
      <c r="X44" s="50"/>
      <c r="Y44" s="50"/>
      <c r="Z44" s="50"/>
      <c r="AA44" s="50"/>
      <c r="AB44" s="50"/>
      <c r="AC44" s="50"/>
      <c r="AD44" s="50"/>
      <c r="AE44" s="50"/>
      <c r="AF44" s="50"/>
      <c r="AG44" s="50"/>
      <c r="AH44" s="50"/>
      <c r="AI44" s="50"/>
      <c r="AJ44" s="50"/>
      <c r="AK44" s="50"/>
      <c r="AL44" s="57"/>
    </row>
    <row r="45" spans="1:38" s="47" customFormat="1" ht="20.100000000000001" customHeight="1" x14ac:dyDescent="0.25">
      <c r="A45" s="259" t="s">
        <v>229</v>
      </c>
      <c r="B45" s="195"/>
      <c r="C45" s="195"/>
      <c r="D45" s="195"/>
      <c r="E45" s="195"/>
      <c r="F45" s="195"/>
      <c r="G45" s="195"/>
      <c r="H45" s="195"/>
      <c r="I45" s="195"/>
      <c r="J45" s="195"/>
      <c r="K45" s="195"/>
      <c r="L45" s="195"/>
      <c r="M45" s="195"/>
      <c r="N45" s="195"/>
      <c r="O45" s="195"/>
      <c r="P45" s="195"/>
      <c r="Q45" s="195"/>
      <c r="R45" s="195"/>
      <c r="S45" s="195"/>
      <c r="T45" s="195"/>
      <c r="U45" s="195"/>
      <c r="V45" s="195"/>
      <c r="W45" s="195"/>
      <c r="X45" s="195"/>
      <c r="Y45" s="195"/>
      <c r="Z45" s="195"/>
      <c r="AA45" s="195"/>
      <c r="AB45" s="195"/>
      <c r="AC45" s="195"/>
      <c r="AD45" s="195"/>
      <c r="AE45" s="195"/>
      <c r="AF45" s="195"/>
      <c r="AG45" s="195"/>
      <c r="AH45" s="195"/>
      <c r="AI45" s="195"/>
      <c r="AJ45" s="195"/>
      <c r="AK45" s="195"/>
      <c r="AL45" s="260"/>
    </row>
    <row r="46" spans="1:38" s="47" customFormat="1" ht="20.100000000000001" customHeight="1" x14ac:dyDescent="0.25">
      <c r="A46" s="51"/>
      <c r="B46" s="66"/>
      <c r="C46" s="67"/>
      <c r="D46" s="67"/>
      <c r="E46" s="67"/>
      <c r="F46" s="67"/>
      <c r="G46" s="67"/>
      <c r="H46" s="67"/>
      <c r="I46" s="67"/>
      <c r="J46" s="68"/>
      <c r="K46" s="68"/>
      <c r="L46" s="68"/>
      <c r="M46" s="68"/>
      <c r="N46" s="68"/>
      <c r="O46" s="68"/>
      <c r="P46" s="68"/>
      <c r="Q46" s="68"/>
      <c r="R46" s="68"/>
      <c r="S46" s="68"/>
      <c r="T46" s="68"/>
      <c r="U46" s="68"/>
      <c r="V46" s="67"/>
      <c r="W46" s="67"/>
      <c r="X46" s="67"/>
      <c r="Y46" s="67"/>
      <c r="Z46" s="67"/>
      <c r="AA46" s="67"/>
      <c r="AB46" s="67"/>
      <c r="AC46" s="69"/>
      <c r="AD46" s="69"/>
      <c r="AE46" s="69"/>
      <c r="AF46" s="69"/>
      <c r="AG46" s="69"/>
      <c r="AH46" s="69"/>
      <c r="AI46" s="67"/>
      <c r="AJ46" s="67"/>
      <c r="AK46" s="67"/>
      <c r="AL46" s="70"/>
    </row>
    <row r="47" spans="1:38" s="47" customFormat="1" ht="20.100000000000001" customHeight="1" x14ac:dyDescent="0.25">
      <c r="A47" s="51"/>
      <c r="B47" s="71"/>
      <c r="C47" s="61" t="s">
        <v>230</v>
      </c>
      <c r="D47" s="67"/>
      <c r="E47" s="67"/>
      <c r="F47" s="67"/>
      <c r="G47" s="67"/>
      <c r="H47" s="67"/>
      <c r="I47" s="67"/>
      <c r="L47" s="71"/>
      <c r="M47" s="61" t="s">
        <v>231</v>
      </c>
      <c r="N47" s="61"/>
      <c r="O47" s="61"/>
      <c r="P47" s="61"/>
      <c r="Q47"/>
      <c r="R47" s="71"/>
      <c r="S47" s="61" t="s">
        <v>232</v>
      </c>
      <c r="X47" s="71"/>
      <c r="Y47" s="61" t="s">
        <v>233</v>
      </c>
      <c r="AD47" s="61"/>
      <c r="AG47"/>
      <c r="AH47"/>
      <c r="AI47" s="72"/>
      <c r="AL47" s="63"/>
    </row>
    <row r="48" spans="1:38" s="47" customFormat="1" ht="20.100000000000001" customHeight="1" x14ac:dyDescent="0.25">
      <c r="A48" s="51"/>
      <c r="B48" s="59"/>
      <c r="C48" s="61"/>
      <c r="D48" s="67"/>
      <c r="E48" s="67"/>
      <c r="F48" s="67"/>
      <c r="G48" s="67"/>
      <c r="H48" s="67"/>
      <c r="I48" s="67"/>
      <c r="L48" s="61"/>
      <c r="M48" s="61"/>
      <c r="N48" s="61"/>
      <c r="O48" s="61"/>
      <c r="P48" s="61"/>
      <c r="Q48"/>
      <c r="R48" s="61"/>
      <c r="S48" s="61"/>
      <c r="X48" s="61"/>
      <c r="Y48" s="61"/>
      <c r="AD48" s="61"/>
      <c r="AG48"/>
      <c r="AH48"/>
      <c r="AI48" s="61"/>
      <c r="AL48" s="63"/>
    </row>
    <row r="49" spans="1:38" s="47" customFormat="1" ht="20.100000000000001" customHeight="1" x14ac:dyDescent="0.25">
      <c r="A49" s="51"/>
      <c r="B49" s="71"/>
      <c r="C49" s="61" t="s">
        <v>234</v>
      </c>
      <c r="D49" s="67"/>
      <c r="E49" s="67"/>
      <c r="F49" s="67"/>
      <c r="G49" s="67"/>
      <c r="H49" s="67"/>
      <c r="I49" s="67"/>
      <c r="L49" s="71"/>
      <c r="M49" s="61" t="s">
        <v>235</v>
      </c>
      <c r="N49" s="61"/>
      <c r="O49" s="61"/>
      <c r="P49" s="61"/>
      <c r="Q49"/>
      <c r="R49" s="71"/>
      <c r="S49" s="61" t="s">
        <v>236</v>
      </c>
      <c r="X49" s="71"/>
      <c r="Y49" s="61" t="s">
        <v>237</v>
      </c>
      <c r="AD49" s="61"/>
      <c r="AG49"/>
      <c r="AH49"/>
      <c r="AI49" s="61"/>
      <c r="AL49" s="63"/>
    </row>
    <row r="50" spans="1:38" s="47" customFormat="1" ht="20.100000000000001" customHeight="1" thickBot="1" x14ac:dyDescent="0.3">
      <c r="A50" s="55"/>
      <c r="B50" s="50"/>
      <c r="C50" s="50"/>
      <c r="D50" s="50"/>
      <c r="E50" s="50"/>
      <c r="F50" s="50"/>
      <c r="G50" s="50"/>
      <c r="H50" s="50"/>
      <c r="I50" s="50"/>
      <c r="J50" s="50"/>
      <c r="K50" s="50"/>
      <c r="L50" s="50"/>
      <c r="M50" s="50"/>
      <c r="N50" s="50"/>
      <c r="O50" s="50"/>
      <c r="P50" s="50"/>
      <c r="Q50" s="50"/>
      <c r="R50" s="50"/>
      <c r="S50" s="50"/>
      <c r="T50" s="50"/>
      <c r="U50" s="50"/>
      <c r="V50" s="50"/>
      <c r="W50" s="50"/>
      <c r="X50" s="50"/>
      <c r="Y50" s="50"/>
      <c r="Z50" s="50"/>
      <c r="AA50" s="50"/>
      <c r="AB50" s="50"/>
      <c r="AC50" s="50"/>
      <c r="AD50" s="50"/>
      <c r="AE50" s="50"/>
      <c r="AF50" s="50"/>
      <c r="AG50" s="50"/>
      <c r="AH50" s="50"/>
      <c r="AI50" s="50"/>
      <c r="AJ50" s="50"/>
      <c r="AK50" s="50"/>
      <c r="AL50" s="57"/>
    </row>
    <row r="51" spans="1:38" s="47" customFormat="1" ht="20.100000000000001" customHeight="1" x14ac:dyDescent="0.25">
      <c r="A51" s="256" t="s">
        <v>238</v>
      </c>
      <c r="B51" s="257"/>
      <c r="C51" s="257"/>
      <c r="D51" s="257"/>
      <c r="E51" s="257"/>
      <c r="F51" s="257"/>
      <c r="G51" s="257"/>
      <c r="H51" s="257"/>
      <c r="I51" s="257"/>
      <c r="J51" s="257"/>
      <c r="K51" s="257"/>
      <c r="L51" s="257"/>
      <c r="M51" s="257"/>
      <c r="N51" s="257"/>
      <c r="O51" s="257"/>
      <c r="P51" s="257"/>
      <c r="Q51" s="257"/>
      <c r="R51" s="257"/>
      <c r="S51" s="257"/>
      <c r="T51" s="257"/>
      <c r="U51" s="257"/>
      <c r="V51" s="257"/>
      <c r="W51" s="257"/>
      <c r="X51" s="257"/>
      <c r="Y51" s="257"/>
      <c r="Z51" s="257"/>
      <c r="AA51" s="257"/>
      <c r="AB51" s="257"/>
      <c r="AC51" s="257"/>
      <c r="AD51" s="257"/>
      <c r="AE51" s="257"/>
      <c r="AF51" s="257"/>
      <c r="AG51" s="257"/>
      <c r="AH51" s="257"/>
      <c r="AI51" s="257"/>
      <c r="AJ51" s="257"/>
      <c r="AK51" s="257"/>
      <c r="AL51" s="258"/>
    </row>
    <row r="52" spans="1:38" s="47" customFormat="1" ht="20.100000000000001" customHeight="1" x14ac:dyDescent="0.25">
      <c r="A52" s="51"/>
      <c r="B52"/>
      <c r="C52"/>
      <c r="D52"/>
      <c r="E52"/>
      <c r="F52"/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 s="53"/>
    </row>
    <row r="53" spans="1:38" s="47" customFormat="1" ht="20.100000000000001" customHeight="1" x14ac:dyDescent="0.25">
      <c r="A53" s="51"/>
      <c r="B53" s="265" t="s">
        <v>239</v>
      </c>
      <c r="C53" s="266"/>
      <c r="D53" s="266"/>
      <c r="E53" s="266"/>
      <c r="F53" s="266"/>
      <c r="G53" s="266"/>
      <c r="H53" s="266"/>
      <c r="I53" s="266"/>
      <c r="J53" s="266"/>
      <c r="K53" s="247"/>
      <c r="L53" s="247"/>
      <c r="M53" s="247"/>
      <c r="N53" s="247"/>
      <c r="O53" s="247"/>
      <c r="P53"/>
      <c r="Q53" s="265" t="s">
        <v>240</v>
      </c>
      <c r="R53" s="266"/>
      <c r="S53" s="266"/>
      <c r="T53" s="266"/>
      <c r="U53" s="266"/>
      <c r="V53" s="266"/>
      <c r="W53" s="266"/>
      <c r="X53" s="261"/>
      <c r="Y53" s="261"/>
      <c r="Z53" s="261"/>
      <c r="AA53" s="261"/>
      <c r="AB53"/>
      <c r="AC53" s="265" t="s">
        <v>241</v>
      </c>
      <c r="AD53" s="266"/>
      <c r="AE53" s="266"/>
      <c r="AF53" s="266"/>
      <c r="AG53" s="266"/>
      <c r="AH53" s="266"/>
      <c r="AI53" s="266"/>
      <c r="AJ53" s="261"/>
      <c r="AK53" s="261"/>
      <c r="AL53" s="53"/>
    </row>
    <row r="54" spans="1:38" s="47" customFormat="1" ht="20.100000000000001" customHeight="1" x14ac:dyDescent="0.25">
      <c r="A54" s="51"/>
      <c r="B54"/>
      <c r="C54"/>
      <c r="D54"/>
      <c r="E54"/>
      <c r="F54"/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 s="53"/>
    </row>
    <row r="55" spans="1:38" s="47" customFormat="1" ht="20.100000000000001" customHeight="1" x14ac:dyDescent="0.25">
      <c r="A55" s="51"/>
      <c r="B55" s="261" t="s">
        <v>242</v>
      </c>
      <c r="C55" s="261"/>
      <c r="D55" s="261"/>
      <c r="E55" s="261"/>
      <c r="F55" s="261"/>
      <c r="G55" s="261"/>
      <c r="H55" s="261"/>
      <c r="I55" s="261"/>
      <c r="J55" s="261"/>
      <c r="K55"/>
      <c r="L55" s="54"/>
      <c r="M55" s="61" t="s">
        <v>243</v>
      </c>
      <c r="N55"/>
      <c r="O55"/>
      <c r="P55"/>
      <c r="R55" s="54"/>
      <c r="S55" s="61" t="s">
        <v>244</v>
      </c>
      <c r="T55"/>
      <c r="U55"/>
      <c r="V55"/>
      <c r="X55" s="54"/>
      <c r="Y55" s="61" t="s">
        <v>245</v>
      </c>
      <c r="Z55"/>
      <c r="AA55"/>
      <c r="AB55"/>
      <c r="AE55"/>
      <c r="AF55"/>
      <c r="AG55"/>
      <c r="AH55"/>
      <c r="AI55"/>
      <c r="AJ55"/>
      <c r="AK55"/>
      <c r="AL55" s="53"/>
    </row>
    <row r="56" spans="1:38" s="47" customFormat="1" ht="20.100000000000001" customHeight="1" x14ac:dyDescent="0.25">
      <c r="A56" s="51"/>
      <c r="B56"/>
      <c r="C56"/>
      <c r="D56"/>
      <c r="E56"/>
      <c r="F56"/>
      <c r="G56"/>
      <c r="H56"/>
      <c r="I56"/>
      <c r="J56"/>
      <c r="K56"/>
      <c r="L56"/>
      <c r="M56"/>
      <c r="N56"/>
      <c r="O56"/>
      <c r="P56"/>
      <c r="R56"/>
      <c r="S56"/>
      <c r="T56"/>
      <c r="U56"/>
      <c r="V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 s="53"/>
    </row>
    <row r="57" spans="1:38" s="47" customFormat="1" ht="20.100000000000001" customHeight="1" x14ac:dyDescent="0.25">
      <c r="A57" s="51"/>
      <c r="B57" s="261" t="s">
        <v>246</v>
      </c>
      <c r="C57" s="261"/>
      <c r="D57" s="261"/>
      <c r="E57" s="261"/>
      <c r="F57" s="261"/>
      <c r="G57" s="261"/>
      <c r="H57" s="261"/>
      <c r="I57" s="261"/>
      <c r="J57" s="261"/>
      <c r="K57"/>
      <c r="L57" s="54"/>
      <c r="M57" s="61" t="s">
        <v>247</v>
      </c>
      <c r="N57"/>
      <c r="O57"/>
      <c r="P57"/>
      <c r="R57" s="54"/>
      <c r="S57" s="61" t="s">
        <v>248</v>
      </c>
      <c r="T57"/>
      <c r="U57"/>
      <c r="V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 s="53"/>
    </row>
    <row r="58" spans="1:38" s="47" customFormat="1" ht="20.100000000000001" customHeight="1" x14ac:dyDescent="0.25">
      <c r="A58" s="51"/>
      <c r="B58"/>
      <c r="C58"/>
      <c r="D58"/>
      <c r="E58"/>
      <c r="F58"/>
      <c r="G58"/>
      <c r="H58"/>
      <c r="I58"/>
      <c r="J58"/>
      <c r="K58"/>
      <c r="L58"/>
      <c r="M58"/>
      <c r="N58"/>
      <c r="O58"/>
      <c r="P58"/>
      <c r="R58"/>
      <c r="S58"/>
      <c r="T58"/>
      <c r="U58"/>
      <c r="V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 s="53"/>
    </row>
    <row r="59" spans="1:38" s="47" customFormat="1" ht="20.100000000000001" customHeight="1" x14ac:dyDescent="0.25">
      <c r="A59" s="51"/>
      <c r="B59" s="261" t="s">
        <v>249</v>
      </c>
      <c r="C59" s="261"/>
      <c r="D59" s="261"/>
      <c r="E59" s="261"/>
      <c r="F59" s="261"/>
      <c r="G59" s="261"/>
      <c r="H59" s="261"/>
      <c r="I59" s="261"/>
      <c r="J59" s="261"/>
      <c r="K59"/>
      <c r="L59" s="54"/>
      <c r="M59" s="61" t="s">
        <v>250</v>
      </c>
      <c r="N59"/>
      <c r="O59"/>
      <c r="P59"/>
      <c r="R59" s="54"/>
      <c r="S59" s="61" t="s">
        <v>251</v>
      </c>
      <c r="T59"/>
      <c r="U59"/>
      <c r="V59"/>
      <c r="X59" s="54"/>
      <c r="Y59" s="61" t="s">
        <v>378</v>
      </c>
      <c r="Z59"/>
      <c r="AA59"/>
      <c r="AB59"/>
      <c r="AC59"/>
      <c r="AD59"/>
      <c r="AE59"/>
      <c r="AF59"/>
      <c r="AG59"/>
      <c r="AH59"/>
      <c r="AI59"/>
      <c r="AJ59"/>
      <c r="AK59"/>
      <c r="AL59" s="53"/>
    </row>
    <row r="60" spans="1:38" s="47" customFormat="1" ht="20.100000000000001" customHeight="1" x14ac:dyDescent="0.25">
      <c r="A60" s="51"/>
      <c r="B60"/>
      <c r="C60"/>
      <c r="D60"/>
      <c r="E60"/>
      <c r="F60"/>
      <c r="G60"/>
      <c r="H60"/>
      <c r="I60"/>
      <c r="J60"/>
      <c r="K60"/>
      <c r="L60"/>
      <c r="M60"/>
      <c r="N60"/>
      <c r="O60"/>
      <c r="P60"/>
      <c r="R60"/>
      <c r="S60"/>
      <c r="T60"/>
      <c r="U60"/>
      <c r="V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 s="53"/>
    </row>
    <row r="61" spans="1:38" s="47" customFormat="1" ht="20.100000000000001" customHeight="1" x14ac:dyDescent="0.25">
      <c r="A61" s="51"/>
      <c r="B61" s="261" t="s">
        <v>252</v>
      </c>
      <c r="C61" s="261"/>
      <c r="D61" s="261"/>
      <c r="E61" s="261"/>
      <c r="F61" s="261"/>
      <c r="G61" s="261"/>
      <c r="H61" s="261"/>
      <c r="I61" s="261"/>
      <c r="J61" s="261"/>
      <c r="K61"/>
      <c r="L61" s="54"/>
      <c r="M61" s="61" t="s">
        <v>253</v>
      </c>
      <c r="N61"/>
      <c r="O61"/>
      <c r="P61"/>
      <c r="R61" s="54"/>
      <c r="S61" s="61" t="s">
        <v>254</v>
      </c>
      <c r="T61"/>
      <c r="U61"/>
      <c r="V61"/>
      <c r="X61" s="54"/>
      <c r="Y61" s="61" t="s">
        <v>255</v>
      </c>
      <c r="Z61"/>
      <c r="AA61"/>
      <c r="AB61"/>
      <c r="AD61" s="54"/>
      <c r="AE61" s="61" t="s">
        <v>256</v>
      </c>
      <c r="AF61"/>
      <c r="AG61"/>
      <c r="AH61"/>
      <c r="AI61"/>
      <c r="AJ61"/>
      <c r="AK61"/>
      <c r="AL61" s="53"/>
    </row>
    <row r="62" spans="1:38" s="47" customFormat="1" ht="20.100000000000001" customHeight="1" x14ac:dyDescent="0.25">
      <c r="A62" s="51"/>
      <c r="B62"/>
      <c r="C62"/>
      <c r="D62"/>
      <c r="E62"/>
      <c r="F62"/>
      <c r="G62"/>
      <c r="H62"/>
      <c r="I62"/>
      <c r="J62"/>
      <c r="K62"/>
      <c r="L62"/>
      <c r="M62"/>
      <c r="N62"/>
      <c r="O62"/>
      <c r="P62"/>
      <c r="R62"/>
      <c r="S62"/>
      <c r="T62"/>
      <c r="U62"/>
      <c r="V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 s="53"/>
    </row>
    <row r="63" spans="1:38" s="47" customFormat="1" ht="20.100000000000001" customHeight="1" x14ac:dyDescent="0.25">
      <c r="A63" s="51"/>
      <c r="B63" s="261" t="s">
        <v>257</v>
      </c>
      <c r="C63" s="261"/>
      <c r="D63" s="261"/>
      <c r="E63" s="261"/>
      <c r="F63" s="261"/>
      <c r="G63" s="261"/>
      <c r="H63" s="261"/>
      <c r="I63" s="261"/>
      <c r="J63" s="261"/>
      <c r="K63"/>
      <c r="L63" s="54"/>
      <c r="M63" s="61" t="s">
        <v>258</v>
      </c>
      <c r="N63"/>
      <c r="O63"/>
      <c r="P63"/>
      <c r="R63" s="54"/>
      <c r="S63" s="61" t="s">
        <v>259</v>
      </c>
      <c r="T63"/>
      <c r="U63"/>
      <c r="V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 s="53"/>
    </row>
    <row r="64" spans="1:38" s="47" customFormat="1" ht="20.100000000000001" customHeight="1" x14ac:dyDescent="0.25">
      <c r="A64" s="51"/>
      <c r="B64"/>
      <c r="C64"/>
      <c r="D64"/>
      <c r="E64"/>
      <c r="F64"/>
      <c r="G64"/>
      <c r="H64"/>
      <c r="I64"/>
      <c r="J64"/>
      <c r="K64"/>
      <c r="L64"/>
      <c r="M64"/>
      <c r="N64"/>
      <c r="O64"/>
      <c r="P64"/>
      <c r="R64"/>
      <c r="S64"/>
      <c r="T64"/>
      <c r="U64"/>
      <c r="V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 s="53"/>
    </row>
    <row r="65" spans="1:38" s="47" customFormat="1" ht="20.100000000000001" customHeight="1" x14ac:dyDescent="0.25">
      <c r="A65" s="51"/>
      <c r="B65" s="261" t="s">
        <v>260</v>
      </c>
      <c r="C65" s="261"/>
      <c r="D65" s="261"/>
      <c r="E65" s="261"/>
      <c r="F65" s="261"/>
      <c r="G65" s="261"/>
      <c r="H65" s="261"/>
      <c r="I65" s="261"/>
      <c r="J65" s="261"/>
      <c r="K65"/>
      <c r="L65" s="54"/>
      <c r="M65" s="61" t="s">
        <v>261</v>
      </c>
      <c r="N65"/>
      <c r="O65"/>
      <c r="P65"/>
      <c r="R65" s="54"/>
      <c r="S65" s="61" t="s">
        <v>262</v>
      </c>
      <c r="T65"/>
      <c r="U65"/>
      <c r="V65"/>
      <c r="X65" s="54"/>
      <c r="Y65" s="61" t="s">
        <v>263</v>
      </c>
      <c r="Z65"/>
      <c r="AA65"/>
      <c r="AB65"/>
      <c r="AD65" s="61"/>
      <c r="AE65"/>
      <c r="AF65"/>
      <c r="AG65"/>
      <c r="AH65"/>
      <c r="AI65"/>
      <c r="AJ65"/>
      <c r="AK65"/>
      <c r="AL65" s="53"/>
    </row>
    <row r="66" spans="1:38" s="47" customFormat="1" ht="20.100000000000001" customHeight="1" thickBot="1" x14ac:dyDescent="0.3">
      <c r="A66" s="55"/>
      <c r="B66" s="50"/>
      <c r="C66" s="50"/>
      <c r="D66" s="50"/>
      <c r="E66" s="50"/>
      <c r="F66" s="50"/>
      <c r="G66" s="50"/>
      <c r="H66" s="50"/>
      <c r="I66" s="50"/>
      <c r="J66" s="50"/>
      <c r="K66" s="50"/>
      <c r="L66" s="50"/>
      <c r="M66" s="50"/>
      <c r="N66" s="50"/>
      <c r="O66" s="50"/>
      <c r="P66" s="50"/>
      <c r="Q66" s="50"/>
      <c r="R66" s="50"/>
      <c r="S66" s="50"/>
      <c r="T66" s="50"/>
      <c r="U66" s="50"/>
      <c r="V66" s="50"/>
      <c r="W66" s="50"/>
      <c r="X66" s="50"/>
      <c r="Y66" s="50"/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7"/>
    </row>
    <row r="67" spans="1:38" s="47" customFormat="1" ht="20.100000000000001" customHeight="1" x14ac:dyDescent="0.25">
      <c r="A67" s="256" t="s">
        <v>264</v>
      </c>
      <c r="B67" s="257"/>
      <c r="C67" s="257"/>
      <c r="D67" s="257"/>
      <c r="E67" s="257"/>
      <c r="F67" s="257"/>
      <c r="G67" s="257"/>
      <c r="H67" s="257"/>
      <c r="I67" s="257"/>
      <c r="J67" s="257"/>
      <c r="K67" s="257"/>
      <c r="L67" s="257"/>
      <c r="M67" s="257"/>
      <c r="N67" s="257"/>
      <c r="O67" s="257"/>
      <c r="P67" s="257"/>
      <c r="Q67" s="257"/>
      <c r="R67" s="257"/>
      <c r="S67" s="257"/>
      <c r="T67" s="257"/>
      <c r="U67" s="257"/>
      <c r="V67" s="257"/>
      <c r="W67" s="257"/>
      <c r="X67" s="257"/>
      <c r="Y67" s="257"/>
      <c r="Z67" s="257"/>
      <c r="AA67" s="257"/>
      <c r="AB67" s="257"/>
      <c r="AC67" s="257"/>
      <c r="AD67" s="257"/>
      <c r="AE67" s="257"/>
      <c r="AF67" s="257"/>
      <c r="AG67" s="257"/>
      <c r="AH67" s="257"/>
      <c r="AI67" s="257"/>
      <c r="AJ67" s="257"/>
      <c r="AK67" s="257"/>
      <c r="AL67" s="258"/>
    </row>
    <row r="68" spans="1:38" s="47" customFormat="1" ht="20.100000000000001" customHeight="1" x14ac:dyDescent="0.25">
      <c r="A68" s="51"/>
      <c r="B68"/>
      <c r="C68"/>
      <c r="D68"/>
      <c r="E68"/>
      <c r="F68"/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 s="53"/>
    </row>
    <row r="69" spans="1:38" s="47" customFormat="1" ht="20.100000000000001" customHeight="1" x14ac:dyDescent="0.25">
      <c r="A69" s="51"/>
      <c r="B69" s="261" t="s">
        <v>265</v>
      </c>
      <c r="C69" s="261"/>
      <c r="D69" s="261"/>
      <c r="E69" s="261"/>
      <c r="F69" s="261"/>
      <c r="G69" s="261"/>
      <c r="H69" s="261"/>
      <c r="I69" s="261"/>
      <c r="J69" s="261"/>
      <c r="K69"/>
      <c r="L69" s="54"/>
      <c r="M69" s="61" t="s">
        <v>266</v>
      </c>
      <c r="N69"/>
      <c r="O69"/>
      <c r="P69"/>
      <c r="R69" s="54"/>
      <c r="S69" s="61" t="s">
        <v>267</v>
      </c>
      <c r="T69"/>
      <c r="U69"/>
      <c r="V69"/>
      <c r="X69" s="54"/>
      <c r="Y69" s="61" t="s">
        <v>247</v>
      </c>
      <c r="Z69"/>
      <c r="AA69"/>
      <c r="AB69"/>
      <c r="AD69" s="54"/>
      <c r="AE69" s="61" t="s">
        <v>268</v>
      </c>
      <c r="AF69"/>
      <c r="AG69"/>
      <c r="AH69"/>
      <c r="AI69"/>
      <c r="AJ69"/>
      <c r="AK69"/>
      <c r="AL69" s="53"/>
    </row>
    <row r="70" spans="1:38" s="47" customFormat="1" ht="20.100000000000001" customHeight="1" x14ac:dyDescent="0.25">
      <c r="A70" s="51"/>
      <c r="B70"/>
      <c r="C70"/>
      <c r="D70"/>
      <c r="E70"/>
      <c r="F70"/>
      <c r="G70"/>
      <c r="H70"/>
      <c r="I70"/>
      <c r="J70"/>
      <c r="K70"/>
      <c r="L70"/>
      <c r="M70"/>
      <c r="N70"/>
      <c r="O70"/>
      <c r="P70"/>
      <c r="R70"/>
      <c r="S70"/>
      <c r="T70"/>
      <c r="U70"/>
      <c r="V70"/>
      <c r="X70"/>
      <c r="Y70"/>
      <c r="Z70"/>
      <c r="AA70"/>
      <c r="AB70"/>
      <c r="AD70"/>
      <c r="AE70"/>
      <c r="AF70"/>
      <c r="AG70"/>
      <c r="AH70"/>
      <c r="AI70"/>
      <c r="AJ70"/>
      <c r="AK70"/>
      <c r="AL70" s="53"/>
    </row>
    <row r="71" spans="1:38" s="47" customFormat="1" ht="20.100000000000001" customHeight="1" x14ac:dyDescent="0.25">
      <c r="A71" s="51"/>
      <c r="B71" s="261" t="s">
        <v>269</v>
      </c>
      <c r="C71" s="261"/>
      <c r="D71" s="261"/>
      <c r="E71" s="261"/>
      <c r="F71" s="261"/>
      <c r="G71" s="261"/>
      <c r="H71" s="261"/>
      <c r="I71" s="261"/>
      <c r="J71" s="261"/>
      <c r="K71"/>
      <c r="L71" s="54"/>
      <c r="M71" s="61" t="s">
        <v>270</v>
      </c>
      <c r="N71"/>
      <c r="O71"/>
      <c r="P71"/>
      <c r="R71" s="54"/>
      <c r="S71" s="61" t="s">
        <v>271</v>
      </c>
      <c r="T71"/>
      <c r="U71"/>
      <c r="V71"/>
      <c r="X71" s="54"/>
      <c r="Y71" s="61" t="s">
        <v>272</v>
      </c>
      <c r="Z71"/>
      <c r="AA71"/>
      <c r="AB71"/>
      <c r="AD71" s="54"/>
      <c r="AE71" s="61" t="s">
        <v>273</v>
      </c>
      <c r="AF71"/>
      <c r="AG71"/>
      <c r="AH71"/>
      <c r="AI71"/>
      <c r="AJ71"/>
      <c r="AK71"/>
      <c r="AL71" s="53"/>
    </row>
    <row r="72" spans="1:38" s="47" customFormat="1" ht="20.100000000000001" customHeight="1" x14ac:dyDescent="0.25">
      <c r="A72" s="51"/>
      <c r="B72" s="67"/>
      <c r="C72" s="67"/>
      <c r="D72" s="67"/>
      <c r="E72" s="67"/>
      <c r="F72" s="67"/>
      <c r="G72" s="67"/>
      <c r="H72" s="67"/>
      <c r="I72" s="67"/>
      <c r="J72" s="67"/>
      <c r="K72"/>
      <c r="M72" s="61"/>
      <c r="N72"/>
      <c r="O72"/>
      <c r="P72"/>
      <c r="S72" s="61"/>
      <c r="T72"/>
      <c r="U72"/>
      <c r="V72"/>
      <c r="Y72" s="61"/>
      <c r="Z72"/>
      <c r="AA72"/>
      <c r="AB72"/>
      <c r="AD72" s="61"/>
      <c r="AE72"/>
      <c r="AF72"/>
      <c r="AG72"/>
      <c r="AH72"/>
      <c r="AI72"/>
      <c r="AJ72"/>
      <c r="AK72"/>
      <c r="AL72" s="53"/>
    </row>
    <row r="73" spans="1:38" s="47" customFormat="1" ht="20.100000000000001" customHeight="1" x14ac:dyDescent="0.25">
      <c r="A73" s="51"/>
      <c r="B73" s="67"/>
      <c r="C73" s="67"/>
      <c r="D73" s="67"/>
      <c r="E73" s="67"/>
      <c r="F73" s="67"/>
      <c r="G73" s="67"/>
      <c r="H73" s="67"/>
      <c r="I73" s="67"/>
      <c r="J73" s="67"/>
      <c r="K73"/>
      <c r="L73" s="54"/>
      <c r="M73" s="61" t="s">
        <v>274</v>
      </c>
      <c r="N73"/>
      <c r="O73"/>
      <c r="P73"/>
      <c r="R73" s="54"/>
      <c r="S73" s="61" t="s">
        <v>275</v>
      </c>
      <c r="T73"/>
      <c r="U73"/>
      <c r="V73"/>
      <c r="X73" s="54"/>
      <c r="Y73" s="61" t="s">
        <v>276</v>
      </c>
      <c r="Z73"/>
      <c r="AA73"/>
      <c r="AB73"/>
      <c r="AD73" s="61"/>
      <c r="AE73"/>
      <c r="AF73"/>
      <c r="AG73"/>
      <c r="AH73"/>
      <c r="AI73"/>
      <c r="AJ73"/>
      <c r="AK73"/>
      <c r="AL73" s="53"/>
    </row>
    <row r="74" spans="1:38" s="47" customFormat="1" ht="20.100000000000001" customHeight="1" thickBot="1" x14ac:dyDescent="0.3">
      <c r="A74" s="55"/>
      <c r="B74" s="50"/>
      <c r="C74" s="50"/>
      <c r="D74" s="50"/>
      <c r="E74" s="50"/>
      <c r="F74" s="50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7"/>
    </row>
    <row r="75" spans="1:38" s="47" customFormat="1" ht="20.100000000000001" customHeight="1" x14ac:dyDescent="0.25">
      <c r="A75" s="256" t="s">
        <v>277</v>
      </c>
      <c r="B75" s="257"/>
      <c r="C75" s="257"/>
      <c r="D75" s="257"/>
      <c r="E75" s="257"/>
      <c r="F75" s="257"/>
      <c r="G75" s="257"/>
      <c r="H75" s="257"/>
      <c r="I75" s="257"/>
      <c r="J75" s="257"/>
      <c r="K75" s="257"/>
      <c r="L75" s="257"/>
      <c r="M75" s="257"/>
      <c r="N75" s="257"/>
      <c r="O75" s="257"/>
      <c r="P75" s="257"/>
      <c r="Q75" s="257"/>
      <c r="R75" s="257"/>
      <c r="S75" s="257"/>
      <c r="T75" s="257"/>
      <c r="U75" s="257"/>
      <c r="V75" s="257"/>
      <c r="W75" s="257"/>
      <c r="X75" s="257"/>
      <c r="Y75" s="257"/>
      <c r="Z75" s="257"/>
      <c r="AA75" s="257"/>
      <c r="AB75" s="257"/>
      <c r="AC75" s="257"/>
      <c r="AD75" s="257"/>
      <c r="AE75" s="257"/>
      <c r="AF75" s="257"/>
      <c r="AG75" s="257"/>
      <c r="AH75" s="257"/>
      <c r="AI75" s="257"/>
      <c r="AJ75" s="257"/>
      <c r="AK75" s="257"/>
      <c r="AL75" s="258"/>
    </row>
    <row r="76" spans="1:38" s="47" customFormat="1" ht="20.100000000000001" customHeight="1" x14ac:dyDescent="0.25">
      <c r="A76" s="51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 s="53"/>
    </row>
    <row r="77" spans="1:38" s="47" customFormat="1" ht="20.100000000000001" customHeight="1" x14ac:dyDescent="0.25">
      <c r="A77" s="51"/>
      <c r="B77" s="261" t="s">
        <v>278</v>
      </c>
      <c r="C77" s="261"/>
      <c r="D77" s="261"/>
      <c r="E77" s="261"/>
      <c r="F77" s="261"/>
      <c r="G77" s="261"/>
      <c r="H77" s="261"/>
      <c r="I77" s="261"/>
      <c r="J77" s="261"/>
      <c r="K77"/>
      <c r="L77" s="54"/>
      <c r="M77" s="61" t="s">
        <v>279</v>
      </c>
      <c r="N77"/>
      <c r="O77"/>
      <c r="P77"/>
      <c r="Q77"/>
      <c r="R77" s="54"/>
      <c r="S77" s="61" t="s">
        <v>280</v>
      </c>
      <c r="T77"/>
      <c r="U77"/>
      <c r="V77"/>
      <c r="X77" s="54"/>
      <c r="Y77" s="61" t="s">
        <v>281</v>
      </c>
      <c r="AA77"/>
      <c r="AB77"/>
      <c r="AC77"/>
      <c r="AD77"/>
      <c r="AF77"/>
      <c r="AG77"/>
      <c r="AH77"/>
      <c r="AI77"/>
      <c r="AJ77"/>
      <c r="AK77"/>
      <c r="AL77" s="53"/>
    </row>
    <row r="78" spans="1:38" s="47" customFormat="1" ht="20.100000000000001" customHeight="1" x14ac:dyDescent="0.25">
      <c r="A78" s="51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X78"/>
      <c r="Y78"/>
      <c r="AA78"/>
      <c r="AB78"/>
      <c r="AC78"/>
      <c r="AD78"/>
      <c r="AE78"/>
      <c r="AF78"/>
      <c r="AG78"/>
      <c r="AH78"/>
      <c r="AI78"/>
      <c r="AJ78"/>
      <c r="AK78"/>
      <c r="AL78" s="53"/>
    </row>
    <row r="79" spans="1:38" s="47" customFormat="1" ht="20.100000000000001" customHeight="1" x14ac:dyDescent="0.25">
      <c r="A79" s="51"/>
      <c r="B79" s="261" t="s">
        <v>282</v>
      </c>
      <c r="C79" s="261"/>
      <c r="D79" s="261"/>
      <c r="E79" s="261"/>
      <c r="F79" s="261"/>
      <c r="G79" s="261"/>
      <c r="H79" s="261"/>
      <c r="I79" s="261"/>
      <c r="J79" s="261"/>
      <c r="K79"/>
      <c r="L79" s="54"/>
      <c r="M79" s="61" t="s">
        <v>279</v>
      </c>
      <c r="N79"/>
      <c r="O79"/>
      <c r="P79"/>
      <c r="Q79"/>
      <c r="R79" s="54"/>
      <c r="S79" s="61" t="s">
        <v>226</v>
      </c>
      <c r="T79"/>
      <c r="U79"/>
      <c r="V79"/>
      <c r="X79" s="54"/>
      <c r="Y79" s="61" t="s">
        <v>283</v>
      </c>
      <c r="AA79"/>
      <c r="AC79" s="61"/>
      <c r="AD79"/>
      <c r="AE79"/>
      <c r="AF79"/>
      <c r="AG79"/>
      <c r="AH79"/>
      <c r="AI79"/>
      <c r="AJ79"/>
      <c r="AK79"/>
      <c r="AL79" s="53"/>
    </row>
    <row r="80" spans="1:38" s="47" customFormat="1" ht="20.100000000000001" customHeight="1" thickBot="1" x14ac:dyDescent="0.3">
      <c r="A80" s="73"/>
      <c r="B80" s="74"/>
      <c r="C80" s="74"/>
      <c r="D80" s="74"/>
      <c r="E80" s="74"/>
      <c r="F80" s="74"/>
      <c r="G80" s="74"/>
      <c r="H80" s="74"/>
      <c r="I80" s="74"/>
      <c r="J80" s="50"/>
      <c r="K80" s="64"/>
      <c r="L80" s="65"/>
      <c r="M80" s="50"/>
      <c r="N80" s="50"/>
      <c r="O80" s="50"/>
      <c r="P80" s="64"/>
      <c r="Q80" s="65"/>
      <c r="R80" s="50"/>
      <c r="S80" s="50"/>
      <c r="T80" s="50"/>
      <c r="U80" s="50"/>
      <c r="V80" s="64"/>
      <c r="W80" s="65"/>
      <c r="X80" s="50"/>
      <c r="Y80" s="50"/>
      <c r="Z80" s="50"/>
      <c r="AA80" s="50"/>
      <c r="AB80" s="64"/>
      <c r="AC80" s="65"/>
      <c r="AD80" s="50"/>
      <c r="AE80" s="50"/>
      <c r="AF80" s="50"/>
      <c r="AG80" s="50"/>
      <c r="AH80" s="50"/>
      <c r="AI80" s="50"/>
      <c r="AJ80" s="50"/>
      <c r="AK80" s="50"/>
      <c r="AL80" s="57"/>
    </row>
    <row r="81" spans="1:38" s="47" customFormat="1" ht="20.100000000000001" customHeight="1" x14ac:dyDescent="0.25">
      <c r="A81" s="256" t="s">
        <v>284</v>
      </c>
      <c r="B81" s="257"/>
      <c r="C81" s="257"/>
      <c r="D81" s="257"/>
      <c r="E81" s="257"/>
      <c r="F81" s="257"/>
      <c r="G81" s="257"/>
      <c r="H81" s="257"/>
      <c r="I81" s="257"/>
      <c r="J81" s="257"/>
      <c r="K81" s="257"/>
      <c r="L81" s="257"/>
      <c r="M81" s="257"/>
      <c r="N81" s="257"/>
      <c r="O81" s="257"/>
      <c r="P81" s="257"/>
      <c r="Q81" s="257"/>
      <c r="R81" s="257"/>
      <c r="S81" s="257"/>
      <c r="T81" s="257"/>
      <c r="U81" s="257"/>
      <c r="V81" s="257"/>
      <c r="W81" s="257"/>
      <c r="X81" s="257"/>
      <c r="Y81" s="257"/>
      <c r="Z81" s="257"/>
      <c r="AA81" s="257"/>
      <c r="AB81" s="257"/>
      <c r="AC81" s="257"/>
      <c r="AD81" s="257"/>
      <c r="AE81" s="257"/>
      <c r="AF81" s="257"/>
      <c r="AG81" s="257"/>
      <c r="AH81" s="257"/>
      <c r="AI81" s="257"/>
      <c r="AJ81" s="257"/>
      <c r="AK81" s="257"/>
      <c r="AL81" s="258"/>
    </row>
    <row r="82" spans="1:38" s="47" customFormat="1" ht="20.100000000000001" customHeight="1" x14ac:dyDescent="0.25">
      <c r="A82" s="51"/>
      <c r="B82"/>
      <c r="C82"/>
      <c r="D82"/>
      <c r="E82"/>
      <c r="F82"/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 s="53"/>
    </row>
    <row r="83" spans="1:38" s="47" customFormat="1" ht="20.100000000000001" customHeight="1" x14ac:dyDescent="0.25">
      <c r="A83" s="51"/>
      <c r="B83" s="67"/>
      <c r="C83" s="71"/>
      <c r="D83" s="61" t="s">
        <v>285</v>
      </c>
      <c r="E83" s="67"/>
      <c r="F83" s="67"/>
      <c r="G83" s="67"/>
      <c r="H83" s="67"/>
      <c r="K83"/>
      <c r="L83" s="71"/>
      <c r="M83" s="61" t="s">
        <v>286</v>
      </c>
      <c r="N83"/>
      <c r="Q83"/>
      <c r="R83" s="71"/>
      <c r="S83" s="61" t="s">
        <v>287</v>
      </c>
      <c r="T83"/>
      <c r="U83"/>
      <c r="V83"/>
      <c r="X83" s="71"/>
      <c r="Y83" s="61" t="s">
        <v>288</v>
      </c>
      <c r="AA83"/>
      <c r="AB83"/>
      <c r="AF83"/>
      <c r="AG83"/>
      <c r="AH83"/>
      <c r="AI83"/>
      <c r="AJ83"/>
      <c r="AK83"/>
      <c r="AL83" s="53"/>
    </row>
    <row r="84" spans="1:38" s="47" customFormat="1" ht="20.100000000000001" customHeight="1" x14ac:dyDescent="0.25">
      <c r="A84" s="51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 s="53"/>
    </row>
    <row r="85" spans="1:38" s="47" customFormat="1" ht="20.100000000000001" customHeight="1" x14ac:dyDescent="0.25">
      <c r="A85" s="51"/>
      <c r="B85" s="67"/>
      <c r="C85" s="71"/>
      <c r="D85" s="61" t="s">
        <v>290</v>
      </c>
      <c r="E85" s="67"/>
      <c r="F85" s="67"/>
      <c r="G85" s="67"/>
      <c r="H85" s="67"/>
      <c r="I85" s="67"/>
      <c r="J85" s="67"/>
      <c r="K85"/>
      <c r="L85" s="71"/>
      <c r="M85" s="61" t="s">
        <v>291</v>
      </c>
      <c r="N85"/>
      <c r="O85"/>
      <c r="P85"/>
      <c r="Q85"/>
      <c r="R85" s="71"/>
      <c r="S85" s="61" t="s">
        <v>289</v>
      </c>
      <c r="T85"/>
      <c r="U85"/>
      <c r="V85"/>
      <c r="W85"/>
      <c r="X85"/>
      <c r="Z85" s="61"/>
      <c r="AA85"/>
      <c r="AC85" s="61"/>
      <c r="AD85"/>
      <c r="AE85"/>
      <c r="AF85"/>
      <c r="AG85"/>
      <c r="AH85"/>
      <c r="AI85"/>
      <c r="AJ85"/>
      <c r="AK85"/>
      <c r="AL85" s="53"/>
    </row>
    <row r="86" spans="1:38" s="47" customFormat="1" ht="20.100000000000001" customHeight="1" thickBot="1" x14ac:dyDescent="0.3">
      <c r="A86" s="73"/>
      <c r="B86" s="74"/>
      <c r="C86" s="74"/>
      <c r="D86" s="74"/>
      <c r="E86" s="74"/>
      <c r="F86" s="74"/>
      <c r="G86" s="74"/>
      <c r="H86" s="74"/>
      <c r="I86" s="74"/>
      <c r="J86" s="50"/>
      <c r="K86" s="64"/>
      <c r="L86" s="65"/>
      <c r="M86" s="50"/>
      <c r="N86" s="50"/>
      <c r="O86" s="50"/>
      <c r="P86" s="64"/>
      <c r="Q86" s="65"/>
      <c r="R86" s="50"/>
      <c r="S86" s="50"/>
      <c r="T86" s="50"/>
      <c r="U86" s="50"/>
      <c r="V86" s="64"/>
      <c r="W86" s="65"/>
      <c r="X86" s="50"/>
      <c r="Y86" s="50"/>
      <c r="Z86" s="50"/>
      <c r="AA86" s="50"/>
      <c r="AB86" s="64"/>
      <c r="AC86" s="65"/>
      <c r="AD86" s="50"/>
      <c r="AE86" s="50"/>
      <c r="AF86" s="50"/>
      <c r="AG86" s="50"/>
      <c r="AH86" s="50"/>
      <c r="AI86" s="50"/>
      <c r="AJ86" s="50"/>
      <c r="AK86" s="50"/>
      <c r="AL86" s="57"/>
    </row>
    <row r="87" spans="1:38" s="47" customFormat="1" ht="20.100000000000001" customHeight="1" x14ac:dyDescent="0.25">
      <c r="A87" s="256" t="s">
        <v>343</v>
      </c>
      <c r="B87" s="257"/>
      <c r="C87" s="257"/>
      <c r="D87" s="257"/>
      <c r="E87" s="257"/>
      <c r="F87" s="257"/>
      <c r="G87" s="257"/>
      <c r="H87" s="257"/>
      <c r="I87" s="257"/>
      <c r="J87" s="257"/>
      <c r="K87" s="257"/>
      <c r="L87" s="257"/>
      <c r="M87" s="257"/>
      <c r="N87" s="257"/>
      <c r="O87" s="257"/>
      <c r="P87" s="257"/>
      <c r="Q87" s="257"/>
      <c r="R87" s="257"/>
      <c r="S87" s="257"/>
      <c r="T87" s="257"/>
      <c r="U87" s="257"/>
      <c r="V87" s="257"/>
      <c r="W87" s="257"/>
      <c r="X87" s="257"/>
      <c r="Y87" s="257"/>
      <c r="Z87" s="257"/>
      <c r="AA87" s="257"/>
      <c r="AB87" s="257"/>
      <c r="AC87" s="257"/>
      <c r="AD87" s="257"/>
      <c r="AE87" s="257"/>
      <c r="AF87" s="257"/>
      <c r="AG87" s="257"/>
      <c r="AH87" s="257"/>
      <c r="AI87" s="257"/>
      <c r="AJ87" s="257"/>
      <c r="AK87" s="257"/>
      <c r="AL87" s="258"/>
    </row>
    <row r="88" spans="1:38" s="47" customFormat="1" ht="20.100000000000001" customHeight="1" x14ac:dyDescent="0.25">
      <c r="A88" s="51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 s="53"/>
    </row>
    <row r="89" spans="1:38" s="47" customFormat="1" ht="20.100000000000001" customHeight="1" x14ac:dyDescent="0.25">
      <c r="A89" s="51"/>
      <c r="B89" s="261" t="s">
        <v>292</v>
      </c>
      <c r="C89" s="261"/>
      <c r="D89" s="261"/>
      <c r="E89" s="261"/>
      <c r="F89" s="261"/>
      <c r="G89" s="261"/>
      <c r="H89" s="261"/>
      <c r="I89" s="261"/>
      <c r="J89" s="261"/>
      <c r="K89" s="261"/>
      <c r="L89" s="261"/>
      <c r="M89" s="261"/>
      <c r="N89" s="261"/>
      <c r="O89" s="261"/>
      <c r="P89" s="261"/>
      <c r="Q89" s="67"/>
      <c r="R89" s="67"/>
      <c r="S89" s="67"/>
      <c r="T89" s="261" t="s">
        <v>293</v>
      </c>
      <c r="U89" s="261"/>
      <c r="V89" s="261"/>
      <c r="W89" s="261"/>
      <c r="X89" s="261"/>
      <c r="Y89" s="261"/>
      <c r="Z89" s="261"/>
      <c r="AA89" s="261"/>
      <c r="AB89" s="261"/>
      <c r="AC89" s="261"/>
      <c r="AD89" s="261"/>
      <c r="AE89" s="261"/>
      <c r="AF89" s="261"/>
      <c r="AG89" s="261"/>
      <c r="AH89" s="261"/>
      <c r="AI89" s="67"/>
      <c r="AJ89" s="67"/>
      <c r="AK89" s="67"/>
      <c r="AL89" s="53"/>
    </row>
    <row r="90" spans="1:38" s="47" customFormat="1" ht="20.100000000000001" customHeight="1" x14ac:dyDescent="0.25">
      <c r="A90" s="51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 s="53"/>
    </row>
    <row r="91" spans="1:38" s="47" customFormat="1" ht="20.100000000000001" customHeight="1" x14ac:dyDescent="0.25">
      <c r="A91" s="51"/>
      <c r="B91" s="261" t="s">
        <v>294</v>
      </c>
      <c r="C91" s="261"/>
      <c r="D91" s="261"/>
      <c r="E91" s="261"/>
      <c r="F91" s="261"/>
      <c r="G91" s="261"/>
      <c r="H91" s="261"/>
      <c r="I91" s="261"/>
      <c r="J91" s="261"/>
      <c r="K91"/>
      <c r="L91" s="247"/>
      <c r="M91" s="247"/>
      <c r="N91" s="247"/>
      <c r="O91" s="247"/>
      <c r="P91" s="247"/>
      <c r="R91" s="61"/>
      <c r="S91"/>
      <c r="T91" s="261" t="s">
        <v>294</v>
      </c>
      <c r="U91" s="261"/>
      <c r="V91" s="261"/>
      <c r="W91" s="261"/>
      <c r="X91" s="261"/>
      <c r="Y91" s="261"/>
      <c r="Z91" s="261"/>
      <c r="AA91" s="261"/>
      <c r="AB91" s="261"/>
      <c r="AC91"/>
      <c r="AD91" s="247"/>
      <c r="AE91" s="247"/>
      <c r="AF91" s="247"/>
      <c r="AG91" s="247"/>
      <c r="AH91" s="247"/>
      <c r="AI91"/>
      <c r="AJ91"/>
      <c r="AK91"/>
      <c r="AL91" s="53"/>
    </row>
    <row r="92" spans="1:38" s="47" customFormat="1" ht="20.100000000000001" customHeight="1" x14ac:dyDescent="0.25">
      <c r="A92" s="51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 s="53"/>
    </row>
    <row r="93" spans="1:38" s="47" customFormat="1" ht="20.100000000000001" customHeight="1" x14ac:dyDescent="0.25">
      <c r="A93" s="51"/>
      <c r="B93" s="261" t="s">
        <v>295</v>
      </c>
      <c r="C93" s="261"/>
      <c r="D93" s="261"/>
      <c r="E93" s="261"/>
      <c r="F93" s="261"/>
      <c r="G93" s="261"/>
      <c r="H93" s="261"/>
      <c r="I93" s="261"/>
      <c r="J93" s="261"/>
      <c r="K93"/>
      <c r="L93" s="247"/>
      <c r="M93" s="247"/>
      <c r="N93" s="247"/>
      <c r="O93" s="247"/>
      <c r="P93" s="247"/>
      <c r="R93" s="61"/>
      <c r="S93"/>
      <c r="T93" s="261" t="s">
        <v>296</v>
      </c>
      <c r="U93" s="261"/>
      <c r="V93" s="261"/>
      <c r="W93" s="261"/>
      <c r="X93" s="261"/>
      <c r="Y93" s="261"/>
      <c r="Z93" s="261"/>
      <c r="AA93" s="261"/>
      <c r="AB93" s="261"/>
      <c r="AC93" s="67"/>
      <c r="AD93" s="261"/>
      <c r="AE93" s="261"/>
      <c r="AF93" s="261"/>
      <c r="AG93" s="261"/>
      <c r="AH93" s="261"/>
      <c r="AI93"/>
      <c r="AJ93"/>
      <c r="AK93"/>
      <c r="AL93" s="53"/>
    </row>
    <row r="94" spans="1:38" s="47" customFormat="1" ht="20.100000000000001" customHeight="1" x14ac:dyDescent="0.25">
      <c r="A94" s="51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 s="261"/>
      <c r="U94" s="261"/>
      <c r="V94" s="261"/>
      <c r="W94" s="261"/>
      <c r="X94" s="261"/>
      <c r="Y94" s="261"/>
      <c r="Z94" s="261"/>
      <c r="AA94" s="261"/>
      <c r="AB94" s="261"/>
      <c r="AC94"/>
      <c r="AD94" s="261"/>
      <c r="AE94" s="261"/>
      <c r="AF94" s="261"/>
      <c r="AG94" s="261"/>
      <c r="AH94" s="261"/>
      <c r="AI94"/>
      <c r="AJ94"/>
      <c r="AK94"/>
      <c r="AL94" s="53"/>
    </row>
    <row r="95" spans="1:38" s="47" customFormat="1" ht="20.100000000000001" customHeight="1" x14ac:dyDescent="0.25">
      <c r="A95" s="51"/>
      <c r="B95" s="261" t="s">
        <v>297</v>
      </c>
      <c r="C95" s="261"/>
      <c r="D95" s="261"/>
      <c r="E95" s="261"/>
      <c r="F95" s="261"/>
      <c r="G95" s="261"/>
      <c r="H95" s="261"/>
      <c r="I95" s="261"/>
      <c r="J95" s="261"/>
      <c r="K95"/>
      <c r="L95" s="247"/>
      <c r="M95" s="247"/>
      <c r="N95" s="247"/>
      <c r="O95" s="247"/>
      <c r="P95" s="247"/>
      <c r="R95" s="61"/>
      <c r="S95"/>
      <c r="T95" s="261"/>
      <c r="U95" s="261"/>
      <c r="V95" s="261"/>
      <c r="W95" s="261"/>
      <c r="X95" s="261"/>
      <c r="Y95" s="261"/>
      <c r="Z95" s="261"/>
      <c r="AA95" s="261"/>
      <c r="AB95" s="261"/>
      <c r="AC95"/>
      <c r="AD95" s="261"/>
      <c r="AE95" s="261"/>
      <c r="AF95" s="261"/>
      <c r="AG95" s="261"/>
      <c r="AH95" s="261"/>
      <c r="AI95"/>
      <c r="AJ95"/>
      <c r="AK95"/>
      <c r="AL95" s="53"/>
    </row>
    <row r="96" spans="1:38" s="47" customFormat="1" ht="20.100000000000001" customHeight="1" thickBot="1" x14ac:dyDescent="0.3">
      <c r="A96" s="55"/>
      <c r="B96" s="50"/>
      <c r="C96" s="50"/>
      <c r="D96" s="50"/>
      <c r="E96" s="50"/>
      <c r="F96" s="50"/>
      <c r="G96" s="50"/>
      <c r="H96" s="50"/>
      <c r="I96" s="50"/>
      <c r="J96" s="50"/>
      <c r="K96" s="50"/>
      <c r="L96" s="50"/>
      <c r="M96" s="50"/>
      <c r="N96" s="50"/>
      <c r="O96" s="50"/>
      <c r="P96" s="50"/>
      <c r="Q96" s="50"/>
      <c r="R96" s="50"/>
      <c r="S96" s="50"/>
      <c r="T96" s="50"/>
      <c r="U96" s="50"/>
      <c r="V96" s="50"/>
      <c r="W96" s="50"/>
      <c r="X96" s="50"/>
      <c r="Y96" s="50"/>
      <c r="Z96" s="50"/>
      <c r="AA96" s="50"/>
      <c r="AB96" s="50"/>
      <c r="AC96" s="50"/>
      <c r="AD96" s="50"/>
      <c r="AE96" s="50"/>
      <c r="AF96" s="50"/>
      <c r="AG96" s="50"/>
      <c r="AH96" s="50"/>
      <c r="AI96" s="50"/>
      <c r="AJ96" s="50"/>
      <c r="AK96" s="50"/>
      <c r="AL96" s="57"/>
    </row>
    <row r="97" spans="1:38" s="47" customFormat="1" ht="20.100000000000001" customHeight="1" x14ac:dyDescent="0.25">
      <c r="A97" s="256" t="s">
        <v>344</v>
      </c>
      <c r="B97" s="257"/>
      <c r="C97" s="257"/>
      <c r="D97" s="257"/>
      <c r="E97" s="257"/>
      <c r="F97" s="257"/>
      <c r="G97" s="257"/>
      <c r="H97" s="257"/>
      <c r="I97" s="257"/>
      <c r="J97" s="257"/>
      <c r="K97" s="257"/>
      <c r="L97" s="257"/>
      <c r="M97" s="257"/>
      <c r="N97" s="257"/>
      <c r="O97" s="257"/>
      <c r="P97" s="257"/>
      <c r="Q97" s="257"/>
      <c r="R97" s="257"/>
      <c r="S97" s="257"/>
      <c r="T97" s="257"/>
      <c r="U97" s="257"/>
      <c r="V97" s="257"/>
      <c r="W97" s="257"/>
      <c r="X97" s="257"/>
      <c r="Y97" s="257"/>
      <c r="Z97" s="257"/>
      <c r="AA97" s="257"/>
      <c r="AB97" s="257"/>
      <c r="AC97" s="257"/>
      <c r="AD97" s="257"/>
      <c r="AE97" s="257"/>
      <c r="AF97" s="257"/>
      <c r="AG97" s="257"/>
      <c r="AH97" s="257"/>
      <c r="AI97" s="257"/>
      <c r="AJ97" s="257"/>
      <c r="AK97" s="257"/>
      <c r="AL97" s="258"/>
    </row>
    <row r="98" spans="1:38" s="47" customFormat="1" ht="20.100000000000001" customHeight="1" x14ac:dyDescent="0.25">
      <c r="A98" s="51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 s="53"/>
    </row>
    <row r="99" spans="1:38" s="47" customFormat="1" ht="20.100000000000001" customHeight="1" x14ac:dyDescent="0.25">
      <c r="A99" s="51"/>
      <c r="B99" s="261" t="s">
        <v>298</v>
      </c>
      <c r="C99" s="261"/>
      <c r="D99" s="261"/>
      <c r="E99" s="261"/>
      <c r="F99" s="261"/>
      <c r="G99" s="261"/>
      <c r="H99" s="261"/>
      <c r="I99" s="261"/>
      <c r="J99" s="261"/>
      <c r="K99"/>
      <c r="L99" s="54"/>
      <c r="M99" s="61" t="s">
        <v>299</v>
      </c>
      <c r="R99" s="54"/>
      <c r="S99" s="61" t="s">
        <v>300</v>
      </c>
      <c r="T99" s="75"/>
      <c r="U99" s="75"/>
      <c r="V99" s="75"/>
      <c r="X99" s="54"/>
      <c r="Y99" t="s">
        <v>301</v>
      </c>
      <c r="Z99" s="75"/>
      <c r="AA99" s="75"/>
      <c r="AB99"/>
      <c r="AD99" s="54"/>
      <c r="AE99" t="s">
        <v>302</v>
      </c>
      <c r="AF99"/>
      <c r="AG99"/>
      <c r="AH99"/>
      <c r="AI99"/>
      <c r="AJ99"/>
      <c r="AK99"/>
      <c r="AL99" s="53"/>
    </row>
    <row r="100" spans="1:38" s="47" customFormat="1" ht="20.100000000000001" customHeight="1" x14ac:dyDescent="0.25">
      <c r="A100" s="51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R100"/>
      <c r="S100"/>
      <c r="T100"/>
      <c r="U100"/>
      <c r="V100"/>
      <c r="X100"/>
      <c r="Y100"/>
      <c r="Z100"/>
      <c r="AA100"/>
      <c r="AB100"/>
      <c r="AD100"/>
      <c r="AE100"/>
      <c r="AF100"/>
      <c r="AG100"/>
      <c r="AH100"/>
      <c r="AI100"/>
      <c r="AJ100"/>
      <c r="AK100"/>
      <c r="AL100" s="53"/>
    </row>
    <row r="101" spans="1:38" s="47" customFormat="1" ht="20.100000000000001" customHeight="1" x14ac:dyDescent="0.25">
      <c r="A101" s="51"/>
      <c r="B101" s="270" t="s">
        <v>303</v>
      </c>
      <c r="C101" s="271"/>
      <c r="D101" s="271"/>
      <c r="E101" s="271"/>
      <c r="F101" s="271"/>
      <c r="G101" s="271"/>
      <c r="H101" s="271"/>
      <c r="I101" s="271"/>
      <c r="J101" s="272"/>
      <c r="K101"/>
      <c r="P101"/>
      <c r="S101" s="61"/>
      <c r="T101"/>
      <c r="U101"/>
      <c r="V101"/>
      <c r="Y101" s="61"/>
      <c r="Z101"/>
      <c r="AA101"/>
      <c r="AB101"/>
      <c r="AD101"/>
      <c r="AF101"/>
      <c r="AG101"/>
      <c r="AH101"/>
      <c r="AI101"/>
      <c r="AJ101"/>
      <c r="AK101"/>
      <c r="AL101" s="53"/>
    </row>
    <row r="102" spans="1:38" s="47" customFormat="1" ht="20.100000000000001" customHeight="1" x14ac:dyDescent="0.25">
      <c r="A102" s="51"/>
      <c r="B102" s="273"/>
      <c r="C102" s="274"/>
      <c r="D102" s="274"/>
      <c r="E102" s="274"/>
      <c r="F102" s="274"/>
      <c r="G102" s="274"/>
      <c r="H102" s="274"/>
      <c r="I102" s="274"/>
      <c r="J102" s="275"/>
      <c r="K102"/>
      <c r="AF102"/>
      <c r="AG102"/>
      <c r="AH102"/>
      <c r="AI102"/>
      <c r="AJ102"/>
      <c r="AK102"/>
      <c r="AL102" s="53"/>
    </row>
    <row r="103" spans="1:38" s="47" customFormat="1" ht="20.100000000000001" customHeight="1" x14ac:dyDescent="0.25">
      <c r="A103" s="51"/>
      <c r="B103"/>
      <c r="C103"/>
      <c r="D103"/>
      <c r="E103"/>
      <c r="F103"/>
      <c r="G103"/>
      <c r="H103"/>
      <c r="I103"/>
      <c r="J103"/>
      <c r="K103"/>
      <c r="AF103"/>
      <c r="AG103"/>
      <c r="AH103"/>
      <c r="AI103"/>
      <c r="AJ103"/>
      <c r="AK103"/>
      <c r="AL103" s="53"/>
    </row>
    <row r="104" spans="1:38" s="47" customFormat="1" ht="20.100000000000001" customHeight="1" x14ac:dyDescent="0.25">
      <c r="A104" s="51"/>
      <c r="B104"/>
      <c r="C104" s="54"/>
      <c r="D104" s="61" t="s">
        <v>304</v>
      </c>
      <c r="K104" s="75"/>
      <c r="L104" s="54"/>
      <c r="M104" s="61" t="s">
        <v>305</v>
      </c>
      <c r="Q104" s="75"/>
      <c r="R104" s="54"/>
      <c r="S104" s="61" t="s">
        <v>306</v>
      </c>
      <c r="X104" s="54"/>
      <c r="Y104" s="47" t="s">
        <v>311</v>
      </c>
      <c r="AF104"/>
      <c r="AG104"/>
      <c r="AH104"/>
      <c r="AI104"/>
      <c r="AJ104"/>
      <c r="AK104"/>
      <c r="AL104" s="53"/>
    </row>
    <row r="105" spans="1:38" s="47" customFormat="1" ht="20.100000000000001" customHeight="1" x14ac:dyDescent="0.25">
      <c r="A105" s="51"/>
      <c r="B105"/>
      <c r="G105"/>
      <c r="K105"/>
      <c r="M105" s="61"/>
      <c r="Q105"/>
      <c r="S105" s="61"/>
      <c r="X105"/>
      <c r="Y105"/>
      <c r="AF105"/>
      <c r="AG105"/>
      <c r="AH105"/>
      <c r="AI105"/>
      <c r="AJ105"/>
      <c r="AK105"/>
      <c r="AL105" s="53"/>
    </row>
    <row r="106" spans="1:38" s="47" customFormat="1" ht="20.100000000000001" customHeight="1" x14ac:dyDescent="0.25">
      <c r="A106" s="51"/>
      <c r="B106"/>
      <c r="C106" s="54"/>
      <c r="D106" s="61" t="s">
        <v>308</v>
      </c>
      <c r="K106" s="75"/>
      <c r="L106" s="54"/>
      <c r="M106" s="61" t="s">
        <v>309</v>
      </c>
      <c r="Q106" s="75"/>
      <c r="R106" s="54"/>
      <c r="S106" s="61" t="s">
        <v>310</v>
      </c>
      <c r="X106" s="54"/>
      <c r="Y106" s="61" t="s">
        <v>314</v>
      </c>
      <c r="AF106"/>
      <c r="AG106"/>
      <c r="AH106"/>
      <c r="AI106"/>
      <c r="AJ106"/>
      <c r="AK106"/>
      <c r="AL106" s="53"/>
    </row>
    <row r="107" spans="1:38" s="47" customFormat="1" ht="20.100000000000001" customHeight="1" x14ac:dyDescent="0.25">
      <c r="A107" s="51"/>
      <c r="B107"/>
      <c r="C107"/>
      <c r="D107"/>
      <c r="E107"/>
      <c r="F107"/>
      <c r="G107"/>
      <c r="H107"/>
      <c r="K107"/>
      <c r="L107"/>
      <c r="M107"/>
      <c r="Q107"/>
      <c r="R107"/>
      <c r="S107"/>
      <c r="X107"/>
      <c r="Y107" s="75"/>
      <c r="Z107" s="75"/>
      <c r="AA107" s="75"/>
      <c r="AB107"/>
      <c r="AD107"/>
      <c r="AE107"/>
      <c r="AF107"/>
      <c r="AG107"/>
      <c r="AH107"/>
      <c r="AI107"/>
      <c r="AJ107"/>
      <c r="AK107"/>
      <c r="AL107" s="53"/>
    </row>
    <row r="108" spans="1:38" s="47" customFormat="1" ht="20.100000000000001" customHeight="1" x14ac:dyDescent="0.25">
      <c r="A108" s="51"/>
      <c r="B108"/>
      <c r="C108" s="54"/>
      <c r="D108" s="61" t="s">
        <v>312</v>
      </c>
      <c r="K108" s="75"/>
      <c r="L108" s="54"/>
      <c r="M108" s="47" t="s">
        <v>307</v>
      </c>
      <c r="Q108" s="75"/>
      <c r="R108" s="54"/>
      <c r="S108" s="61" t="s">
        <v>313</v>
      </c>
      <c r="X108" s="54"/>
      <c r="Y108" s="61" t="s">
        <v>315</v>
      </c>
      <c r="Z108"/>
      <c r="AA108"/>
      <c r="AB108"/>
      <c r="AD108" s="61"/>
      <c r="AE108"/>
      <c r="AF108"/>
      <c r="AG108"/>
      <c r="AH108"/>
      <c r="AI108"/>
      <c r="AJ108"/>
      <c r="AK108"/>
      <c r="AL108" s="53"/>
    </row>
    <row r="109" spans="1:38" s="47" customFormat="1" ht="20.100000000000001" customHeight="1" thickBot="1" x14ac:dyDescent="0.3">
      <c r="A109" s="55"/>
      <c r="B109" s="50"/>
      <c r="C109" s="50"/>
      <c r="D109" s="50"/>
      <c r="E109" s="50"/>
      <c r="F109" s="50"/>
      <c r="G109" s="50"/>
      <c r="H109" s="50"/>
      <c r="I109" s="50"/>
      <c r="J109" s="50"/>
      <c r="K109" s="50"/>
      <c r="L109" s="50"/>
      <c r="M109" s="50"/>
      <c r="N109" s="50"/>
      <c r="O109" s="50"/>
      <c r="P109" s="50"/>
      <c r="Q109" s="50"/>
      <c r="R109" s="50"/>
      <c r="S109" s="50"/>
      <c r="T109" s="50"/>
      <c r="U109" s="50"/>
      <c r="V109" s="50"/>
      <c r="W109" s="50"/>
      <c r="X109" s="50"/>
      <c r="Y109" s="50"/>
      <c r="Z109" s="50"/>
      <c r="AA109" s="50"/>
      <c r="AB109" s="50"/>
      <c r="AC109" s="50"/>
      <c r="AD109" s="50"/>
      <c r="AE109" s="50"/>
      <c r="AF109" s="50"/>
      <c r="AG109" s="50"/>
      <c r="AH109" s="50"/>
      <c r="AI109" s="50"/>
      <c r="AJ109" s="50"/>
      <c r="AK109" s="50"/>
      <c r="AL109" s="57"/>
    </row>
    <row r="110" spans="1:38" s="47" customFormat="1" ht="20.100000000000001" customHeight="1" x14ac:dyDescent="0.25">
      <c r="A110" s="256" t="s">
        <v>316</v>
      </c>
      <c r="B110" s="257"/>
      <c r="C110" s="257"/>
      <c r="D110" s="257"/>
      <c r="E110" s="257"/>
      <c r="F110" s="257"/>
      <c r="G110" s="257"/>
      <c r="H110" s="257"/>
      <c r="I110" s="257"/>
      <c r="J110" s="257"/>
      <c r="K110" s="257"/>
      <c r="L110" s="257"/>
      <c r="M110" s="257"/>
      <c r="N110" s="257"/>
      <c r="O110" s="257"/>
      <c r="P110" s="257"/>
      <c r="Q110" s="257"/>
      <c r="R110" s="257"/>
      <c r="S110" s="257"/>
      <c r="T110" s="257"/>
      <c r="U110" s="257"/>
      <c r="V110" s="257"/>
      <c r="W110" s="257"/>
      <c r="X110" s="257"/>
      <c r="Y110" s="257"/>
      <c r="Z110" s="257"/>
      <c r="AA110" s="257"/>
      <c r="AB110" s="257"/>
      <c r="AC110" s="257"/>
      <c r="AD110" s="257"/>
      <c r="AE110" s="257"/>
      <c r="AF110" s="257"/>
      <c r="AG110" s="257"/>
      <c r="AH110" s="257"/>
      <c r="AI110" s="257"/>
      <c r="AJ110" s="257"/>
      <c r="AK110" s="257"/>
      <c r="AL110" s="258"/>
    </row>
    <row r="111" spans="1:38" s="47" customFormat="1" ht="20.100000000000001" customHeight="1" x14ac:dyDescent="0.25">
      <c r="A111" s="5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 s="53"/>
    </row>
    <row r="112" spans="1:38" s="47" customFormat="1" ht="20.100000000000001" customHeight="1" x14ac:dyDescent="0.25">
      <c r="A112" s="51"/>
      <c r="B112"/>
      <c r="C112" s="71"/>
      <c r="D112" s="47" t="s">
        <v>317</v>
      </c>
      <c r="E112" s="59"/>
      <c r="F112" s="59"/>
      <c r="G112" s="59"/>
      <c r="J112" s="59"/>
      <c r="K112" s="59"/>
      <c r="L112" s="71"/>
      <c r="M112" s="61" t="s">
        <v>318</v>
      </c>
      <c r="N112" s="59"/>
      <c r="O112" s="59"/>
      <c r="R112" s="77"/>
      <c r="S112" s="61" t="s">
        <v>319</v>
      </c>
      <c r="T112" s="61"/>
      <c r="U112" s="61"/>
      <c r="V112" s="61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 s="53"/>
    </row>
    <row r="113" spans="1:38" s="47" customFormat="1" ht="20.100000000000001" customHeight="1" x14ac:dyDescent="0.25">
      <c r="A113" s="51"/>
      <c r="B113"/>
      <c r="C113" s="75"/>
      <c r="D113" s="59"/>
      <c r="E113" s="59"/>
      <c r="F113" s="59"/>
      <c r="G113" s="59"/>
      <c r="H113" s="59"/>
      <c r="I113" s="59"/>
      <c r="J113" s="59"/>
      <c r="K113" s="59"/>
      <c r="L113" s="59"/>
      <c r="M113" s="59"/>
      <c r="N113" s="59"/>
      <c r="O113" s="59"/>
      <c r="R113" s="59"/>
      <c r="S113" s="59"/>
      <c r="T113" s="61"/>
      <c r="U113" s="61"/>
      <c r="V113" s="61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 s="53"/>
    </row>
    <row r="114" spans="1:38" s="47" customFormat="1" ht="20.100000000000001" customHeight="1" x14ac:dyDescent="0.25">
      <c r="A114" s="51"/>
      <c r="B114"/>
      <c r="C114" s="54"/>
      <c r="D114" s="61" t="s">
        <v>320</v>
      </c>
      <c r="I114" s="61"/>
      <c r="J114" s="61"/>
      <c r="K114" s="61"/>
      <c r="L114" s="54"/>
      <c r="M114" s="61" t="s">
        <v>321</v>
      </c>
      <c r="R114" s="54"/>
      <c r="S114" s="61" t="s">
        <v>322</v>
      </c>
      <c r="T114" s="61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 s="53"/>
    </row>
    <row r="115" spans="1:38" s="47" customFormat="1" ht="20.100000000000001" customHeight="1" thickBot="1" x14ac:dyDescent="0.3">
      <c r="A115" s="55"/>
      <c r="B115" s="50"/>
      <c r="C115" s="50"/>
      <c r="D115" s="50"/>
      <c r="E115" s="50"/>
      <c r="F115" s="50"/>
      <c r="G115" s="50"/>
      <c r="H115" s="50"/>
      <c r="I115" s="50"/>
      <c r="J115" s="50"/>
      <c r="K115" s="50"/>
      <c r="L115" s="50"/>
      <c r="M115" s="50"/>
      <c r="N115" s="50"/>
      <c r="O115" s="50"/>
      <c r="P115" s="50"/>
      <c r="Q115" s="50"/>
      <c r="R115" s="50"/>
      <c r="S115" s="50"/>
      <c r="T115" s="50"/>
      <c r="U115" s="50"/>
      <c r="V115" s="50"/>
      <c r="W115" s="50"/>
      <c r="X115" s="50"/>
      <c r="Y115" s="50"/>
      <c r="Z115" s="50"/>
      <c r="AA115" s="50"/>
      <c r="AB115" s="50"/>
      <c r="AC115" s="50"/>
      <c r="AD115" s="50"/>
      <c r="AE115" s="50"/>
      <c r="AF115" s="50"/>
      <c r="AG115" s="50"/>
      <c r="AH115" s="50"/>
      <c r="AI115" s="50"/>
      <c r="AJ115" s="50"/>
      <c r="AK115" s="50"/>
      <c r="AL115" s="57"/>
    </row>
    <row r="116" spans="1:38" s="47" customFormat="1" ht="20.100000000000001" customHeight="1" x14ac:dyDescent="0.25">
      <c r="A116" s="256" t="s">
        <v>323</v>
      </c>
      <c r="B116" s="257"/>
      <c r="C116" s="257"/>
      <c r="D116" s="257"/>
      <c r="E116" s="257"/>
      <c r="F116" s="257"/>
      <c r="G116" s="257"/>
      <c r="H116" s="257"/>
      <c r="I116" s="257"/>
      <c r="J116" s="257"/>
      <c r="K116" s="257"/>
      <c r="L116" s="257"/>
      <c r="M116" s="257"/>
      <c r="N116" s="257"/>
      <c r="O116" s="257"/>
      <c r="P116" s="257"/>
      <c r="Q116" s="257"/>
      <c r="R116" s="257"/>
      <c r="S116" s="257"/>
      <c r="T116" s="257"/>
      <c r="U116" s="257"/>
      <c r="V116" s="257"/>
      <c r="W116" s="257"/>
      <c r="X116" s="257"/>
      <c r="Y116" s="257"/>
      <c r="Z116" s="257"/>
      <c r="AA116" s="257"/>
      <c r="AB116" s="257"/>
      <c r="AC116" s="257"/>
      <c r="AD116" s="257"/>
      <c r="AE116" s="257"/>
      <c r="AF116" s="257"/>
      <c r="AG116" s="257"/>
      <c r="AH116" s="257"/>
      <c r="AI116" s="257"/>
      <c r="AJ116" s="257"/>
      <c r="AK116" s="257"/>
      <c r="AL116" s="258"/>
    </row>
    <row r="117" spans="1:38" s="47" customFormat="1" ht="20.100000000000001" customHeight="1" x14ac:dyDescent="0.25">
      <c r="A117" s="51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 s="53"/>
    </row>
    <row r="118" spans="1:38" s="47" customFormat="1" ht="20.100000000000001" customHeight="1" x14ac:dyDescent="0.25">
      <c r="A118" s="51"/>
      <c r="B118"/>
      <c r="C118" s="71"/>
      <c r="D118" s="76" t="s">
        <v>317</v>
      </c>
      <c r="E118" s="59"/>
      <c r="F118" s="59"/>
      <c r="G118" s="59"/>
      <c r="J118" s="59"/>
      <c r="K118" s="59"/>
      <c r="L118" s="71"/>
      <c r="M118" s="61" t="s">
        <v>327</v>
      </c>
      <c r="N118" s="59"/>
      <c r="O118" s="59"/>
      <c r="R118" s="77"/>
      <c r="S118" s="61" t="s">
        <v>325</v>
      </c>
      <c r="T118" s="61"/>
      <c r="U118" s="61"/>
      <c r="V118" s="61"/>
      <c r="X118" s="54"/>
      <c r="Y118" s="61" t="s">
        <v>326</v>
      </c>
      <c r="Z118"/>
      <c r="AA118"/>
      <c r="AB118"/>
      <c r="AD118" s="54"/>
      <c r="AE118" s="61" t="s">
        <v>324</v>
      </c>
      <c r="AF118"/>
      <c r="AG118"/>
      <c r="AH118"/>
      <c r="AI118"/>
      <c r="AJ118"/>
      <c r="AK118"/>
      <c r="AL118" s="53"/>
    </row>
    <row r="119" spans="1:38" s="47" customFormat="1" ht="20.100000000000001" customHeight="1" x14ac:dyDescent="0.25">
      <c r="A119" s="51"/>
      <c r="B119"/>
      <c r="C119" s="75"/>
      <c r="D119" s="59"/>
      <c r="E119" s="59"/>
      <c r="F119" s="59"/>
      <c r="G119" s="59"/>
      <c r="J119" s="59"/>
      <c r="K119" s="59"/>
      <c r="L119" s="59"/>
      <c r="M119" s="59"/>
      <c r="N119" s="59"/>
      <c r="O119" s="59"/>
      <c r="P119" s="59"/>
      <c r="Q119" s="59"/>
      <c r="R119" s="59"/>
      <c r="S119" s="61"/>
      <c r="T119" s="61"/>
      <c r="U119" s="61"/>
      <c r="V119" s="61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 s="53"/>
    </row>
    <row r="120" spans="1:38" s="47" customFormat="1" ht="20.100000000000001" customHeight="1" x14ac:dyDescent="0.25">
      <c r="A120" s="51"/>
      <c r="B120"/>
      <c r="C120" s="54"/>
      <c r="D120" s="61" t="s">
        <v>328</v>
      </c>
      <c r="J120" s="78"/>
      <c r="K120" s="61"/>
      <c r="L120" s="54"/>
      <c r="M120" s="61" t="s">
        <v>322</v>
      </c>
      <c r="P120"/>
      <c r="Q120"/>
      <c r="R120"/>
      <c r="T120" s="61"/>
      <c r="U120"/>
      <c r="V120"/>
      <c r="W120"/>
      <c r="X120"/>
      <c r="Y120"/>
      <c r="Z120"/>
      <c r="AA120"/>
      <c r="AB120"/>
      <c r="AC120"/>
      <c r="AD120"/>
      <c r="AF120"/>
      <c r="AG120"/>
      <c r="AH120"/>
      <c r="AI120"/>
      <c r="AJ120"/>
      <c r="AK120"/>
      <c r="AL120" s="53"/>
    </row>
    <row r="121" spans="1:38" s="47" customFormat="1" ht="20.100000000000001" customHeight="1" thickBot="1" x14ac:dyDescent="0.3">
      <c r="A121" s="55"/>
      <c r="B121" s="50"/>
      <c r="C121" s="50"/>
      <c r="D121" s="50"/>
      <c r="E121" s="50"/>
      <c r="F121" s="50"/>
      <c r="G121" s="50"/>
      <c r="H121" s="50"/>
      <c r="I121" s="50"/>
      <c r="J121" s="50"/>
      <c r="K121" s="50"/>
      <c r="L121" s="50"/>
      <c r="M121" s="50"/>
      <c r="N121" s="50"/>
      <c r="O121" s="50"/>
      <c r="P121" s="50"/>
      <c r="Q121" s="50"/>
      <c r="R121" s="50"/>
      <c r="S121" s="50"/>
      <c r="T121" s="50"/>
      <c r="U121" s="50"/>
      <c r="V121" s="50"/>
      <c r="W121" s="50"/>
      <c r="X121" s="50"/>
      <c r="Y121" s="50"/>
      <c r="Z121" s="50"/>
      <c r="AA121" s="50"/>
      <c r="AB121" s="50"/>
      <c r="AC121" s="50"/>
      <c r="AD121" s="50"/>
      <c r="AE121" s="50"/>
      <c r="AF121" s="50"/>
      <c r="AG121" s="50"/>
      <c r="AH121" s="50"/>
      <c r="AI121" s="50"/>
      <c r="AJ121" s="50"/>
      <c r="AK121" s="50"/>
      <c r="AL121" s="57"/>
    </row>
    <row r="122" spans="1:38" s="47" customFormat="1" ht="20.100000000000001" customHeight="1" x14ac:dyDescent="0.25">
      <c r="A122" s="256" t="s">
        <v>329</v>
      </c>
      <c r="B122" s="257"/>
      <c r="C122" s="257"/>
      <c r="D122" s="257"/>
      <c r="E122" s="257"/>
      <c r="F122" s="257"/>
      <c r="G122" s="257"/>
      <c r="H122" s="257"/>
      <c r="I122" s="257"/>
      <c r="J122" s="257"/>
      <c r="K122" s="257"/>
      <c r="L122" s="257"/>
      <c r="M122" s="257"/>
      <c r="N122" s="257"/>
      <c r="O122" s="257"/>
      <c r="P122" s="257"/>
      <c r="Q122" s="257"/>
      <c r="R122" s="257"/>
      <c r="S122" s="257"/>
      <c r="T122" s="257"/>
      <c r="U122" s="257"/>
      <c r="V122" s="257"/>
      <c r="W122" s="257"/>
      <c r="X122" s="257"/>
      <c r="Y122" s="257"/>
      <c r="Z122" s="257"/>
      <c r="AA122" s="257"/>
      <c r="AB122" s="257"/>
      <c r="AC122" s="257"/>
      <c r="AD122" s="257"/>
      <c r="AE122" s="257"/>
      <c r="AF122" s="257"/>
      <c r="AG122" s="257"/>
      <c r="AH122" s="257"/>
      <c r="AI122" s="257"/>
      <c r="AJ122" s="257"/>
      <c r="AK122" s="257"/>
      <c r="AL122" s="258"/>
    </row>
    <row r="123" spans="1:38" s="47" customFormat="1" ht="20.100000000000001" customHeight="1" x14ac:dyDescent="0.25">
      <c r="A123" s="51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 s="53"/>
    </row>
    <row r="124" spans="1:38" s="47" customFormat="1" ht="20.100000000000001" customHeight="1" x14ac:dyDescent="0.25">
      <c r="A124" s="51"/>
      <c r="B124" s="278" t="s">
        <v>330</v>
      </c>
      <c r="C124" s="278"/>
      <c r="D124" s="278"/>
      <c r="E124" s="278"/>
      <c r="F124" s="278"/>
      <c r="G124" s="278"/>
      <c r="H124" s="278"/>
      <c r="I124" s="278"/>
      <c r="J124" s="278"/>
      <c r="K124" s="278"/>
      <c r="L124" s="278"/>
      <c r="M124" s="278"/>
      <c r="N124" s="278"/>
      <c r="O124" s="278"/>
      <c r="P124" s="278"/>
      <c r="Q124" s="278"/>
      <c r="R124" s="278"/>
      <c r="S124" s="278"/>
      <c r="T124" s="278"/>
      <c r="U124" s="278"/>
      <c r="V124" s="278"/>
      <c r="W124" s="278"/>
      <c r="X124" s="278"/>
      <c r="Y124" s="278"/>
      <c r="Z124" s="278"/>
      <c r="AA124" s="278"/>
      <c r="AB124" s="75"/>
      <c r="AC124" s="75"/>
      <c r="AD124" s="79"/>
      <c r="AE124" s="61" t="s">
        <v>331</v>
      </c>
      <c r="AF124"/>
      <c r="AG124" s="79"/>
      <c r="AH124" s="61" t="s">
        <v>332</v>
      </c>
      <c r="AI124"/>
      <c r="AL124" s="53"/>
    </row>
    <row r="125" spans="1:38" s="47" customFormat="1" ht="20.100000000000001" customHeight="1" x14ac:dyDescent="0.25">
      <c r="A125" s="51"/>
      <c r="B125" s="75"/>
      <c r="C125" s="75"/>
      <c r="D125" s="75"/>
      <c r="E125" s="75"/>
      <c r="F125" s="75"/>
      <c r="G125" s="75"/>
      <c r="H125" s="75"/>
      <c r="I125" s="75"/>
      <c r="J125" s="75"/>
      <c r="K125" s="75"/>
      <c r="L125" s="75"/>
      <c r="M125" s="75"/>
      <c r="N125" s="75"/>
      <c r="O125" s="75"/>
      <c r="P125" s="75"/>
      <c r="Q125" s="75"/>
      <c r="R125" s="75"/>
      <c r="S125" s="75"/>
      <c r="T125" s="75"/>
      <c r="U125" s="75"/>
      <c r="V125" s="75"/>
      <c r="W125" s="75"/>
      <c r="X125" s="75"/>
      <c r="Y125" s="75"/>
      <c r="Z125" s="75"/>
      <c r="AA125" s="75"/>
      <c r="AB125" s="75"/>
      <c r="AC125"/>
      <c r="AD125" s="80"/>
      <c r="AE125" s="80"/>
      <c r="AF125"/>
      <c r="AG125" s="80"/>
      <c r="AH125" s="80"/>
      <c r="AI125"/>
      <c r="AL125" s="53"/>
    </row>
    <row r="126" spans="1:38" customFormat="1" ht="20.100000000000001" customHeight="1" x14ac:dyDescent="0.25">
      <c r="A126" s="51"/>
      <c r="B126" s="278" t="s">
        <v>333</v>
      </c>
      <c r="C126" s="278"/>
      <c r="D126" s="278"/>
      <c r="E126" s="278"/>
      <c r="F126" s="278"/>
      <c r="G126" s="278"/>
      <c r="H126" s="278"/>
      <c r="I126" s="278"/>
      <c r="J126" s="278"/>
      <c r="K126" s="278"/>
      <c r="L126" s="278"/>
      <c r="M126" s="278"/>
      <c r="N126" s="278"/>
      <c r="O126" s="278"/>
      <c r="P126" s="278"/>
      <c r="Q126" s="278"/>
      <c r="R126" s="278"/>
      <c r="S126" s="278"/>
      <c r="T126" s="278"/>
      <c r="U126" s="278"/>
      <c r="V126" s="278"/>
      <c r="W126" s="278"/>
      <c r="X126" s="278"/>
      <c r="Y126" s="278"/>
      <c r="Z126" s="278"/>
      <c r="AA126" s="278"/>
      <c r="AB126" s="61"/>
      <c r="AD126" s="79"/>
      <c r="AE126" s="61" t="s">
        <v>331</v>
      </c>
      <c r="AG126" s="79"/>
      <c r="AH126" s="61" t="s">
        <v>332</v>
      </c>
      <c r="AL126" s="53"/>
    </row>
    <row r="127" spans="1:38" customFormat="1" ht="20.100000000000001" customHeight="1" x14ac:dyDescent="0.25">
      <c r="A127" s="51"/>
      <c r="B127" s="78"/>
      <c r="C127" s="78"/>
      <c r="D127" s="78"/>
      <c r="E127" s="78"/>
      <c r="F127" s="61"/>
      <c r="G127" s="80"/>
      <c r="H127" s="80"/>
      <c r="I127" s="80"/>
      <c r="J127" s="80"/>
      <c r="K127" s="80"/>
      <c r="L127" s="80"/>
      <c r="M127" s="80"/>
      <c r="N127" s="80"/>
      <c r="O127" s="80"/>
      <c r="P127" s="80"/>
      <c r="Q127" s="80"/>
      <c r="R127" s="80"/>
      <c r="S127" s="80"/>
      <c r="T127" s="80"/>
      <c r="U127" s="80"/>
      <c r="V127" s="80"/>
      <c r="W127" s="80"/>
      <c r="X127" s="80"/>
      <c r="Y127" s="80"/>
      <c r="Z127" s="80"/>
      <c r="AA127" s="80"/>
      <c r="AB127" s="80"/>
      <c r="AD127" s="80"/>
      <c r="AE127" s="80"/>
      <c r="AG127" s="80"/>
      <c r="AH127" s="80"/>
      <c r="AL127" s="53"/>
    </row>
    <row r="128" spans="1:38" customFormat="1" ht="20.100000000000001" customHeight="1" x14ac:dyDescent="0.25">
      <c r="A128" s="51"/>
      <c r="B128" s="278" t="s">
        <v>334</v>
      </c>
      <c r="C128" s="278"/>
      <c r="D128" s="278"/>
      <c r="E128" s="278"/>
      <c r="F128" s="278"/>
      <c r="G128" s="278"/>
      <c r="H128" s="278"/>
      <c r="I128" s="278"/>
      <c r="J128" s="278"/>
      <c r="K128" s="278"/>
      <c r="L128" s="278"/>
      <c r="M128" s="278"/>
      <c r="N128" s="278"/>
      <c r="O128" s="278"/>
      <c r="P128" s="278"/>
      <c r="Q128" s="278"/>
      <c r="R128" s="278"/>
      <c r="S128" s="278"/>
      <c r="T128" s="278"/>
      <c r="U128" s="278"/>
      <c r="V128" s="278"/>
      <c r="W128" s="278"/>
      <c r="X128" s="278"/>
      <c r="Y128" s="278"/>
      <c r="Z128" s="278"/>
      <c r="AA128" s="278"/>
      <c r="AB128" s="61"/>
      <c r="AD128" s="79"/>
      <c r="AE128" s="61" t="s">
        <v>331</v>
      </c>
      <c r="AG128" s="79"/>
      <c r="AH128" s="61" t="s">
        <v>332</v>
      </c>
      <c r="AL128" s="53"/>
    </row>
    <row r="129" spans="1:39" customFormat="1" ht="20.100000000000001" customHeight="1" x14ac:dyDescent="0.25">
      <c r="A129" s="51"/>
      <c r="B129" s="78"/>
      <c r="C129" s="78"/>
      <c r="D129" s="78"/>
      <c r="E129" s="78"/>
      <c r="F129" s="61"/>
      <c r="G129" s="80"/>
      <c r="H129" s="80"/>
      <c r="I129" s="80"/>
      <c r="J129" s="80"/>
      <c r="K129" s="80"/>
      <c r="L129" s="80"/>
      <c r="M129" s="80"/>
      <c r="N129" s="80"/>
      <c r="O129" s="80"/>
      <c r="P129" s="80"/>
      <c r="Q129" s="80"/>
      <c r="R129" s="80"/>
      <c r="S129" s="80"/>
      <c r="T129" s="80"/>
      <c r="U129" s="80"/>
      <c r="V129" s="80"/>
      <c r="W129" s="80"/>
      <c r="X129" s="80"/>
      <c r="Y129" s="80"/>
      <c r="Z129" s="80"/>
      <c r="AA129" s="80"/>
      <c r="AB129" s="80"/>
      <c r="AD129" s="80"/>
      <c r="AE129" s="80"/>
      <c r="AG129" s="80"/>
      <c r="AH129" s="80"/>
      <c r="AL129" s="53"/>
    </row>
    <row r="130" spans="1:39" customFormat="1" ht="20.100000000000001" customHeight="1" x14ac:dyDescent="0.25">
      <c r="A130" s="51"/>
      <c r="B130" s="278" t="s">
        <v>335</v>
      </c>
      <c r="C130" s="278"/>
      <c r="D130" s="278"/>
      <c r="E130" s="278"/>
      <c r="F130" s="278"/>
      <c r="G130" s="278"/>
      <c r="H130" s="278"/>
      <c r="I130" s="278"/>
      <c r="J130" s="278"/>
      <c r="K130" s="278"/>
      <c r="L130" s="278"/>
      <c r="M130" s="278"/>
      <c r="N130" s="278"/>
      <c r="O130" s="278"/>
      <c r="P130" s="278"/>
      <c r="Q130" s="278"/>
      <c r="R130" s="278"/>
      <c r="S130" s="278"/>
      <c r="T130" s="278"/>
      <c r="U130" s="278"/>
      <c r="V130" s="278"/>
      <c r="W130" s="278"/>
      <c r="X130" s="278"/>
      <c r="Y130" s="278"/>
      <c r="Z130" s="278"/>
      <c r="AA130" s="278"/>
      <c r="AB130" s="61"/>
      <c r="AD130" s="79"/>
      <c r="AE130" s="61" t="s">
        <v>331</v>
      </c>
      <c r="AG130" s="79"/>
      <c r="AH130" s="61" t="s">
        <v>332</v>
      </c>
      <c r="AL130" s="53"/>
    </row>
    <row r="131" spans="1:39" customFormat="1" ht="20.100000000000001" customHeight="1" x14ac:dyDescent="0.25">
      <c r="A131" s="51"/>
      <c r="B131" s="78"/>
      <c r="C131" s="78"/>
      <c r="D131" s="78"/>
      <c r="E131" s="78"/>
      <c r="F131" s="61"/>
      <c r="G131" s="80"/>
      <c r="H131" s="80"/>
      <c r="I131" s="80"/>
      <c r="J131" s="80"/>
      <c r="K131" s="80"/>
      <c r="L131" s="80"/>
      <c r="M131" s="80"/>
      <c r="N131" s="80"/>
      <c r="O131" s="80"/>
      <c r="P131" s="80"/>
      <c r="Q131" s="80"/>
      <c r="R131" s="80"/>
      <c r="S131" s="80"/>
      <c r="T131" s="80"/>
      <c r="U131" s="80"/>
      <c r="V131" s="80"/>
      <c r="W131" s="80"/>
      <c r="X131" s="80"/>
      <c r="Y131" s="80"/>
      <c r="Z131" s="80"/>
      <c r="AA131" s="80"/>
      <c r="AB131" s="80"/>
      <c r="AD131" s="80"/>
      <c r="AE131" s="80"/>
      <c r="AG131" s="80"/>
      <c r="AH131" s="80"/>
      <c r="AL131" s="53"/>
    </row>
    <row r="132" spans="1:39" customFormat="1" ht="20.100000000000001" customHeight="1" x14ac:dyDescent="0.25">
      <c r="A132" s="51"/>
      <c r="B132" s="278" t="s">
        <v>336</v>
      </c>
      <c r="C132" s="278"/>
      <c r="D132" s="278"/>
      <c r="E132" s="278"/>
      <c r="F132" s="278"/>
      <c r="G132" s="278"/>
      <c r="H132" s="278"/>
      <c r="I132" s="278"/>
      <c r="J132" s="278"/>
      <c r="K132" s="278"/>
      <c r="L132" s="278"/>
      <c r="M132" s="278"/>
      <c r="N132" s="278"/>
      <c r="O132" s="278"/>
      <c r="P132" s="278"/>
      <c r="Q132" s="278"/>
      <c r="R132" s="278"/>
      <c r="S132" s="278"/>
      <c r="T132" s="278"/>
      <c r="U132" s="278"/>
      <c r="V132" s="278"/>
      <c r="W132" s="278"/>
      <c r="X132" s="278"/>
      <c r="Y132" s="278"/>
      <c r="Z132" s="278"/>
      <c r="AA132" s="278"/>
      <c r="AB132" s="75"/>
      <c r="AC132" s="75"/>
      <c r="AD132" s="79"/>
      <c r="AE132" s="61" t="s">
        <v>331</v>
      </c>
      <c r="AG132" s="79"/>
      <c r="AH132" s="61" t="s">
        <v>332</v>
      </c>
      <c r="AL132" s="53"/>
    </row>
    <row r="133" spans="1:39" customFormat="1" ht="20.100000000000001" customHeight="1" x14ac:dyDescent="0.25">
      <c r="A133" s="51"/>
      <c r="AL133" s="53"/>
    </row>
    <row r="134" spans="1:39" customFormat="1" ht="20.100000000000001" customHeight="1" x14ac:dyDescent="0.25">
      <c r="A134" s="51"/>
      <c r="B134" s="278" t="s">
        <v>381</v>
      </c>
      <c r="C134" s="278"/>
      <c r="D134" s="278"/>
      <c r="E134" s="278"/>
      <c r="F134" s="278"/>
      <c r="G134" s="278"/>
      <c r="H134" s="278"/>
      <c r="I134" s="278"/>
      <c r="J134" s="278"/>
      <c r="K134" s="278"/>
      <c r="L134" s="278"/>
      <c r="M134" s="278"/>
      <c r="N134" s="278"/>
      <c r="O134" s="278"/>
      <c r="P134" s="278"/>
      <c r="Q134" s="278"/>
      <c r="R134" s="278"/>
      <c r="S134" s="278"/>
      <c r="T134" s="278"/>
      <c r="U134" s="278"/>
      <c r="V134" s="278"/>
      <c r="W134" s="278"/>
      <c r="X134" s="278"/>
      <c r="Y134" s="278"/>
      <c r="Z134" s="278"/>
      <c r="AA134" s="278"/>
      <c r="AB134" s="75"/>
      <c r="AC134" s="75"/>
      <c r="AD134" s="75"/>
      <c r="AE134" s="75"/>
      <c r="AL134" s="53"/>
    </row>
    <row r="135" spans="1:39" customFormat="1" ht="20.100000000000001" customHeight="1" x14ac:dyDescent="0.25">
      <c r="A135" s="51"/>
      <c r="B135" s="276"/>
      <c r="C135" s="276"/>
      <c r="D135" s="276"/>
      <c r="E135" s="276"/>
      <c r="F135" s="276"/>
      <c r="G135" s="276"/>
      <c r="H135" s="276"/>
      <c r="I135" s="276"/>
      <c r="J135" s="276"/>
      <c r="K135" s="276"/>
      <c r="L135" s="276"/>
      <c r="M135" s="276"/>
      <c r="N135" s="276"/>
      <c r="O135" s="276"/>
      <c r="P135" s="276"/>
      <c r="Q135" s="276"/>
      <c r="R135" s="276"/>
      <c r="S135" s="276"/>
      <c r="T135" s="276"/>
      <c r="U135" s="276"/>
      <c r="V135" s="276"/>
      <c r="W135" s="276"/>
      <c r="X135" s="276"/>
      <c r="Y135" s="276"/>
      <c r="Z135" s="276"/>
      <c r="AA135" s="276"/>
      <c r="AB135" s="276"/>
      <c r="AC135" s="276"/>
      <c r="AD135" s="276"/>
      <c r="AE135" s="276"/>
      <c r="AF135" s="276"/>
      <c r="AG135" s="276"/>
      <c r="AH135" s="276"/>
      <c r="AI135" s="276"/>
      <c r="AJ135" s="276"/>
      <c r="AK135" s="276"/>
      <c r="AL135" s="53"/>
    </row>
    <row r="136" spans="1:39" customFormat="1" ht="20.100000000000001" customHeight="1" x14ac:dyDescent="0.25">
      <c r="A136" s="51"/>
      <c r="B136" s="276"/>
      <c r="C136" s="276"/>
      <c r="D136" s="276"/>
      <c r="E136" s="276"/>
      <c r="F136" s="276"/>
      <c r="G136" s="276"/>
      <c r="H136" s="276"/>
      <c r="I136" s="276"/>
      <c r="J136" s="276"/>
      <c r="K136" s="276"/>
      <c r="L136" s="276"/>
      <c r="M136" s="276"/>
      <c r="N136" s="276"/>
      <c r="O136" s="276"/>
      <c r="P136" s="276"/>
      <c r="Q136" s="276"/>
      <c r="R136" s="276"/>
      <c r="S136" s="276"/>
      <c r="T136" s="276"/>
      <c r="U136" s="276"/>
      <c r="V136" s="276"/>
      <c r="W136" s="276"/>
      <c r="X136" s="276"/>
      <c r="Y136" s="276"/>
      <c r="Z136" s="276"/>
      <c r="AA136" s="276"/>
      <c r="AB136" s="276"/>
      <c r="AC136" s="276"/>
      <c r="AD136" s="276"/>
      <c r="AE136" s="276"/>
      <c r="AF136" s="276"/>
      <c r="AG136" s="276"/>
      <c r="AH136" s="276"/>
      <c r="AI136" s="276"/>
      <c r="AJ136" s="276"/>
      <c r="AK136" s="276"/>
      <c r="AL136" s="53"/>
    </row>
    <row r="137" spans="1:39" s="47" customFormat="1" ht="20.100000000000001" customHeight="1" x14ac:dyDescent="0.25">
      <c r="A137" s="51"/>
      <c r="B137" s="277"/>
      <c r="C137" s="277"/>
      <c r="D137" s="277"/>
      <c r="E137" s="277"/>
      <c r="F137" s="277"/>
      <c r="G137" s="277"/>
      <c r="H137" s="277"/>
      <c r="I137" s="277"/>
      <c r="J137" s="277"/>
      <c r="K137" s="277"/>
      <c r="L137" s="277"/>
      <c r="M137" s="277"/>
      <c r="N137" s="277"/>
      <c r="O137" s="277"/>
      <c r="P137" s="277"/>
      <c r="Q137" s="277"/>
      <c r="R137" s="277"/>
      <c r="S137" s="277"/>
      <c r="T137" s="277"/>
      <c r="U137" s="277"/>
      <c r="V137" s="277"/>
      <c r="W137" s="277"/>
      <c r="X137" s="277"/>
      <c r="Y137" s="277"/>
      <c r="Z137" s="277"/>
      <c r="AA137" s="277"/>
      <c r="AB137" s="277"/>
      <c r="AC137" s="277"/>
      <c r="AD137" s="277"/>
      <c r="AE137" s="277"/>
      <c r="AF137" s="277"/>
      <c r="AG137" s="277"/>
      <c r="AH137" s="277"/>
      <c r="AI137" s="277"/>
      <c r="AJ137" s="277"/>
      <c r="AK137" s="277"/>
      <c r="AL137" s="53"/>
      <c r="AM137"/>
    </row>
    <row r="138" spans="1:39" s="47" customFormat="1" ht="20.100000000000001" customHeight="1" thickBot="1" x14ac:dyDescent="0.3">
      <c r="A138" s="55"/>
      <c r="B138" s="50"/>
      <c r="C138" s="50"/>
      <c r="D138" s="50"/>
      <c r="E138" s="50"/>
      <c r="F138" s="50"/>
      <c r="G138" s="50"/>
      <c r="H138" s="50"/>
      <c r="I138" s="50"/>
      <c r="J138" s="50"/>
      <c r="K138" s="50"/>
      <c r="L138" s="50"/>
      <c r="M138" s="50"/>
      <c r="N138" s="50"/>
      <c r="O138" s="50"/>
      <c r="P138" s="50"/>
      <c r="Q138" s="50"/>
      <c r="R138" s="50"/>
      <c r="S138" s="50"/>
      <c r="T138" s="50"/>
      <c r="U138" s="50"/>
      <c r="V138" s="50"/>
      <c r="W138" s="50"/>
      <c r="X138" s="50"/>
      <c r="Y138" s="50"/>
      <c r="Z138" s="50"/>
      <c r="AA138" s="50"/>
      <c r="AB138" s="50"/>
      <c r="AC138" s="50"/>
      <c r="AD138" s="50"/>
      <c r="AE138" s="50"/>
      <c r="AF138" s="50"/>
      <c r="AG138" s="50"/>
      <c r="AH138" s="50"/>
      <c r="AI138" s="50"/>
      <c r="AJ138" s="50"/>
      <c r="AK138" s="50"/>
      <c r="AL138" s="57"/>
      <c r="AM138"/>
    </row>
    <row r="139" spans="1:39" s="47" customFormat="1" ht="20.100000000000001" customHeight="1" thickBo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</row>
    <row r="140" spans="1:39" s="47" customFormat="1" ht="20.100000000000001" customHeight="1" thickBot="1" x14ac:dyDescent="0.3">
      <c r="A140" s="279" t="s">
        <v>337</v>
      </c>
      <c r="B140" s="280"/>
      <c r="C140" s="280"/>
      <c r="D140" s="280"/>
      <c r="E140" s="280"/>
      <c r="F140" s="280"/>
      <c r="G140" s="280"/>
      <c r="H140" s="280"/>
      <c r="I140" s="280"/>
      <c r="J140" s="280"/>
      <c r="K140" s="281"/>
      <c r="L140" s="282"/>
      <c r="M140" s="283"/>
      <c r="N140" s="283"/>
      <c r="O140" s="283"/>
      <c r="P140" s="283"/>
      <c r="Q140" s="283"/>
      <c r="R140" s="283"/>
      <c r="S140" s="283"/>
      <c r="T140" s="283"/>
      <c r="U140" s="283"/>
      <c r="V140" s="283"/>
      <c r="W140" s="283"/>
      <c r="X140" s="283"/>
      <c r="Y140" s="283"/>
      <c r="Z140" s="283"/>
      <c r="AA140" s="283"/>
      <c r="AB140" s="283"/>
      <c r="AC140" s="283"/>
      <c r="AD140" s="283"/>
      <c r="AE140" s="283"/>
      <c r="AF140" s="283"/>
      <c r="AG140" s="283"/>
      <c r="AH140" s="283"/>
      <c r="AI140" s="283"/>
      <c r="AJ140" s="283"/>
      <c r="AK140" s="283"/>
      <c r="AL140" s="284"/>
      <c r="AM140"/>
    </row>
    <row r="141" spans="1:39" s="47" customFormat="1" ht="20.100000000000001" customHeight="1" thickBot="1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</row>
    <row r="142" spans="1:39" s="47" customFormat="1" ht="20.100000000000001" customHeight="1" thickBot="1" x14ac:dyDescent="0.3">
      <c r="A142" s="82" t="s">
        <v>338</v>
      </c>
      <c r="B142" s="84"/>
      <c r="C142" s="85"/>
      <c r="D142" s="85"/>
      <c r="E142" s="85"/>
      <c r="F142" s="85"/>
      <c r="G142" s="85"/>
      <c r="H142" s="85"/>
      <c r="I142" s="85"/>
      <c r="J142" s="85"/>
      <c r="K142" s="86"/>
      <c r="L142" s="267" t="s">
        <v>339</v>
      </c>
      <c r="M142" s="268"/>
      <c r="N142" s="268"/>
      <c r="O142" s="268"/>
      <c r="P142" s="268"/>
      <c r="Q142" s="268"/>
      <c r="R142" s="268"/>
      <c r="S142" s="268"/>
      <c r="T142" s="268"/>
      <c r="U142" s="268"/>
      <c r="V142" s="268"/>
      <c r="W142" s="268"/>
      <c r="X142" s="268"/>
      <c r="Y142" s="268"/>
      <c r="Z142" s="268"/>
      <c r="AA142" s="268"/>
      <c r="AB142" s="268"/>
      <c r="AC142" s="268"/>
      <c r="AD142" s="268"/>
      <c r="AE142" s="268"/>
      <c r="AF142" s="268"/>
      <c r="AG142" s="268"/>
      <c r="AH142" s="268"/>
      <c r="AI142" s="268"/>
      <c r="AJ142" s="268"/>
      <c r="AK142" s="268"/>
      <c r="AL142" s="269"/>
    </row>
    <row r="144" spans="1:39" x14ac:dyDescent="0.25">
      <c r="A144" s="246" t="s">
        <v>411</v>
      </c>
      <c r="B144" s="246"/>
      <c r="C144" s="246"/>
      <c r="D144" s="246"/>
      <c r="E144" s="246"/>
      <c r="F144" s="246"/>
      <c r="G144" s="246"/>
      <c r="H144" s="246"/>
      <c r="I144" s="246"/>
      <c r="J144" s="246"/>
      <c r="K144" s="246"/>
      <c r="L144" s="246"/>
      <c r="M144" s="246"/>
      <c r="N144" s="246"/>
      <c r="O144" s="246"/>
      <c r="P144" s="246"/>
      <c r="Q144" s="246"/>
      <c r="R144" s="246"/>
      <c r="S144" s="246"/>
      <c r="T144" s="246"/>
      <c r="U144" s="246"/>
      <c r="V144" s="246"/>
      <c r="W144" s="246"/>
      <c r="X144" s="246"/>
      <c r="Y144" s="246"/>
      <c r="Z144" s="246"/>
      <c r="AA144" s="246"/>
      <c r="AB144" s="246"/>
      <c r="AC144" s="246"/>
      <c r="AD144" s="246"/>
      <c r="AE144" s="246"/>
      <c r="AF144" s="246"/>
      <c r="AG144" s="246"/>
      <c r="AH144" s="246"/>
      <c r="AI144" s="246"/>
      <c r="AJ144" s="246"/>
      <c r="AK144" s="246"/>
      <c r="AL144" s="246"/>
      <c r="AM144" s="246"/>
    </row>
  </sheetData>
  <mergeCells count="85">
    <mergeCell ref="L142:AL142"/>
    <mergeCell ref="A122:AL122"/>
    <mergeCell ref="B101:J102"/>
    <mergeCell ref="B135:AK137"/>
    <mergeCell ref="B124:AA124"/>
    <mergeCell ref="B126:AA126"/>
    <mergeCell ref="B128:AA128"/>
    <mergeCell ref="B130:AA130"/>
    <mergeCell ref="B132:AA132"/>
    <mergeCell ref="A140:K140"/>
    <mergeCell ref="L140:AL140"/>
    <mergeCell ref="B134:AA134"/>
    <mergeCell ref="A97:AL97"/>
    <mergeCell ref="B99:J99"/>
    <mergeCell ref="A110:AL110"/>
    <mergeCell ref="A116:AL116"/>
    <mergeCell ref="B93:J93"/>
    <mergeCell ref="L93:P93"/>
    <mergeCell ref="T93:AB95"/>
    <mergeCell ref="AD93:AH95"/>
    <mergeCell ref="B79:J79"/>
    <mergeCell ref="A81:AL81"/>
    <mergeCell ref="A87:AL87"/>
    <mergeCell ref="B89:P89"/>
    <mergeCell ref="T89:AH89"/>
    <mergeCell ref="B91:J91"/>
    <mergeCell ref="L91:P91"/>
    <mergeCell ref="T91:AB91"/>
    <mergeCell ref="AD91:AH91"/>
    <mergeCell ref="B95:J95"/>
    <mergeCell ref="L95:P95"/>
    <mergeCell ref="B55:J55"/>
    <mergeCell ref="B57:J57"/>
    <mergeCell ref="B59:J59"/>
    <mergeCell ref="B61:J61"/>
    <mergeCell ref="B63:J63"/>
    <mergeCell ref="B77:J77"/>
    <mergeCell ref="B37:H37"/>
    <mergeCell ref="A39:AL39"/>
    <mergeCell ref="A45:AL45"/>
    <mergeCell ref="A51:AL51"/>
    <mergeCell ref="B53:J53"/>
    <mergeCell ref="K53:O53"/>
    <mergeCell ref="Q53:W53"/>
    <mergeCell ref="X53:AA53"/>
    <mergeCell ref="AC53:AI53"/>
    <mergeCell ref="AJ53:AK53"/>
    <mergeCell ref="B65:J65"/>
    <mergeCell ref="A67:AL67"/>
    <mergeCell ref="B69:J69"/>
    <mergeCell ref="B71:J71"/>
    <mergeCell ref="A75:AL75"/>
    <mergeCell ref="B24:K24"/>
    <mergeCell ref="L24:AK24"/>
    <mergeCell ref="B25:K25"/>
    <mergeCell ref="L25:AK25"/>
    <mergeCell ref="A27:AL27"/>
    <mergeCell ref="L17:AK17"/>
    <mergeCell ref="B18:K18"/>
    <mergeCell ref="L18:AK18"/>
    <mergeCell ref="A21:AL21"/>
    <mergeCell ref="B23:K23"/>
    <mergeCell ref="L23:AK23"/>
    <mergeCell ref="A1:AL1"/>
    <mergeCell ref="A2:AL2"/>
    <mergeCell ref="A5:AL5"/>
    <mergeCell ref="A8:AL8"/>
    <mergeCell ref="B10:K10"/>
    <mergeCell ref="L10:AK10"/>
    <mergeCell ref="B14:K14"/>
    <mergeCell ref="L14:AK14"/>
    <mergeCell ref="B15:K15"/>
    <mergeCell ref="A144:AM144"/>
    <mergeCell ref="B11:K11"/>
    <mergeCell ref="L11:AK11"/>
    <mergeCell ref="B12:K12"/>
    <mergeCell ref="L12:AK12"/>
    <mergeCell ref="B13:K13"/>
    <mergeCell ref="L13:AK13"/>
    <mergeCell ref="L15:AK15"/>
    <mergeCell ref="B16:K16"/>
    <mergeCell ref="L16:AK16"/>
    <mergeCell ref="B29:N29"/>
    <mergeCell ref="V29:AK29"/>
    <mergeCell ref="B17:K17"/>
  </mergeCells>
  <conditionalFormatting sqref="G129:AB129 AD129:AE129 AG129:AH129">
    <cfRule type="expression" dxfId="1" priority="2" stopIfTrue="1">
      <formula>IF(AND(#REF!="",#REF!="SIM"),TRUE,FALSE)</formula>
    </cfRule>
  </conditionalFormatting>
  <conditionalFormatting sqref="AD125:AE125 AG125:AH125 G127:AB127 AD127:AE127 AG127:AH127 G131:AB131 AD131:AE131 AG131:AH131">
    <cfRule type="expression" dxfId="0" priority="1" stopIfTrue="1">
      <formula>IF(AND(#REF!="",#REF!="NÃO"),TRUE,FALSE)</formula>
    </cfRule>
  </conditionalFormatting>
  <dataValidations count="2">
    <dataValidation type="whole" operator="greaterThanOrEqual" allowBlank="1" showInputMessage="1" showErrorMessage="1" errorTitle="ATENÇÃO" error="Campo aceita somente números." sqref="AD99 X104 X106 AC107" xr:uid="{F35DC8F7-41B0-47C0-A6F9-2ECCCA0D0723}">
      <formula1>0</formula1>
    </dataValidation>
    <dataValidation type="date" allowBlank="1" showInputMessage="1" showErrorMessage="1" errorTitle="ATENÇÃO" error="Este campo aceita somente datas no formato DD/MM/AAAA._x000a_Não são aceitas datas futuras e datas anteriores a 180 dias." sqref="J40 J46" xr:uid="{07037FED-BF71-472F-9CB3-279EB1438D15}">
      <formula1>TODAY()-180</formula1>
      <formula2>TODAY()+7</formula2>
    </dataValidation>
  </dataValidations>
  <pageMargins left="0.511811024" right="0.511811024" top="0.78740157499999996" bottom="0.78740157499999996" header="0.31496062000000002" footer="0.31496062000000002"/>
  <pageSetup paperSize="9" scale="64" fitToHeight="0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2</vt:i4>
      </vt:variant>
    </vt:vector>
  </HeadingPairs>
  <TitlesOfParts>
    <vt:vector size="4" baseType="lpstr">
      <vt:lpstr>REGRESSÃO LINEAR MÚLTIPLA</vt:lpstr>
      <vt:lpstr>LAUDO DE VISTORIA</vt:lpstr>
      <vt:lpstr>'LAUDO DE VISTORIA'!Area_de_impressao</vt:lpstr>
      <vt:lpstr>'REGRESSÃO LINEAR MÚLTIPLA'!Area_de_impressao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Regressão linear múltipla</dc:title>
  <dc:creator>Samuel Jesus de Oliveira</dc:creator>
  <cp:keywords>Regressão linear múltipla</cp:keywords>
  <cp:lastModifiedBy>Samuel Jesus de Oliveira</cp:lastModifiedBy>
  <cp:lastPrinted>2024-07-12T23:03:52Z</cp:lastPrinted>
  <dcterms:created xsi:type="dcterms:W3CDTF">2024-06-07T15:06:55Z</dcterms:created>
  <dcterms:modified xsi:type="dcterms:W3CDTF">2024-08-07T16:05:08Z</dcterms:modified>
  <cp:category>Regressão linear múltipla</cp:category>
</cp:coreProperties>
</file>